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zdq\Desktop\周报\公司月报\"/>
    </mc:Choice>
  </mc:AlternateContent>
  <bookViews>
    <workbookView xWindow="0" yWindow="0" windowWidth="24000" windowHeight="9885" tabRatio="706" activeTab="1"/>
  </bookViews>
  <sheets>
    <sheet name="Sheet3" sheetId="16" r:id="rId1"/>
    <sheet name="开发项目投入情况统计表" sheetId="8" r:id="rId2"/>
    <sheet name="待投入人天与产能对比" sheetId="12" state="hidden" r:id="rId3"/>
  </sheets>
  <definedNames>
    <definedName name="_xlnm._FilterDatabase" localSheetId="1" hidden="1">开发项目投入情况统计表!$A$1:$JA$574</definedName>
  </definedNames>
  <calcPr calcId="162913" calcOnSave="0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G459" i="8" l="1"/>
  <c r="G460" i="8"/>
  <c r="G461" i="8"/>
  <c r="G462" i="8"/>
  <c r="G463" i="8"/>
  <c r="G464" i="8"/>
  <c r="G443" i="8"/>
  <c r="G442" i="8"/>
  <c r="G430" i="8"/>
  <c r="Q442" i="8"/>
  <c r="Q456" i="8"/>
  <c r="Q457" i="8"/>
  <c r="G457" i="8" s="1"/>
  <c r="Q458" i="8"/>
  <c r="G458" i="8" s="1"/>
  <c r="Q461" i="8"/>
  <c r="Q462" i="8"/>
  <c r="Q463" i="8"/>
  <c r="Q464" i="8"/>
  <c r="A427" i="8"/>
  <c r="Q426" i="8"/>
  <c r="Q427" i="8"/>
  <c r="G427" i="8" s="1"/>
  <c r="Q428" i="8"/>
  <c r="G428" i="8" s="1"/>
  <c r="Q431" i="8"/>
  <c r="G431" i="8" s="1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32" i="8"/>
  <c r="Q433" i="8"/>
  <c r="Q434" i="8"/>
  <c r="Q435" i="8"/>
  <c r="Q436" i="8"/>
  <c r="Q437" i="8"/>
  <c r="Q438" i="8"/>
  <c r="Q439" i="8"/>
  <c r="Q440" i="8"/>
  <c r="Q441" i="8"/>
  <c r="Q443" i="8"/>
  <c r="Q444" i="8"/>
  <c r="G444" i="8" s="1"/>
  <c r="Q445" i="8"/>
  <c r="G445" i="8" s="1"/>
  <c r="Q446" i="8"/>
  <c r="G446" i="8" s="1"/>
  <c r="Q447" i="8"/>
  <c r="G447" i="8" s="1"/>
  <c r="Q448" i="8"/>
  <c r="G448" i="8" s="1"/>
  <c r="Q449" i="8"/>
  <c r="G449" i="8" s="1"/>
  <c r="Q450" i="8"/>
  <c r="G450" i="8" s="1"/>
  <c r="Q451" i="8"/>
  <c r="G451" i="8" s="1"/>
  <c r="Q452" i="8"/>
  <c r="G452" i="8" s="1"/>
  <c r="Q453" i="8"/>
  <c r="G453" i="8" s="1"/>
  <c r="Q454" i="8"/>
  <c r="G454" i="8" s="1"/>
  <c r="Q455" i="8"/>
  <c r="G455" i="8" s="1"/>
  <c r="G465" i="8" l="1"/>
  <c r="E457" i="8" s="1"/>
  <c r="G429" i="8"/>
  <c r="E427" i="8" s="1"/>
  <c r="G456" i="8"/>
  <c r="E444" i="8" s="1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71" i="8"/>
  <c r="Q472" i="8"/>
  <c r="E475" i="8"/>
  <c r="Q473" i="8"/>
  <c r="Q474" i="8"/>
  <c r="Q475" i="8"/>
  <c r="Q476" i="8"/>
  <c r="Q477" i="8"/>
  <c r="Q478" i="8"/>
  <c r="Q353" i="8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3" i="16"/>
  <c r="A491" i="8"/>
  <c r="A170" i="8"/>
  <c r="A290" i="8"/>
  <c r="A148" i="8"/>
  <c r="A145" i="8"/>
  <c r="A142" i="8"/>
  <c r="A139" i="8"/>
  <c r="A136" i="8"/>
  <c r="A133" i="8"/>
  <c r="A108" i="8"/>
  <c r="A98" i="8"/>
  <c r="A91" i="8"/>
  <c r="A85" i="8"/>
  <c r="A76" i="8"/>
  <c r="A65" i="8"/>
  <c r="A44" i="8"/>
  <c r="A23" i="8"/>
  <c r="A15" i="8"/>
  <c r="A6" i="8"/>
  <c r="D567" i="8"/>
  <c r="E524" i="8"/>
  <c r="E532" i="8"/>
  <c r="E538" i="8"/>
  <c r="E554" i="8"/>
  <c r="E563" i="8"/>
  <c r="G565" i="8"/>
  <c r="G564" i="8"/>
  <c r="G563" i="8"/>
  <c r="Q125" i="8" l="1"/>
  <c r="G125" i="8" s="1"/>
  <c r="Q124" i="8"/>
  <c r="G124" i="8" s="1"/>
  <c r="Q123" i="8"/>
  <c r="G123" i="8" s="1"/>
  <c r="Q122" i="8"/>
  <c r="G122" i="8" s="1"/>
  <c r="Q121" i="8"/>
  <c r="G121" i="8" s="1"/>
  <c r="Q120" i="8"/>
  <c r="G120" i="8" s="1"/>
  <c r="Q119" i="8"/>
  <c r="G119" i="8" s="1"/>
  <c r="Q126" i="8"/>
  <c r="G126" i="8" s="1"/>
  <c r="Q118" i="8"/>
  <c r="G118" i="8" s="1"/>
  <c r="Q117" i="8"/>
  <c r="G117" i="8" s="1"/>
  <c r="Q116" i="8"/>
  <c r="G116" i="8" s="1"/>
  <c r="Q115" i="8"/>
  <c r="G115" i="8" s="1"/>
  <c r="Q114" i="8"/>
  <c r="G114" i="8" s="1"/>
  <c r="Q113" i="8"/>
  <c r="G113" i="8" s="1"/>
  <c r="Q112" i="8"/>
  <c r="G112" i="8" s="1"/>
  <c r="Q111" i="8"/>
  <c r="G111" i="8" s="1"/>
  <c r="Q110" i="8"/>
  <c r="G110" i="8" s="1"/>
  <c r="Q109" i="8"/>
  <c r="G109" i="8" s="1"/>
  <c r="Q105" i="8"/>
  <c r="G105" i="8" s="1"/>
  <c r="G99" i="8"/>
  <c r="Q82" i="8"/>
  <c r="G82" i="8" s="1"/>
  <c r="Q84" i="8"/>
  <c r="Q83" i="8"/>
  <c r="G83" i="8" s="1"/>
  <c r="Q147" i="8"/>
  <c r="G147" i="8"/>
  <c r="Q145" i="8"/>
  <c r="E145" i="8" s="1"/>
  <c r="Q144" i="8"/>
  <c r="G144" i="8"/>
  <c r="Q142" i="8"/>
  <c r="E142" i="8" s="1"/>
  <c r="Q141" i="8"/>
  <c r="G141" i="8"/>
  <c r="Q139" i="8"/>
  <c r="E139" i="8" s="1"/>
  <c r="Q138" i="8"/>
  <c r="Q136" i="8"/>
  <c r="G136" i="8" s="1"/>
  <c r="G138" i="8" s="1"/>
  <c r="Q135" i="8"/>
  <c r="Q133" i="8"/>
  <c r="G133" i="8" s="1"/>
  <c r="G135" i="8" s="1"/>
  <c r="Q132" i="8"/>
  <c r="Q131" i="8"/>
  <c r="G131" i="8" s="1"/>
  <c r="Q130" i="8"/>
  <c r="G130" i="8" s="1"/>
  <c r="Q129" i="8"/>
  <c r="G129" i="8" s="1"/>
  <c r="Q128" i="8"/>
  <c r="G128" i="8" s="1"/>
  <c r="Q127" i="8"/>
  <c r="G127" i="8" s="1"/>
  <c r="Q108" i="8"/>
  <c r="G108" i="8" s="1"/>
  <c r="Q107" i="8"/>
  <c r="Q106" i="8"/>
  <c r="G106" i="8" s="1"/>
  <c r="Q104" i="8"/>
  <c r="G104" i="8" s="1"/>
  <c r="Q103" i="8"/>
  <c r="G103" i="8" s="1"/>
  <c r="Q102" i="8"/>
  <c r="G102" i="8" s="1"/>
  <c r="Q101" i="8"/>
  <c r="G101" i="8" s="1"/>
  <c r="Q100" i="8"/>
  <c r="G100" i="8" s="1"/>
  <c r="Q98" i="8"/>
  <c r="G98" i="8" s="1"/>
  <c r="Q97" i="8"/>
  <c r="Q96" i="8"/>
  <c r="G96" i="8" s="1"/>
  <c r="Q95" i="8"/>
  <c r="G95" i="8" s="1"/>
  <c r="Q94" i="8"/>
  <c r="G94" i="8" s="1"/>
  <c r="Q93" i="8"/>
  <c r="G93" i="8" s="1"/>
  <c r="Q92" i="8"/>
  <c r="G92" i="8" s="1"/>
  <c r="Q91" i="8"/>
  <c r="G91" i="8" s="1"/>
  <c r="Q90" i="8"/>
  <c r="Q89" i="8"/>
  <c r="G89" i="8" s="1"/>
  <c r="Q88" i="8"/>
  <c r="G88" i="8" s="1"/>
  <c r="Q87" i="8"/>
  <c r="G87" i="8" s="1"/>
  <c r="Q86" i="8"/>
  <c r="G86" i="8" s="1"/>
  <c r="Q85" i="8"/>
  <c r="G85" i="8" s="1"/>
  <c r="Q81" i="8"/>
  <c r="G81" i="8" s="1"/>
  <c r="Q80" i="8"/>
  <c r="G80" i="8" s="1"/>
  <c r="Q79" i="8"/>
  <c r="G79" i="8" s="1"/>
  <c r="Q78" i="8"/>
  <c r="G78" i="8" s="1"/>
  <c r="Q77" i="8"/>
  <c r="G77" i="8" s="1"/>
  <c r="Q76" i="8"/>
  <c r="G76" i="8" s="1"/>
  <c r="Q75" i="8"/>
  <c r="Q74" i="8"/>
  <c r="G74" i="8" s="1"/>
  <c r="G84" i="8" l="1"/>
  <c r="E136" i="8"/>
  <c r="E74" i="8"/>
  <c r="E91" i="8"/>
  <c r="E133" i="8"/>
  <c r="G90" i="8"/>
  <c r="E98" i="8"/>
  <c r="E108" i="8"/>
  <c r="G75" i="8"/>
  <c r="E85" i="8"/>
  <c r="E76" i="8"/>
  <c r="G97" i="8"/>
  <c r="G107" i="8"/>
  <c r="G132" i="8"/>
  <c r="G441" i="8" l="1"/>
  <c r="G440" i="8"/>
  <c r="G439" i="8"/>
  <c r="G438" i="8"/>
  <c r="G437" i="8"/>
  <c r="G436" i="8"/>
  <c r="G435" i="8"/>
  <c r="G434" i="8"/>
  <c r="G433" i="8"/>
  <c r="G432" i="8"/>
  <c r="G554" i="8"/>
  <c r="G552" i="8"/>
  <c r="G551" i="8"/>
  <c r="G550" i="8"/>
  <c r="G547" i="8"/>
  <c r="G544" i="8"/>
  <c r="G543" i="8"/>
  <c r="G542" i="8"/>
  <c r="G541" i="8"/>
  <c r="G540" i="8"/>
  <c r="G539" i="8"/>
  <c r="G538" i="8"/>
  <c r="G535" i="8"/>
  <c r="G534" i="8"/>
  <c r="G533" i="8"/>
  <c r="G532" i="8"/>
  <c r="G530" i="8"/>
  <c r="G529" i="8"/>
  <c r="G528" i="8"/>
  <c r="G527" i="8"/>
  <c r="G526" i="8"/>
  <c r="G525" i="8"/>
  <c r="G524" i="8"/>
  <c r="G522" i="8"/>
  <c r="G521" i="8"/>
  <c r="G520" i="8"/>
  <c r="G518" i="8"/>
  <c r="G517" i="8"/>
  <c r="G516" i="8"/>
  <c r="G514" i="8"/>
  <c r="G513" i="8"/>
  <c r="G512" i="8"/>
  <c r="G511" i="8"/>
  <c r="G509" i="8"/>
  <c r="G508" i="8"/>
  <c r="G507" i="8"/>
  <c r="G506" i="8"/>
  <c r="G505" i="8"/>
  <c r="G503" i="8"/>
  <c r="G502" i="8"/>
  <c r="G501" i="8"/>
  <c r="G500" i="8"/>
  <c r="G499" i="8"/>
  <c r="G497" i="8"/>
  <c r="G496" i="8"/>
  <c r="G494" i="8"/>
  <c r="G493" i="8"/>
  <c r="G492" i="8"/>
  <c r="G491" i="8"/>
  <c r="G495" i="8"/>
  <c r="E520" i="8"/>
  <c r="E516" i="8"/>
  <c r="E511" i="8"/>
  <c r="E505" i="8"/>
  <c r="E499" i="8"/>
  <c r="E491" i="8"/>
  <c r="G199" i="8"/>
  <c r="Q228" i="8"/>
  <c r="G334" i="8"/>
  <c r="D23" i="8"/>
  <c r="Q26" i="8"/>
  <c r="G26" i="8" s="1"/>
  <c r="Q149" i="8"/>
  <c r="G149" i="8" s="1"/>
  <c r="Q150" i="8"/>
  <c r="G150" i="8" s="1"/>
  <c r="Q151" i="8"/>
  <c r="G151" i="8" s="1"/>
  <c r="Q152" i="8"/>
  <c r="G152" i="8" s="1"/>
  <c r="Q153" i="8"/>
  <c r="G153" i="8" s="1"/>
  <c r="Q154" i="8"/>
  <c r="G154" i="8" s="1"/>
  <c r="Q155" i="8"/>
  <c r="G155" i="8" s="1"/>
  <c r="Q156" i="8"/>
  <c r="G156" i="8" s="1"/>
  <c r="Q157" i="8"/>
  <c r="G157" i="8" s="1"/>
  <c r="Q158" i="8"/>
  <c r="G158" i="8" s="1"/>
  <c r="Q159" i="8"/>
  <c r="G159" i="8" s="1"/>
  <c r="Q160" i="8"/>
  <c r="G160" i="8" s="1"/>
  <c r="Q66" i="8"/>
  <c r="G66" i="8" s="1"/>
  <c r="G50" i="8"/>
  <c r="Q59" i="8"/>
  <c r="G59" i="8" s="1"/>
  <c r="Q56" i="8"/>
  <c r="G56" i="8" s="1"/>
  <c r="Q57" i="8"/>
  <c r="G57" i="8" s="1"/>
  <c r="Q55" i="8"/>
  <c r="G55" i="8" s="1"/>
  <c r="G54" i="8"/>
  <c r="Q53" i="8"/>
  <c r="G53" i="8" s="1"/>
  <c r="G52" i="8"/>
  <c r="G51" i="8"/>
  <c r="G49" i="8"/>
  <c r="G48" i="8"/>
  <c r="Q63" i="8"/>
  <c r="G63" i="8" s="1"/>
  <c r="Q62" i="8"/>
  <c r="G62" i="8" s="1"/>
  <c r="Q61" i="8"/>
  <c r="G61" i="8" s="1"/>
  <c r="Q60" i="8"/>
  <c r="G60" i="8" s="1"/>
  <c r="Q58" i="8"/>
  <c r="G58" i="8" s="1"/>
  <c r="G47" i="8"/>
  <c r="G46" i="8"/>
  <c r="G45" i="8"/>
  <c r="G523" i="8" l="1"/>
  <c r="G519" i="8"/>
  <c r="G536" i="8"/>
  <c r="G531" i="8"/>
  <c r="G515" i="8"/>
  <c r="G510" i="8"/>
  <c r="E44" i="8"/>
  <c r="G44" i="8"/>
  <c r="G64" i="8" s="1"/>
  <c r="Q33" i="8" l="1"/>
  <c r="G33" i="8" s="1"/>
  <c r="Q32" i="8"/>
  <c r="Q574" i="8"/>
  <c r="Q573" i="8"/>
  <c r="G573" i="8" s="1"/>
  <c r="Q572" i="8"/>
  <c r="G572" i="8" s="1"/>
  <c r="Q571" i="8"/>
  <c r="G571" i="8" s="1"/>
  <c r="Q570" i="8"/>
  <c r="G570" i="8" s="1"/>
  <c r="Q569" i="8"/>
  <c r="G569" i="8" s="1"/>
  <c r="Q568" i="8"/>
  <c r="G568" i="8" s="1"/>
  <c r="Q567" i="8"/>
  <c r="A567" i="8"/>
  <c r="Q566" i="8"/>
  <c r="Q562" i="8"/>
  <c r="Q561" i="8"/>
  <c r="G561" i="8" s="1"/>
  <c r="Q560" i="8"/>
  <c r="G560" i="8" s="1"/>
  <c r="Q559" i="8"/>
  <c r="G559" i="8" s="1"/>
  <c r="Q558" i="8"/>
  <c r="E558" i="8" s="1"/>
  <c r="A558" i="8"/>
  <c r="Q557" i="8"/>
  <c r="Q556" i="8"/>
  <c r="G556" i="8" s="1"/>
  <c r="Q555" i="8"/>
  <c r="D554" i="8"/>
  <c r="A554" i="8"/>
  <c r="Q553" i="8"/>
  <c r="Q549" i="8"/>
  <c r="G549" i="8" s="1"/>
  <c r="Q548" i="8"/>
  <c r="G548" i="8" s="1"/>
  <c r="Q546" i="8"/>
  <c r="E546" i="8" s="1"/>
  <c r="A546" i="8"/>
  <c r="Q545" i="8"/>
  <c r="G545" i="8"/>
  <c r="A538" i="8"/>
  <c r="G567" i="8" l="1"/>
  <c r="G574" i="8" s="1"/>
  <c r="E567" i="8"/>
  <c r="G546" i="8"/>
  <c r="G553" i="8" s="1"/>
  <c r="G555" i="8"/>
  <c r="G557" i="8" s="1"/>
  <c r="G558" i="8"/>
  <c r="G562" i="8" s="1"/>
  <c r="G566" i="8"/>
  <c r="E32" i="8"/>
  <c r="Q482" i="8" l="1"/>
  <c r="Q481" i="8"/>
  <c r="G481" i="8" s="1"/>
  <c r="Q480" i="8"/>
  <c r="G480" i="8" s="1"/>
  <c r="Q479" i="8"/>
  <c r="Q470" i="8"/>
  <c r="Q469" i="8"/>
  <c r="Q468" i="8"/>
  <c r="G468" i="8" s="1"/>
  <c r="Q467" i="8"/>
  <c r="G467" i="8" s="1"/>
  <c r="Q466" i="8"/>
  <c r="G466" i="8" s="1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A386" i="8"/>
  <c r="G384" i="8"/>
  <c r="G383" i="8"/>
  <c r="G382" i="8"/>
  <c r="G381" i="8"/>
  <c r="G380" i="8"/>
  <c r="Q379" i="8"/>
  <c r="G379" i="8" s="1"/>
  <c r="Q378" i="8"/>
  <c r="G378" i="8" s="1"/>
  <c r="Q377" i="8"/>
  <c r="G377" i="8" s="1"/>
  <c r="Q376" i="8"/>
  <c r="G376" i="8" s="1"/>
  <c r="Q375" i="8"/>
  <c r="G375" i="8" s="1"/>
  <c r="Q374" i="8"/>
  <c r="G374" i="8" s="1"/>
  <c r="Q373" i="8"/>
  <c r="G373" i="8" s="1"/>
  <c r="A372" i="8"/>
  <c r="Q371" i="8"/>
  <c r="G371" i="8"/>
  <c r="E352" i="8" s="1"/>
  <c r="Q370" i="8"/>
  <c r="Q369" i="8"/>
  <c r="Q367" i="8"/>
  <c r="Q366" i="8"/>
  <c r="Q365" i="8"/>
  <c r="Q364" i="8"/>
  <c r="Q363" i="8"/>
  <c r="Q362" i="8"/>
  <c r="Q361" i="8"/>
  <c r="Q360" i="8"/>
  <c r="Q359" i="8"/>
  <c r="Q358" i="8"/>
  <c r="Q357" i="8"/>
  <c r="Q356" i="8"/>
  <c r="Q355" i="8"/>
  <c r="Q354" i="8"/>
  <c r="Q352" i="8"/>
  <c r="A352" i="8"/>
  <c r="G426" i="8" l="1"/>
  <c r="G479" i="8"/>
  <c r="G482" i="8" s="1"/>
  <c r="E479" i="8"/>
  <c r="E466" i="8"/>
  <c r="G385" i="8"/>
  <c r="E372" i="8" s="1"/>
  <c r="G469" i="8"/>
  <c r="G470" i="8"/>
  <c r="G474" i="8" s="1"/>
  <c r="E470" i="8" s="1"/>
  <c r="Q240" i="8" l="1"/>
  <c r="Q239" i="8"/>
  <c r="Q238" i="8"/>
  <c r="A238" i="8"/>
  <c r="Q237" i="8"/>
  <c r="Q236" i="8"/>
  <c r="G236" i="8" s="1"/>
  <c r="G237" i="8" s="1"/>
  <c r="A236" i="8"/>
  <c r="Q235" i="8"/>
  <c r="E234" i="8"/>
  <c r="A234" i="8"/>
  <c r="Q233" i="8"/>
  <c r="Q232" i="8"/>
  <c r="G232" i="8" s="1"/>
  <c r="Q231" i="8"/>
  <c r="G231" i="8" s="1"/>
  <c r="Q230" i="8"/>
  <c r="G230" i="8" s="1"/>
  <c r="E230" i="8"/>
  <c r="A230" i="8"/>
  <c r="G233" i="8" l="1"/>
  <c r="G240" i="8"/>
  <c r="G235" i="8"/>
  <c r="Q227" i="8" l="1"/>
  <c r="G227" i="8" s="1"/>
  <c r="G228" i="8" s="1"/>
  <c r="E227" i="8"/>
  <c r="Q226" i="8"/>
  <c r="Q225" i="8"/>
  <c r="G225" i="8" s="1"/>
  <c r="Q224" i="8"/>
  <c r="G224" i="8" s="1"/>
  <c r="Q223" i="8"/>
  <c r="G223" i="8" s="1"/>
  <c r="Q222" i="8"/>
  <c r="E222" i="8" s="1"/>
  <c r="D222" i="8"/>
  <c r="Q221" i="8"/>
  <c r="Q220" i="8"/>
  <c r="G220" i="8" s="1"/>
  <c r="Q219" i="8"/>
  <c r="G219" i="8" s="1"/>
  <c r="D219" i="8"/>
  <c r="Q218" i="8"/>
  <c r="Q217" i="8"/>
  <c r="G217" i="8" s="1"/>
  <c r="Q216" i="8"/>
  <c r="G216" i="8" s="1"/>
  <c r="E216" i="8"/>
  <c r="Q215" i="8"/>
  <c r="Q214" i="8"/>
  <c r="G214" i="8" s="1"/>
  <c r="A214" i="8"/>
  <c r="Q213" i="8"/>
  <c r="Q212" i="8"/>
  <c r="G212" i="8" s="1"/>
  <c r="Q211" i="8"/>
  <c r="G211" i="8" s="1"/>
  <c r="Q210" i="8"/>
  <c r="G210" i="8" s="1"/>
  <c r="A210" i="8"/>
  <c r="Q209" i="8"/>
  <c r="Q208" i="8"/>
  <c r="G208" i="8" s="1"/>
  <c r="Q207" i="8"/>
  <c r="G207" i="8" s="1"/>
  <c r="A207" i="8"/>
  <c r="Q206" i="8"/>
  <c r="Q205" i="8"/>
  <c r="G205" i="8" s="1"/>
  <c r="Q204" i="8"/>
  <c r="G204" i="8" s="1"/>
  <c r="Q203" i="8"/>
  <c r="G203" i="8" s="1"/>
  <c r="Q202" i="8"/>
  <c r="G202" i="8" s="1"/>
  <c r="Q201" i="8"/>
  <c r="A201" i="8"/>
  <c r="Q199" i="8"/>
  <c r="Q188" i="8"/>
  <c r="Q187" i="8"/>
  <c r="Q186" i="8"/>
  <c r="Q185" i="8"/>
  <c r="G185" i="8" s="1"/>
  <c r="G186" i="8" s="1"/>
  <c r="Q184" i="8"/>
  <c r="Q183" i="8"/>
  <c r="G183" i="8" s="1"/>
  <c r="R182" i="8"/>
  <c r="Q182" i="8"/>
  <c r="Q181" i="8"/>
  <c r="G181" i="8" s="1"/>
  <c r="Q179" i="8"/>
  <c r="G179" i="8" s="1"/>
  <c r="Q178" i="8"/>
  <c r="G178" i="8" s="1"/>
  <c r="Q177" i="8"/>
  <c r="G177" i="8" s="1"/>
  <c r="Q176" i="8"/>
  <c r="Q175" i="8"/>
  <c r="Q174" i="8"/>
  <c r="Q173" i="8"/>
  <c r="G173" i="8" s="1"/>
  <c r="Q172" i="8"/>
  <c r="G172" i="8" s="1"/>
  <c r="Q171" i="8"/>
  <c r="G171" i="8" s="1"/>
  <c r="Q170" i="8"/>
  <c r="G170" i="8" s="1"/>
  <c r="Q169" i="8"/>
  <c r="Q168" i="8"/>
  <c r="G168" i="8" s="1"/>
  <c r="Q167" i="8"/>
  <c r="G167" i="8" s="1"/>
  <c r="Q166" i="8"/>
  <c r="G166" i="8" s="1"/>
  <c r="Q165" i="8"/>
  <c r="G165" i="8" s="1"/>
  <c r="Q164" i="8"/>
  <c r="G164" i="8" s="1"/>
  <c r="Q163" i="8"/>
  <c r="G163" i="8" s="1"/>
  <c r="A163" i="8"/>
  <c r="G201" i="8" l="1"/>
  <c r="G206" i="8" s="1"/>
  <c r="E201" i="8"/>
  <c r="E219" i="8"/>
  <c r="G209" i="8"/>
  <c r="G218" i="8"/>
  <c r="E207" i="8"/>
  <c r="E214" i="8"/>
  <c r="G215" i="8"/>
  <c r="G213" i="8"/>
  <c r="G221" i="8"/>
  <c r="E210" i="8"/>
  <c r="G222" i="8"/>
  <c r="G226" i="8" s="1"/>
  <c r="G174" i="8"/>
  <c r="E170" i="8"/>
  <c r="E175" i="8"/>
  <c r="G169" i="8"/>
  <c r="G182" i="8"/>
  <c r="G184" i="8"/>
  <c r="E163" i="8"/>
  <c r="G175" i="8"/>
  <c r="G176" i="8" s="1"/>
  <c r="I519" i="8"/>
  <c r="I510" i="8"/>
  <c r="G504" i="8"/>
  <c r="A499" i="8"/>
  <c r="I498" i="8"/>
  <c r="I504" i="8" s="1"/>
  <c r="G498" i="8"/>
  <c r="I350" i="8" l="1"/>
  <c r="G350" i="8"/>
  <c r="G331" i="8"/>
  <c r="G323" i="8"/>
  <c r="G317" i="8"/>
  <c r="Q316" i="8"/>
  <c r="Q315" i="8"/>
  <c r="G314" i="8"/>
  <c r="Q313" i="8"/>
  <c r="R313" i="8" s="1"/>
  <c r="Q312" i="8"/>
  <c r="R312" i="8" s="1"/>
  <c r="A312" i="8"/>
  <c r="G311" i="8"/>
  <c r="R311" i="8" s="1"/>
  <c r="Q310" i="8"/>
  <c r="R310" i="8" s="1"/>
  <c r="Q309" i="8"/>
  <c r="R309" i="8" s="1"/>
  <c r="Q308" i="8"/>
  <c r="R308" i="8" s="1"/>
  <c r="Q307" i="8"/>
  <c r="R307" i="8" s="1"/>
  <c r="Q306" i="8"/>
  <c r="R306" i="8" s="1"/>
  <c r="Q305" i="8"/>
  <c r="R305" i="8" s="1"/>
  <c r="Q304" i="8"/>
  <c r="R304" i="8" s="1"/>
  <c r="A304" i="8"/>
  <c r="G303" i="8"/>
  <c r="R303" i="8" s="1"/>
  <c r="Q301" i="8"/>
  <c r="A301" i="8"/>
  <c r="G300" i="8"/>
  <c r="Q299" i="8"/>
  <c r="Q298" i="8"/>
  <c r="Q297" i="8"/>
  <c r="Q296" i="8"/>
  <c r="Q295" i="8"/>
  <c r="Q294" i="8"/>
  <c r="Q293" i="8"/>
  <c r="Q292" i="8"/>
  <c r="Q291" i="8"/>
  <c r="Q290" i="8"/>
  <c r="G289" i="8"/>
  <c r="Q288" i="8"/>
  <c r="Q287" i="8"/>
  <c r="A287" i="8"/>
  <c r="G286" i="8"/>
  <c r="Q285" i="8"/>
  <c r="Q284" i="8"/>
  <c r="Q283" i="8"/>
  <c r="Q282" i="8"/>
  <c r="Q281" i="8"/>
  <c r="Q280" i="8"/>
  <c r="Q279" i="8"/>
  <c r="A279" i="8"/>
  <c r="G278" i="8"/>
  <c r="Q277" i="8"/>
  <c r="Q276" i="8"/>
  <c r="Q275" i="8"/>
  <c r="Q274" i="8"/>
  <c r="Q273" i="8"/>
  <c r="Q272" i="8"/>
  <c r="Q271" i="8"/>
  <c r="Q270" i="8"/>
  <c r="Q269" i="8"/>
  <c r="Q268" i="8"/>
  <c r="Q267" i="8"/>
  <c r="Q266" i="8"/>
  <c r="Q265" i="8"/>
  <c r="Q264" i="8"/>
  <c r="Q263" i="8"/>
  <c r="Q262" i="8"/>
  <c r="Q261" i="8"/>
  <c r="Q260" i="8"/>
  <c r="A260" i="8"/>
  <c r="G259" i="8"/>
  <c r="Q258" i="8"/>
  <c r="Q257" i="8"/>
  <c r="Q256" i="8"/>
  <c r="Q255" i="8"/>
  <c r="Q254" i="8"/>
  <c r="Q253" i="8"/>
  <c r="Q252" i="8"/>
  <c r="Q251" i="8"/>
  <c r="Q250" i="8"/>
  <c r="Q249" i="8"/>
  <c r="Q248" i="8"/>
  <c r="Q247" i="8"/>
  <c r="A247" i="8"/>
  <c r="Q246" i="8"/>
  <c r="G246" i="8"/>
  <c r="Q245" i="8"/>
  <c r="Q244" i="8"/>
  <c r="Q243" i="8"/>
  <c r="Q242" i="8"/>
  <c r="A242" i="8"/>
  <c r="Q161" i="8" l="1"/>
  <c r="Q148" i="8"/>
  <c r="Q73" i="8"/>
  <c r="Q72" i="8"/>
  <c r="G72" i="8" s="1"/>
  <c r="Q71" i="8"/>
  <c r="G71" i="8" s="1"/>
  <c r="Q70" i="8"/>
  <c r="G70" i="8" s="1"/>
  <c r="Q69" i="8"/>
  <c r="G69" i="8" s="1"/>
  <c r="Q68" i="8"/>
  <c r="G68" i="8" s="1"/>
  <c r="Q67" i="8"/>
  <c r="G67" i="8" s="1"/>
  <c r="Q65" i="8"/>
  <c r="G65" i="8" s="1"/>
  <c r="Q64" i="8"/>
  <c r="G148" i="8" l="1"/>
  <c r="G161" i="8" s="1"/>
  <c r="E148" i="8"/>
  <c r="E65" i="8"/>
  <c r="G73" i="8"/>
  <c r="Q6" i="8"/>
  <c r="G6" i="8" l="1"/>
  <c r="Q4" i="8"/>
  <c r="G4" i="8" s="1"/>
  <c r="Q5" i="8"/>
  <c r="Q7" i="8"/>
  <c r="G7" i="8" s="1"/>
  <c r="Q8" i="8"/>
  <c r="G8" i="8" s="1"/>
  <c r="Q9" i="8"/>
  <c r="G9" i="8" s="1"/>
  <c r="Q10" i="8"/>
  <c r="G10" i="8" s="1"/>
  <c r="Q11" i="8"/>
  <c r="Q12" i="8"/>
  <c r="Q13" i="8"/>
  <c r="G13" i="8" s="1"/>
  <c r="Q14" i="8"/>
  <c r="Q15" i="8"/>
  <c r="Q16" i="8"/>
  <c r="G16" i="8" s="1"/>
  <c r="Q17" i="8"/>
  <c r="G17" i="8" s="1"/>
  <c r="Q18" i="8"/>
  <c r="G18" i="8" s="1"/>
  <c r="Q19" i="8"/>
  <c r="G19" i="8" s="1"/>
  <c r="Q20" i="8"/>
  <c r="G20" i="8" s="1"/>
  <c r="Q21" i="8"/>
  <c r="G21" i="8" s="1"/>
  <c r="Q22" i="8"/>
  <c r="Q23" i="8"/>
  <c r="G23" i="8" s="1"/>
  <c r="Q24" i="8"/>
  <c r="G24" i="8" s="1"/>
  <c r="Q25" i="8"/>
  <c r="G25" i="8" s="1"/>
  <c r="Q27" i="8"/>
  <c r="G27" i="8" s="1"/>
  <c r="Q28" i="8"/>
  <c r="Q29" i="8"/>
  <c r="Q30" i="8"/>
  <c r="G30" i="8" s="1"/>
  <c r="Q31" i="8"/>
  <c r="Q34" i="8"/>
  <c r="Q35" i="8"/>
  <c r="G35" i="8" s="1"/>
  <c r="Q36" i="8"/>
  <c r="Q37" i="8"/>
  <c r="Q38" i="8"/>
  <c r="G38" i="8" s="1"/>
  <c r="Q39" i="8"/>
  <c r="G39" i="8" s="1"/>
  <c r="Q40" i="8"/>
  <c r="Q41" i="8"/>
  <c r="Q42" i="8"/>
  <c r="G42" i="8" s="1"/>
  <c r="Q43" i="8"/>
  <c r="Q3" i="8"/>
  <c r="G3" i="8" s="1"/>
  <c r="B81" i="12"/>
  <c r="C81" i="12"/>
  <c r="G81" i="12"/>
  <c r="F81" i="12"/>
  <c r="E81" i="12"/>
  <c r="D81" i="12"/>
  <c r="A3" i="8"/>
  <c r="D13" i="12"/>
  <c r="D33" i="12"/>
  <c r="D10" i="12"/>
  <c r="D14" i="12"/>
  <c r="D16" i="12"/>
  <c r="D35" i="12"/>
  <c r="D22" i="12"/>
  <c r="D21" i="12"/>
  <c r="D29" i="12"/>
  <c r="D4" i="12"/>
  <c r="D26" i="12"/>
  <c r="D19" i="12"/>
  <c r="D12" i="12"/>
  <c r="D6" i="12"/>
  <c r="D36" i="12"/>
  <c r="D25" i="12"/>
  <c r="D18" i="12"/>
  <c r="D23" i="12"/>
  <c r="D20" i="12"/>
  <c r="D9" i="12"/>
  <c r="D24" i="12"/>
  <c r="D27" i="12"/>
  <c r="D7" i="12"/>
  <c r="D34" i="12"/>
  <c r="D32" i="12"/>
  <c r="D5" i="12"/>
  <c r="D15" i="12"/>
  <c r="D30" i="12"/>
  <c r="D8" i="12"/>
  <c r="D31" i="12"/>
  <c r="D17" i="12"/>
  <c r="D38" i="12"/>
  <c r="D37" i="12"/>
  <c r="D28" i="12"/>
  <c r="D11" i="12"/>
  <c r="E3" i="8" l="1"/>
  <c r="E15" i="8"/>
  <c r="G15" i="8"/>
  <c r="G22" i="8" s="1"/>
  <c r="C83" i="12"/>
  <c r="G41" i="8"/>
  <c r="G43" i="8" s="1"/>
  <c r="E41" i="8"/>
  <c r="E23" i="8"/>
  <c r="G28" i="8"/>
  <c r="E37" i="8"/>
  <c r="E34" i="8"/>
  <c r="E29" i="8"/>
  <c r="E6" i="8"/>
  <c r="G5" i="8"/>
  <c r="G37" i="8"/>
  <c r="G40" i="8" s="1"/>
  <c r="G34" i="8"/>
  <c r="G36" i="8" s="1"/>
  <c r="G29" i="8"/>
  <c r="G31" i="8" s="1"/>
  <c r="G12" i="8"/>
  <c r="G14" i="8" s="1"/>
  <c r="E12" i="8"/>
  <c r="G11" i="8"/>
  <c r="E38" i="12"/>
</calcChain>
</file>

<file path=xl/sharedStrings.xml><?xml version="1.0" encoding="utf-8"?>
<sst xmlns="http://schemas.openxmlformats.org/spreadsheetml/2006/main" count="1397" uniqueCount="872">
  <si>
    <t>项目名称</t>
    <phoneticPr fontId="2" type="noConversion"/>
  </si>
  <si>
    <t>合同号</t>
    <phoneticPr fontId="2" type="noConversion"/>
  </si>
  <si>
    <t>项目合同人天</t>
    <phoneticPr fontId="2" type="noConversion"/>
  </si>
  <si>
    <t>截止目前投入人天</t>
    <phoneticPr fontId="2" type="noConversion"/>
  </si>
  <si>
    <t>人员姓名</t>
    <phoneticPr fontId="2" type="noConversion"/>
  </si>
  <si>
    <t>之前投入人天</t>
    <phoneticPr fontId="2" type="noConversion"/>
  </si>
  <si>
    <t>小计</t>
    <phoneticPr fontId="2" type="noConversion"/>
  </si>
  <si>
    <t>投入总人天</t>
    <phoneticPr fontId="2" type="noConversion"/>
  </si>
  <si>
    <t>总计</t>
  </si>
  <si>
    <t>值</t>
  </si>
  <si>
    <t>行标签</t>
  </si>
  <si>
    <t>(空白)</t>
  </si>
  <si>
    <t>求和项:项目合同人天</t>
  </si>
  <si>
    <t>求和项:投入总人天</t>
  </si>
  <si>
    <t>项目</t>
    <phoneticPr fontId="2" type="noConversion"/>
  </si>
  <si>
    <t>待投入人天</t>
    <phoneticPr fontId="2" type="noConversion"/>
  </si>
  <si>
    <t xml:space="preserve">                                               月份
人员</t>
    <phoneticPr fontId="2" type="noConversion"/>
  </si>
  <si>
    <t>可投入人天总计：</t>
    <phoneticPr fontId="2" type="noConversion"/>
  </si>
  <si>
    <t>徐庆慧</t>
    <phoneticPr fontId="2" type="noConversion"/>
  </si>
  <si>
    <t>王俊</t>
    <phoneticPr fontId="2" type="noConversion"/>
  </si>
  <si>
    <t>陈文秀</t>
    <phoneticPr fontId="2" type="noConversion"/>
  </si>
  <si>
    <t>袁黄钧</t>
    <phoneticPr fontId="2" type="noConversion"/>
  </si>
  <si>
    <t>朱定浩</t>
    <phoneticPr fontId="2" type="noConversion"/>
  </si>
  <si>
    <t>刘亚</t>
    <phoneticPr fontId="2" type="noConversion"/>
  </si>
  <si>
    <t>何龙飞</t>
    <phoneticPr fontId="2" type="noConversion"/>
  </si>
  <si>
    <t>彭彦成</t>
    <phoneticPr fontId="2" type="noConversion"/>
  </si>
  <si>
    <t>汪帅</t>
    <phoneticPr fontId="2" type="noConversion"/>
  </si>
  <si>
    <t>管理和售前投入</t>
    <phoneticPr fontId="2" type="noConversion"/>
  </si>
  <si>
    <t>上药，售前</t>
    <phoneticPr fontId="2" type="noConversion"/>
  </si>
  <si>
    <t>美年，杨浦商贸，机场，高后开发，兼进度</t>
    <phoneticPr fontId="2" type="noConversion"/>
  </si>
  <si>
    <t>上药，城投，复旦开发</t>
    <phoneticPr fontId="2" type="noConversion"/>
  </si>
  <si>
    <t>上药，高后开发</t>
    <phoneticPr fontId="2" type="noConversion"/>
  </si>
  <si>
    <t>美年，城投，机场开发</t>
    <phoneticPr fontId="2" type="noConversion"/>
  </si>
  <si>
    <t>上药，红星开发</t>
    <phoneticPr fontId="2" type="noConversion"/>
  </si>
  <si>
    <t>机场资金开发</t>
    <phoneticPr fontId="2" type="noConversion"/>
  </si>
  <si>
    <t>复旦开发</t>
    <phoneticPr fontId="2" type="noConversion"/>
  </si>
  <si>
    <t>SH1206290003E1</t>
    <phoneticPr fontId="2" type="noConversion"/>
  </si>
  <si>
    <t xml:space="preserve">睿智化学 </t>
    <phoneticPr fontId="2" type="noConversion"/>
  </si>
  <si>
    <t>上海国际机场股份有限公司</t>
  </si>
  <si>
    <t>上海国际机场股份有限公司</t>
    <phoneticPr fontId="2" type="noConversion"/>
  </si>
  <si>
    <t>至诚环境</t>
  </si>
  <si>
    <t xml:space="preserve">SH1206290003E1 - 睿智化学 </t>
  </si>
  <si>
    <t>201701——201712小计</t>
    <phoneticPr fontId="2" type="noConversion"/>
  </si>
  <si>
    <t>需求对应的人天</t>
    <phoneticPr fontId="2" type="noConversion"/>
  </si>
  <si>
    <t>2017/1/1-2017/1/1</t>
    <phoneticPr fontId="2" type="noConversion"/>
  </si>
  <si>
    <t>2017/1/2-2017/1/8</t>
    <phoneticPr fontId="2" type="noConversion"/>
  </si>
  <si>
    <t>2017/1/9-2017/1/15</t>
    <phoneticPr fontId="2" type="noConversion"/>
  </si>
  <si>
    <t>2017/1/16-2017/1/22</t>
    <phoneticPr fontId="2" type="noConversion"/>
  </si>
  <si>
    <t>2017/1/23-2017/1/29</t>
    <phoneticPr fontId="2" type="noConversion"/>
  </si>
  <si>
    <t>2017/1/30-2017/2/5</t>
    <phoneticPr fontId="2" type="noConversion"/>
  </si>
  <si>
    <t>2017/2/6-2017/2/12</t>
    <phoneticPr fontId="2" type="noConversion"/>
  </si>
  <si>
    <t>2017/2/13-2017/2/19</t>
    <phoneticPr fontId="2" type="noConversion"/>
  </si>
  <si>
    <t>2017/2/20-2017/2/26</t>
    <phoneticPr fontId="2" type="noConversion"/>
  </si>
  <si>
    <t>2017/2/27-2017/3/5</t>
    <phoneticPr fontId="2" type="noConversion"/>
  </si>
  <si>
    <t>2017/3/6-2017/3/12</t>
    <phoneticPr fontId="2" type="noConversion"/>
  </si>
  <si>
    <t>2017/3/13-2017/3/19</t>
    <phoneticPr fontId="2" type="noConversion"/>
  </si>
  <si>
    <t>2017/3/20-2017/3/26</t>
    <phoneticPr fontId="2" type="noConversion"/>
  </si>
  <si>
    <t>2017/3/27-2017/4/2</t>
    <phoneticPr fontId="2" type="noConversion"/>
  </si>
  <si>
    <t>2017/4/3-2017/4/9</t>
    <phoneticPr fontId="2" type="noConversion"/>
  </si>
  <si>
    <t>2017/4/10-2017/4/16</t>
    <phoneticPr fontId="2" type="noConversion"/>
  </si>
  <si>
    <t>2017/4/17-2017/4/23</t>
    <phoneticPr fontId="2" type="noConversion"/>
  </si>
  <si>
    <t>2017/4/24-2017/4/30</t>
    <phoneticPr fontId="2" type="noConversion"/>
  </si>
  <si>
    <t>2017/5/1-2017/5/7</t>
    <phoneticPr fontId="2" type="noConversion"/>
  </si>
  <si>
    <t>2017/5/8-2017/5/14</t>
    <phoneticPr fontId="2" type="noConversion"/>
  </si>
  <si>
    <t>2017/5/15-2017/5/21</t>
    <phoneticPr fontId="2" type="noConversion"/>
  </si>
  <si>
    <t>2017/5/22-2017/5/28</t>
    <phoneticPr fontId="2" type="noConversion"/>
  </si>
  <si>
    <t>2017/5/29-2017/6/4</t>
    <phoneticPr fontId="2" type="noConversion"/>
  </si>
  <si>
    <t>2017/6/5-2017/6/11</t>
    <phoneticPr fontId="2" type="noConversion"/>
  </si>
  <si>
    <t>2017/6/12-2017/6/18</t>
    <phoneticPr fontId="2" type="noConversion"/>
  </si>
  <si>
    <t>2017/6/19-2017/6/25</t>
    <phoneticPr fontId="2" type="noConversion"/>
  </si>
  <si>
    <t>2017/6/26-2017/7/2</t>
    <phoneticPr fontId="2" type="noConversion"/>
  </si>
  <si>
    <t>2017/7/3-2017/7/9</t>
    <phoneticPr fontId="2" type="noConversion"/>
  </si>
  <si>
    <t>2017/7/10-2017/7/16</t>
    <phoneticPr fontId="2" type="noConversion"/>
  </si>
  <si>
    <t>2017/7/17-2017/7/23</t>
    <phoneticPr fontId="2" type="noConversion"/>
  </si>
  <si>
    <t>2017/7/24-2017/7/30</t>
    <phoneticPr fontId="2" type="noConversion"/>
  </si>
  <si>
    <t>2017/7/31-2017/8/6</t>
    <phoneticPr fontId="2" type="noConversion"/>
  </si>
  <si>
    <t>2017/8/7-2017/8/13</t>
    <phoneticPr fontId="2" type="noConversion"/>
  </si>
  <si>
    <t>2017/8/14-2017/8/20</t>
    <phoneticPr fontId="2" type="noConversion"/>
  </si>
  <si>
    <t>2017/8/21-2017/8/27</t>
    <phoneticPr fontId="2" type="noConversion"/>
  </si>
  <si>
    <t>2017/8/28-2017/9/3</t>
    <phoneticPr fontId="2" type="noConversion"/>
  </si>
  <si>
    <t>2017/9/4-2017/9/10</t>
    <phoneticPr fontId="2" type="noConversion"/>
  </si>
  <si>
    <t>2017/9/11-2017/9/17</t>
    <phoneticPr fontId="2" type="noConversion"/>
  </si>
  <si>
    <t>2017/9/18-2017/9/24</t>
    <phoneticPr fontId="2" type="noConversion"/>
  </si>
  <si>
    <t>2017/9/25-2017/10/1</t>
    <phoneticPr fontId="2" type="noConversion"/>
  </si>
  <si>
    <t>2017/10/2-2017/10/8</t>
    <phoneticPr fontId="2" type="noConversion"/>
  </si>
  <si>
    <t>2017/10/9-2017/10/15</t>
    <phoneticPr fontId="2" type="noConversion"/>
  </si>
  <si>
    <t>2017/10/16-2017/10/22</t>
    <phoneticPr fontId="2" type="noConversion"/>
  </si>
  <si>
    <t>2017/10/23-2017/10/29</t>
    <phoneticPr fontId="2" type="noConversion"/>
  </si>
  <si>
    <t>2017/10/30-2017/11/5</t>
    <phoneticPr fontId="2" type="noConversion"/>
  </si>
  <si>
    <t>2017/11/6-2017/11/12</t>
    <phoneticPr fontId="2" type="noConversion"/>
  </si>
  <si>
    <t>2017/11/13-2017/11/19</t>
    <phoneticPr fontId="2" type="noConversion"/>
  </si>
  <si>
    <t>2017/11/20-2017/11/26</t>
    <phoneticPr fontId="2" type="noConversion"/>
  </si>
  <si>
    <t>2017/11/27-2017/12/3</t>
    <phoneticPr fontId="2" type="noConversion"/>
  </si>
  <si>
    <t>2017/12/4-2017/12/10</t>
    <phoneticPr fontId="2" type="noConversion"/>
  </si>
  <si>
    <t>2017/12/11-2017/12/17</t>
    <phoneticPr fontId="2" type="noConversion"/>
  </si>
  <si>
    <t>2017/12/18-2017/12/24</t>
    <phoneticPr fontId="2" type="noConversion"/>
  </si>
  <si>
    <t>2017/12/25-2017/12/31</t>
    <phoneticPr fontId="2" type="noConversion"/>
  </si>
  <si>
    <t>目前里程碑</t>
    <phoneticPr fontId="2" type="noConversion"/>
  </si>
  <si>
    <t>SH1406250001F2</t>
    <phoneticPr fontId="2" type="noConversion"/>
  </si>
  <si>
    <t>56实际导入63预算</t>
    <phoneticPr fontId="2" type="noConversion"/>
  </si>
  <si>
    <t>EAM接口</t>
    <phoneticPr fontId="2" type="noConversion"/>
  </si>
  <si>
    <t>hr接口</t>
    <phoneticPr fontId="2" type="noConversion"/>
  </si>
  <si>
    <t>预算编制修改</t>
    <phoneticPr fontId="2" type="noConversion"/>
  </si>
  <si>
    <t>陈文秀</t>
    <phoneticPr fontId="2" type="noConversion"/>
  </si>
  <si>
    <t>徐庆慧</t>
    <phoneticPr fontId="2" type="noConversion"/>
  </si>
  <si>
    <t>方案沟通</t>
    <phoneticPr fontId="2" type="noConversion"/>
  </si>
  <si>
    <t>外包</t>
    <phoneticPr fontId="2" type="noConversion"/>
  </si>
  <si>
    <t>SH1507140006E1</t>
    <phoneticPr fontId="2" type="noConversion"/>
  </si>
  <si>
    <t>至诚环境</t>
    <phoneticPr fontId="2" type="noConversion"/>
  </si>
  <si>
    <t>SH1507140006E1-至诚环境</t>
    <phoneticPr fontId="2" type="noConversion"/>
  </si>
  <si>
    <t>南昌</t>
    <phoneticPr fontId="2" type="noConversion"/>
  </si>
  <si>
    <t>徐庆慧</t>
    <phoneticPr fontId="2" type="noConversion"/>
  </si>
  <si>
    <t>陈文秀</t>
    <phoneticPr fontId="2" type="noConversion"/>
  </si>
  <si>
    <t>袁黄钧</t>
    <phoneticPr fontId="2" type="noConversion"/>
  </si>
  <si>
    <t>彭彦成</t>
    <phoneticPr fontId="2" type="noConversion"/>
  </si>
  <si>
    <t>复旦大学</t>
    <phoneticPr fontId="2" type="noConversion"/>
  </si>
  <si>
    <t>SH1611020003S1</t>
    <phoneticPr fontId="2" type="noConversion"/>
  </si>
  <si>
    <t>SH1604050001E1</t>
    <phoneticPr fontId="2" type="noConversion"/>
  </si>
  <si>
    <t>城投水务</t>
    <phoneticPr fontId="2" type="noConversion"/>
  </si>
  <si>
    <t>刘亚</t>
    <phoneticPr fontId="2" type="noConversion"/>
  </si>
  <si>
    <t>SH1609130004E1</t>
    <phoneticPr fontId="2" type="noConversion"/>
  </si>
  <si>
    <t>SH1609130004E1-城投水务</t>
    <phoneticPr fontId="2" type="noConversion"/>
  </si>
  <si>
    <t>SH1611070001S1-杨浦商贸</t>
    <phoneticPr fontId="2" type="noConversion"/>
  </si>
  <si>
    <t>SH1611070001S1</t>
    <phoneticPr fontId="2" type="noConversion"/>
  </si>
  <si>
    <t>杨浦商贸</t>
    <phoneticPr fontId="2" type="noConversion"/>
  </si>
  <si>
    <t>SH1608150001E1</t>
    <phoneticPr fontId="2" type="noConversion"/>
  </si>
  <si>
    <t>上海国际机场地面服务有限公司</t>
    <phoneticPr fontId="2" type="noConversion"/>
  </si>
  <si>
    <t>SH1609140001F1</t>
    <phoneticPr fontId="2" type="noConversion"/>
  </si>
  <si>
    <t>SH1609140001F1-排水</t>
    <phoneticPr fontId="2" type="noConversion"/>
  </si>
  <si>
    <t>排水</t>
    <phoneticPr fontId="2" type="noConversion"/>
  </si>
  <si>
    <t>樊承志</t>
    <phoneticPr fontId="2" type="noConversion"/>
  </si>
  <si>
    <t>信谊销售模式控制</t>
    <phoneticPr fontId="2" type="noConversion"/>
  </si>
  <si>
    <t>锦江维康</t>
    <phoneticPr fontId="2" type="noConversion"/>
  </si>
  <si>
    <t>王俊</t>
    <phoneticPr fontId="2" type="noConversion"/>
  </si>
  <si>
    <t>朱定浩</t>
  </si>
  <si>
    <t>徐川</t>
  </si>
  <si>
    <t>许翱翔</t>
    <phoneticPr fontId="2" type="noConversion"/>
  </si>
  <si>
    <t>SH1503240005E1</t>
  </si>
  <si>
    <r>
      <rPr>
        <sz val="10"/>
        <color indexed="8"/>
        <rFont val="微软雅黑 Light"/>
        <family val="2"/>
        <charset val="134"/>
      </rPr>
      <t>龙旗SRM电采开发</t>
    </r>
  </si>
  <si>
    <t>预约送货单回写拒收数量前台</t>
  </si>
  <si>
    <t>杨斌</t>
  </si>
  <si>
    <t>预约送货单回写拒收数量后台</t>
  </si>
  <si>
    <t>邓锋高</t>
  </si>
  <si>
    <t>C值锁定后B值变化</t>
  </si>
  <si>
    <t>预约送货清单导入</t>
  </si>
  <si>
    <t>单据查询条件</t>
  </si>
  <si>
    <t>小计</t>
  </si>
  <si>
    <t>龙旗小米接口</t>
  </si>
  <si>
    <t>小米信息接口主框架</t>
  </si>
  <si>
    <t>邓辉</t>
  </si>
  <si>
    <t>6种接口与冲销实现</t>
  </si>
  <si>
    <t>陈龙</t>
  </si>
  <si>
    <t>12种接口与冲销实现</t>
  </si>
  <si>
    <t>李旭</t>
  </si>
  <si>
    <t>10种接口与冲销实现</t>
  </si>
  <si>
    <t>江峰</t>
  </si>
  <si>
    <t>龙旗华为接口</t>
  </si>
  <si>
    <t>华为接口实现</t>
  </si>
  <si>
    <t>安兴汇东NC/SH1603180003E1</t>
  </si>
  <si>
    <t>SH1603180003E1</t>
  </si>
  <si>
    <t>安兴汇东多方聚合项目</t>
  </si>
  <si>
    <t>返利导入</t>
  </si>
  <si>
    <t>何小莲</t>
  </si>
  <si>
    <t>定制ERP接口</t>
  </si>
  <si>
    <t>TMS发运信息接口</t>
  </si>
  <si>
    <t>现场支持</t>
  </si>
  <si>
    <t>供应链接口，生成接口，基本档案，修改标准产品。</t>
  </si>
  <si>
    <t>谈成宝</t>
  </si>
  <si>
    <t>新朋联众NC/SH1609180003E1</t>
  </si>
  <si>
    <t>SH1609180003E1</t>
  </si>
  <si>
    <t>新朋联众开发项目</t>
  </si>
  <si>
    <t>所有功能开发</t>
  </si>
  <si>
    <t>全筑NC/SH1605300002E1</t>
  </si>
  <si>
    <t>SH1605300002E1</t>
  </si>
  <si>
    <t>全筑财务开发</t>
  </si>
  <si>
    <t>高化学NC开发/SH1407220001S1</t>
  </si>
  <si>
    <t>SH1407220001S1</t>
  </si>
  <si>
    <t>高化学NC开发</t>
  </si>
  <si>
    <t>采购价格审批生成进口合同</t>
  </si>
  <si>
    <t>马森</t>
  </si>
  <si>
    <t>销售订单补货安排生成进口合同</t>
  </si>
  <si>
    <t>李城城</t>
  </si>
  <si>
    <t>采购订单修订增加审批流</t>
  </si>
  <si>
    <t>销售订单修订增加审批流</t>
  </si>
  <si>
    <t>客户对账单</t>
  </si>
  <si>
    <t>唛头维护，参照功能</t>
  </si>
  <si>
    <t>销售报价单生成出库合同和转口合同</t>
  </si>
  <si>
    <t>出口退税</t>
  </si>
  <si>
    <t>出口明细单生成三凯销售订单</t>
  </si>
  <si>
    <t>徐昊</t>
  </si>
  <si>
    <t>盈亏测算</t>
  </si>
  <si>
    <t>资金计息</t>
  </si>
  <si>
    <t>其他一期遗留问题</t>
  </si>
  <si>
    <t>NC/SH1512220003S1</t>
  </si>
  <si>
    <t>分销主数据</t>
  </si>
  <si>
    <t>商品申请单</t>
  </si>
  <si>
    <t>许智博</t>
  </si>
  <si>
    <t>客户申请单</t>
  </si>
  <si>
    <t>王一铭</t>
  </si>
  <si>
    <t>供应商申请单</t>
  </si>
  <si>
    <t>李久洋</t>
  </si>
  <si>
    <t>集团接口</t>
  </si>
  <si>
    <t>ogg接口</t>
  </si>
  <si>
    <t>刘伟</t>
  </si>
  <si>
    <t>住友NC/SH1611090003E1</t>
  </si>
  <si>
    <t>住友电工凭证导入</t>
  </si>
  <si>
    <t>凭证导入</t>
  </si>
  <si>
    <t>逻辑校验</t>
  </si>
  <si>
    <t>上海医药NC/SH1508140002E1</t>
  </si>
  <si>
    <t>上药集团主数据</t>
  </si>
  <si>
    <t>客商申请单</t>
  </si>
  <si>
    <t>黄山石</t>
  </si>
  <si>
    <t>接口</t>
  </si>
  <si>
    <t>潘海滨</t>
  </si>
  <si>
    <t>陈志斌</t>
  </si>
  <si>
    <t>雷允上药业NC/SH1507030001E1</t>
  </si>
  <si>
    <t>雷允上药业NC供应链</t>
  </si>
  <si>
    <t>wms接口和存储过程</t>
  </si>
  <si>
    <t xml:space="preserve">上海医药NC/SH1609190005E1-NC56与NC63客商接口优化   </t>
  </si>
  <si>
    <t>上海医药NC/SH1609190005E1</t>
  </si>
  <si>
    <t xml:space="preserve">NC56与NC63客商接口优化   </t>
  </si>
  <si>
    <t>林诚钦</t>
  </si>
  <si>
    <t>上海医药NC/SH1609190005E1-主数据集成优化-客商</t>
  </si>
  <si>
    <t>主数据集成优化-客商</t>
  </si>
  <si>
    <t>上海医药NC/SH1609190005E1-分销财务中心接口集成</t>
  </si>
  <si>
    <t>分销财务中心接口集成</t>
  </si>
  <si>
    <t>延华智能NC/SH1610120002E1</t>
  </si>
  <si>
    <t>NC/SH1610120002E1</t>
  </si>
  <si>
    <t>延华智能NC</t>
  </si>
  <si>
    <t>SH1609280001E1</t>
    <phoneticPr fontId="2" type="noConversion"/>
  </si>
  <si>
    <t>埃克森美孚（中国）投资有限公司</t>
    <phoneticPr fontId="2" type="noConversion"/>
  </si>
  <si>
    <t>疏黎明</t>
    <phoneticPr fontId="2" type="noConversion"/>
  </si>
  <si>
    <t>王克利</t>
    <phoneticPr fontId="2" type="noConversion"/>
  </si>
  <si>
    <t>李九阳</t>
    <phoneticPr fontId="2" type="noConversion"/>
  </si>
  <si>
    <t>小计</t>
    <phoneticPr fontId="2" type="noConversion"/>
  </si>
  <si>
    <t>宝洁(中国)营销有限公司</t>
    <phoneticPr fontId="2" type="noConversion"/>
  </si>
  <si>
    <t>寇晓</t>
    <phoneticPr fontId="2" type="noConversion"/>
  </si>
  <si>
    <t>SH1609190005S1</t>
    <phoneticPr fontId="2" type="noConversion"/>
  </si>
  <si>
    <t>SH1412080004F1</t>
    <phoneticPr fontId="2" type="noConversion"/>
  </si>
  <si>
    <t>SH1606130002S1</t>
    <phoneticPr fontId="2" type="noConversion"/>
  </si>
  <si>
    <t>SH1512030003E1</t>
    <phoneticPr fontId="2" type="noConversion"/>
  </si>
  <si>
    <t>上海宇航系统工程研究所</t>
    <phoneticPr fontId="2" type="noConversion"/>
  </si>
  <si>
    <t>老系统功能优化</t>
    <phoneticPr fontId="2" type="noConversion"/>
  </si>
  <si>
    <t>李旭</t>
    <phoneticPr fontId="2" type="noConversion"/>
  </si>
  <si>
    <t>条码系统接口</t>
    <phoneticPr fontId="2" type="noConversion"/>
  </si>
  <si>
    <t>王宇翔</t>
    <phoneticPr fontId="2" type="noConversion"/>
  </si>
  <si>
    <t>需求A</t>
    <phoneticPr fontId="2" type="noConversion"/>
  </si>
  <si>
    <t>SH1409300001E1</t>
    <phoneticPr fontId="2" type="noConversion"/>
  </si>
  <si>
    <t>上海航天设备制造总厂</t>
    <phoneticPr fontId="2" type="noConversion"/>
  </si>
  <si>
    <t>系统维护</t>
    <phoneticPr fontId="2" type="noConversion"/>
  </si>
  <si>
    <t>BOM导入日志</t>
    <phoneticPr fontId="2" type="noConversion"/>
  </si>
  <si>
    <t>作业计划终止</t>
    <phoneticPr fontId="2" type="noConversion"/>
  </si>
  <si>
    <t>工作令停用</t>
    <phoneticPr fontId="2" type="noConversion"/>
  </si>
  <si>
    <t>制造费结算</t>
    <phoneticPr fontId="2" type="noConversion"/>
  </si>
  <si>
    <t>MEO接口</t>
    <phoneticPr fontId="2" type="noConversion"/>
  </si>
  <si>
    <t>质量数据包接口</t>
    <phoneticPr fontId="2" type="noConversion"/>
  </si>
  <si>
    <t>合同采购流程优化</t>
    <phoneticPr fontId="2" type="noConversion"/>
  </si>
  <si>
    <t>与K2的工艺接口</t>
    <phoneticPr fontId="2" type="noConversion"/>
  </si>
  <si>
    <t>浪潮接口</t>
    <phoneticPr fontId="2" type="noConversion"/>
  </si>
  <si>
    <t>SH1609190008E1</t>
    <phoneticPr fontId="2" type="noConversion"/>
  </si>
  <si>
    <t>中国人民解放军四八〇五工厂上海船厂</t>
    <phoneticPr fontId="2" type="noConversion"/>
  </si>
  <si>
    <t>工号申请</t>
    <phoneticPr fontId="2" type="noConversion"/>
  </si>
  <si>
    <t>张少军</t>
    <phoneticPr fontId="2" type="noConversion"/>
  </si>
  <si>
    <t>工程明细书</t>
    <phoneticPr fontId="2" type="noConversion"/>
  </si>
  <si>
    <t>定额本</t>
    <phoneticPr fontId="2" type="noConversion"/>
  </si>
  <si>
    <t>樊承志</t>
    <phoneticPr fontId="2" type="noConversion"/>
  </si>
  <si>
    <t>工种任务维护</t>
    <phoneticPr fontId="2" type="noConversion"/>
  </si>
  <si>
    <t>物料信息维护</t>
    <phoneticPr fontId="2" type="noConversion"/>
  </si>
  <si>
    <t>陈晓敏</t>
    <phoneticPr fontId="2" type="noConversion"/>
  </si>
  <si>
    <t>质量信息维护</t>
    <phoneticPr fontId="2" type="noConversion"/>
  </si>
  <si>
    <t>计划工艺目录</t>
    <phoneticPr fontId="2" type="noConversion"/>
  </si>
  <si>
    <t>工程明细书三个独立审批流</t>
    <phoneticPr fontId="2" type="noConversion"/>
  </si>
  <si>
    <t>增加、扩大工程</t>
    <phoneticPr fontId="2" type="noConversion"/>
  </si>
  <si>
    <t>一期升级</t>
    <phoneticPr fontId="2" type="noConversion"/>
  </si>
  <si>
    <t>外扩外协申请</t>
    <phoneticPr fontId="2" type="noConversion"/>
  </si>
  <si>
    <t>周蕾蕾</t>
    <phoneticPr fontId="2" type="noConversion"/>
  </si>
  <si>
    <t>施工命令单</t>
    <phoneticPr fontId="2" type="noConversion"/>
  </si>
  <si>
    <t>派工卡</t>
    <phoneticPr fontId="2" type="noConversion"/>
  </si>
  <si>
    <t>拆检鉴定单</t>
    <phoneticPr fontId="2" type="noConversion"/>
  </si>
  <si>
    <t>实际工时记录</t>
    <phoneticPr fontId="2" type="noConversion"/>
  </si>
  <si>
    <t>质量跟踪卡</t>
    <phoneticPr fontId="2" type="noConversion"/>
  </si>
  <si>
    <t>工程验收</t>
    <phoneticPr fontId="2" type="noConversion"/>
  </si>
  <si>
    <t>工程预采</t>
    <phoneticPr fontId="2" type="noConversion"/>
  </si>
  <si>
    <t>SH1612050002E1</t>
    <phoneticPr fontId="2" type="noConversion"/>
  </si>
  <si>
    <t>中航工业615所</t>
    <phoneticPr fontId="2" type="noConversion"/>
  </si>
  <si>
    <t>MES接口</t>
    <phoneticPr fontId="2" type="noConversion"/>
  </si>
  <si>
    <t>计划管理修改</t>
    <phoneticPr fontId="2" type="noConversion"/>
  </si>
  <si>
    <t>BOM数据导入</t>
    <phoneticPr fontId="2" type="noConversion"/>
  </si>
  <si>
    <t>门户接口、单点登录</t>
    <phoneticPr fontId="2" type="noConversion"/>
  </si>
  <si>
    <t>ITOM系统接口</t>
    <phoneticPr fontId="2" type="noConversion"/>
  </si>
  <si>
    <t>HR系统接口</t>
    <phoneticPr fontId="2" type="noConversion"/>
  </si>
  <si>
    <t>与PDM系统接口</t>
    <phoneticPr fontId="2" type="noConversion"/>
  </si>
  <si>
    <t>TS2016110100001</t>
    <phoneticPr fontId="2" type="noConversion"/>
  </si>
  <si>
    <t>世纪出版维护</t>
    <phoneticPr fontId="2" type="noConversion"/>
  </si>
  <si>
    <t>产品维护</t>
    <phoneticPr fontId="2" type="noConversion"/>
  </si>
  <si>
    <t>方健</t>
    <phoneticPr fontId="2" type="noConversion"/>
  </si>
  <si>
    <t>SH1212050002E1</t>
    <phoneticPr fontId="2" type="noConversion"/>
  </si>
  <si>
    <r>
      <t>航天八院H</t>
    </r>
    <r>
      <rPr>
        <sz val="10"/>
        <color theme="1"/>
        <rFont val="微软雅黑 Light"/>
        <family val="2"/>
        <charset val="134"/>
      </rPr>
      <t>R</t>
    </r>
    <phoneticPr fontId="2" type="noConversion"/>
  </si>
  <si>
    <t>聘用到期考核表节点及审批流（含各级部门、领导填写意见功能、聘用到期触发功能、根据考核结果触发续签合同功能）</t>
    <phoneticPr fontId="2" type="noConversion"/>
  </si>
  <si>
    <t>合同终止后人员属性转为离职人员</t>
    <phoneticPr fontId="2" type="noConversion"/>
  </si>
  <si>
    <t>按部门生成考勤月报审核后传薪资模块，审核后不可重新生成月报</t>
    <phoneticPr fontId="2" type="noConversion"/>
  </si>
  <si>
    <t>人员借用流程</t>
    <phoneticPr fontId="2" type="noConversion"/>
  </si>
  <si>
    <t>·</t>
    <phoneticPr fontId="2" type="noConversion"/>
  </si>
  <si>
    <t>人员返聘流程</t>
    <phoneticPr fontId="2" type="noConversion"/>
  </si>
  <si>
    <t>人员信息采集</t>
    <phoneticPr fontId="2" type="noConversion"/>
  </si>
  <si>
    <t>人员信息维护</t>
    <phoneticPr fontId="2" type="noConversion"/>
  </si>
  <si>
    <t>合同续签</t>
    <phoneticPr fontId="2" type="noConversion"/>
  </si>
  <si>
    <t>核算单位</t>
    <phoneticPr fontId="2" type="noConversion"/>
  </si>
  <si>
    <t>审批流增加限定模式</t>
    <phoneticPr fontId="2" type="noConversion"/>
  </si>
  <si>
    <t>SH1612120007E1</t>
    <phoneticPr fontId="2" type="noConversion"/>
  </si>
  <si>
    <t>中智科技</t>
    <phoneticPr fontId="2" type="noConversion"/>
  </si>
  <si>
    <t>新增结算功能</t>
    <phoneticPr fontId="2" type="noConversion"/>
  </si>
  <si>
    <t>曹宇辉</t>
    <phoneticPr fontId="2" type="noConversion"/>
  </si>
  <si>
    <t>上线支持</t>
    <phoneticPr fontId="2" type="noConversion"/>
  </si>
  <si>
    <t>预投入</t>
    <phoneticPr fontId="2" type="noConversion"/>
  </si>
  <si>
    <t>上海医药一生化采购与OA集成</t>
    <phoneticPr fontId="2" type="noConversion"/>
  </si>
  <si>
    <t>生产性物料采购，固定价格审批单触发OA端审批流程及回写流程。价格审批单联查oa流程</t>
  </si>
  <si>
    <t>生产性物料采购，采购订单临时价格审批单触发OA端审批流程及回写流程。价格审批单联查oa流程</t>
  </si>
  <si>
    <t>非生产集采类物料，采购订单提交触发OA端审批流程及回写流程。同时提交时触发预算校验标志给OA,并走不同的审批流程 ； 非生产集采的采购订单可联查oa审批流；oa端审批中可联查采购预算</t>
  </si>
  <si>
    <t>采购员付款申请时，提交OA端审批及回写流程。财务进行后续审核结算付款； 付款单可联查oa审批流</t>
  </si>
  <si>
    <t>生产性物料采购合同同步OA</t>
  </si>
  <si>
    <t>收支项目新增自定义项（组织级）</t>
  </si>
  <si>
    <t>重点产品档案视图</t>
  </si>
  <si>
    <t>SH1606270002E1</t>
    <phoneticPr fontId="2" type="noConversion"/>
  </si>
  <si>
    <t>东方希望NC</t>
    <phoneticPr fontId="2" type="noConversion"/>
  </si>
  <si>
    <t>项目管理</t>
    <phoneticPr fontId="2" type="noConversion"/>
  </si>
  <si>
    <t>APP接口</t>
    <phoneticPr fontId="2" type="noConversion"/>
  </si>
  <si>
    <t>协鑫集成NC/SH1612220002E1</t>
  </si>
  <si>
    <t>SH1612220002E1</t>
  </si>
  <si>
    <t>协鑫集成NC</t>
  </si>
  <si>
    <t>采购发票预算控制</t>
  </si>
  <si>
    <t>胡其森</t>
  </si>
  <si>
    <t>事业部法人预算汇总表</t>
  </si>
  <si>
    <t>佳吉NC/SH1609080004E1</t>
  </si>
  <si>
    <t>SH1609080004E1</t>
  </si>
  <si>
    <t>佳吉快运NC</t>
  </si>
  <si>
    <t>人员信息同步接口</t>
  </si>
  <si>
    <t>赵召</t>
  </si>
  <si>
    <t>基础档案同步接口</t>
  </si>
  <si>
    <t>邵辉</t>
  </si>
  <si>
    <t>凭证同步接口</t>
  </si>
  <si>
    <t>凭证导入接口</t>
  </si>
  <si>
    <t>收款协议审批单</t>
  </si>
  <si>
    <t>应收账龄明细表</t>
  </si>
  <si>
    <t>李浩</t>
  </si>
  <si>
    <t>应收账龄汇总表</t>
  </si>
  <si>
    <t>SH16012140002E2—东航财务NC</t>
    <phoneticPr fontId="2" type="noConversion"/>
  </si>
  <si>
    <t>SH16012140002E2</t>
    <phoneticPr fontId="2" type="noConversion"/>
  </si>
  <si>
    <t>东航财务NC</t>
    <phoneticPr fontId="2" type="noConversion"/>
  </si>
  <si>
    <t>财企接口调整</t>
    <phoneticPr fontId="2" type="noConversion"/>
  </si>
  <si>
    <t>胡其森</t>
    <phoneticPr fontId="2" type="noConversion"/>
  </si>
  <si>
    <t>邵辉</t>
    <phoneticPr fontId="2" type="noConversion"/>
  </si>
  <si>
    <t>SH1612140006E1-东航财务NC</t>
    <phoneticPr fontId="2" type="noConversion"/>
  </si>
  <si>
    <t>SH1612140006E1</t>
    <phoneticPr fontId="2" type="noConversion"/>
  </si>
  <si>
    <t>需求调研，开发方案编写</t>
    <phoneticPr fontId="2" type="noConversion"/>
  </si>
  <si>
    <t>法透账户设置界面</t>
    <phoneticPr fontId="2" type="noConversion"/>
  </si>
  <si>
    <t>法透自动抹平业务</t>
    <phoneticPr fontId="2" type="noConversion"/>
  </si>
  <si>
    <t>关机后自动退出放款单和还款单</t>
    <phoneticPr fontId="2" type="noConversion"/>
  </si>
  <si>
    <t>法人额度查询报表</t>
    <phoneticPr fontId="2" type="noConversion"/>
  </si>
  <si>
    <t>法透账户录入总额度校验逻辑</t>
    <phoneticPr fontId="2" type="noConversion"/>
  </si>
  <si>
    <t>法人透支账户组额度双重控制</t>
    <phoneticPr fontId="2" type="noConversion"/>
  </si>
  <si>
    <t>法透预留金额启用双层控制逻辑</t>
    <phoneticPr fontId="2" type="noConversion"/>
  </si>
  <si>
    <t>透支流水明细报表</t>
    <phoneticPr fontId="2" type="noConversion"/>
  </si>
  <si>
    <t>法透数据摘要反写</t>
    <phoneticPr fontId="2" type="noConversion"/>
  </si>
  <si>
    <t>法透数据实时额度计算</t>
    <phoneticPr fontId="2" type="noConversion"/>
  </si>
  <si>
    <t>法透账户组批量额度修改额度校验</t>
    <phoneticPr fontId="2" type="noConversion"/>
  </si>
  <si>
    <t>法透账户组批量批量修改额度反写</t>
    <phoneticPr fontId="2" type="noConversion"/>
  </si>
  <si>
    <t>手工修改法透法透额度触发总额度校验</t>
    <phoneticPr fontId="2" type="noConversion"/>
  </si>
  <si>
    <t>整体功能测试</t>
    <phoneticPr fontId="2" type="noConversion"/>
  </si>
  <si>
    <t xml:space="preserve"> SH1611150002S1 </t>
  </si>
  <si>
    <t>上海机场（集团）有限公司移动APP接口</t>
    <phoneticPr fontId="2" type="noConversion"/>
  </si>
  <si>
    <t>翟振坤</t>
    <phoneticPr fontId="2" type="noConversion"/>
  </si>
  <si>
    <t>职称资格信息修改、审批</t>
    <phoneticPr fontId="2" type="noConversion"/>
  </si>
  <si>
    <t>职业技能资格信息修改、审批</t>
    <phoneticPr fontId="2" type="noConversion"/>
  </si>
  <si>
    <t>工作履历修改、审批</t>
    <phoneticPr fontId="2" type="noConversion"/>
  </si>
  <si>
    <t>惩处情况修改、审批</t>
    <phoneticPr fontId="2" type="noConversion"/>
  </si>
  <si>
    <t>员工入职预警通知</t>
    <phoneticPr fontId="2" type="noConversion"/>
  </si>
  <si>
    <t>员工离职预警通知</t>
    <phoneticPr fontId="2" type="noConversion"/>
  </si>
  <si>
    <t>人员调配预警通知</t>
    <phoneticPr fontId="2" type="noConversion"/>
  </si>
  <si>
    <t>合同到期预警通知</t>
    <phoneticPr fontId="2" type="noConversion"/>
  </si>
  <si>
    <t>权限管理</t>
    <phoneticPr fontId="2" type="noConversion"/>
  </si>
  <si>
    <t>薪资查询</t>
    <phoneticPr fontId="2" type="noConversion"/>
  </si>
  <si>
    <t xml:space="preserve">SH1405090002E1 </t>
    <phoneticPr fontId="2" type="noConversion"/>
  </si>
  <si>
    <t xml:space="preserve">东方国际(集团)有限公司指标预警平台及预警报表开发 </t>
    <phoneticPr fontId="2" type="noConversion"/>
  </si>
  <si>
    <t>指标分类设置节点开发</t>
    <phoneticPr fontId="2" type="noConversion"/>
  </si>
  <si>
    <t>指标档案设置节点开发</t>
    <phoneticPr fontId="2" type="noConversion"/>
  </si>
  <si>
    <t>指标档案批量分配功能开发</t>
    <phoneticPr fontId="2" type="noConversion"/>
  </si>
  <si>
    <t>指标公式编辑器开发</t>
    <phoneticPr fontId="2" type="noConversion"/>
  </si>
  <si>
    <t>指标计算节点开发</t>
    <phoneticPr fontId="2" type="noConversion"/>
  </si>
  <si>
    <t>指标计算后台任务开发</t>
    <phoneticPr fontId="2" type="noConversion"/>
  </si>
  <si>
    <t>预警上报功能开发</t>
    <phoneticPr fontId="2" type="noConversion"/>
  </si>
  <si>
    <t>预警确认功能开发</t>
    <phoneticPr fontId="2" type="noConversion"/>
  </si>
  <si>
    <t xml:space="preserve">          数据抽取</t>
  </si>
  <si>
    <t xml:space="preserve">          etl逻辑加工</t>
  </si>
  <si>
    <t xml:space="preserve">          前台界面搭建</t>
  </si>
  <si>
    <t>朱道清</t>
  </si>
  <si>
    <t>产量（交付）报表</t>
  </si>
  <si>
    <t>各部门关键指标</t>
  </si>
  <si>
    <t>关键事项跟踪</t>
  </si>
  <si>
    <t>当月计划控制</t>
  </si>
  <si>
    <t>齐套分析</t>
  </si>
  <si>
    <t>检验现场状态</t>
  </si>
  <si>
    <t>电装计划进展情况</t>
  </si>
  <si>
    <t>界面集成到pmis系统</t>
  </si>
  <si>
    <t xml:space="preserve">          补丁测试</t>
  </si>
  <si>
    <t xml:space="preserve">          发布配置</t>
  </si>
  <si>
    <t xml:space="preserve"> - 单一数据源-数据包开发</t>
  </si>
  <si>
    <t>人天为划拨</t>
    <phoneticPr fontId="2" type="noConversion"/>
  </si>
  <si>
    <t>单一数据源-数据包开发</t>
  </si>
  <si>
    <t>目前人天暂未划拨</t>
  </si>
  <si>
    <t>销售信息</t>
  </si>
  <si>
    <t>计划信息</t>
  </si>
  <si>
    <t>项目信息</t>
  </si>
  <si>
    <t>出库信息</t>
  </si>
  <si>
    <t>入库信息</t>
  </si>
  <si>
    <t>试验信息</t>
  </si>
  <si>
    <t>制造信息</t>
  </si>
  <si>
    <t>SH1612230005E1</t>
    <phoneticPr fontId="2" type="noConversion"/>
  </si>
  <si>
    <t>OA系统导入NC系统</t>
    <phoneticPr fontId="2" type="noConversion"/>
  </si>
  <si>
    <t>姜亚健</t>
    <phoneticPr fontId="2" type="noConversion"/>
  </si>
  <si>
    <t>宝洁WISE++</t>
    <phoneticPr fontId="2" type="noConversion"/>
  </si>
  <si>
    <t>新需求沟通</t>
    <phoneticPr fontId="2" type="noConversion"/>
  </si>
  <si>
    <t>刚泰BQ</t>
    <phoneticPr fontId="2" type="noConversion"/>
  </si>
  <si>
    <t>BQ_HR需求调研</t>
    <phoneticPr fontId="2" type="noConversion"/>
  </si>
  <si>
    <t>BQ_财务需求调研</t>
    <phoneticPr fontId="2" type="noConversion"/>
  </si>
  <si>
    <t>BQ资金需求调研</t>
    <phoneticPr fontId="2" type="noConversion"/>
  </si>
  <si>
    <t>HR自助端客开</t>
    <phoneticPr fontId="2" type="noConversion"/>
  </si>
  <si>
    <t>待定</t>
    <phoneticPr fontId="2" type="noConversion"/>
  </si>
  <si>
    <t>审批流客开</t>
    <phoneticPr fontId="2" type="noConversion"/>
  </si>
  <si>
    <t>打印客开</t>
    <phoneticPr fontId="2" type="noConversion"/>
  </si>
  <si>
    <t>报表客开</t>
    <phoneticPr fontId="2" type="noConversion"/>
  </si>
  <si>
    <t>一期功能优化+整体测试</t>
    <phoneticPr fontId="2" type="noConversion"/>
  </si>
  <si>
    <t>年休假视图开发</t>
    <phoneticPr fontId="2" type="noConversion"/>
  </si>
  <si>
    <t>薪资接口视图开发</t>
    <phoneticPr fontId="2" type="noConversion"/>
  </si>
  <si>
    <t>SH1512160004E1</t>
    <phoneticPr fontId="2" type="noConversion"/>
  </si>
  <si>
    <t>都乐（上海）水果蔬菜贸易有限公司</t>
    <phoneticPr fontId="2" type="noConversion"/>
  </si>
  <si>
    <t>销售模块客开</t>
    <phoneticPr fontId="2" type="noConversion"/>
  </si>
  <si>
    <t>采购模块客开</t>
    <phoneticPr fontId="2" type="noConversion"/>
  </si>
  <si>
    <t>财务模块客开</t>
    <phoneticPr fontId="2" type="noConversion"/>
  </si>
  <si>
    <t>方案调研</t>
    <phoneticPr fontId="2" type="noConversion"/>
  </si>
  <si>
    <t>用户测试</t>
    <phoneticPr fontId="2" type="noConversion"/>
  </si>
  <si>
    <t>SH1512250003E1-浙江爱仕达电器股份有限公司</t>
    <phoneticPr fontId="2" type="noConversion"/>
  </si>
  <si>
    <t>SH1512250003E1</t>
    <phoneticPr fontId="2" type="noConversion"/>
  </si>
  <si>
    <t>浙江爱仕达电器股份有限公司</t>
    <phoneticPr fontId="2" type="noConversion"/>
  </si>
  <si>
    <t>暂估应收抵冲</t>
    <phoneticPr fontId="2" type="noConversion"/>
  </si>
  <si>
    <t>配合测试</t>
    <phoneticPr fontId="2" type="noConversion"/>
  </si>
  <si>
    <t>代码交接，上线问题跟踪处理</t>
    <phoneticPr fontId="2" type="noConversion"/>
  </si>
  <si>
    <t>SH1510140001-景瑞HR开发超20人天特批</t>
    <phoneticPr fontId="2" type="noConversion"/>
  </si>
  <si>
    <t>SH1510140001</t>
    <phoneticPr fontId="2" type="noConversion"/>
  </si>
  <si>
    <t>景瑞HR开发超20人天特批</t>
    <phoneticPr fontId="2" type="noConversion"/>
  </si>
  <si>
    <t>简历导入</t>
    <phoneticPr fontId="2" type="noConversion"/>
  </si>
  <si>
    <t>测试</t>
    <phoneticPr fontId="2" type="noConversion"/>
  </si>
  <si>
    <t>上线</t>
    <phoneticPr fontId="2" type="noConversion"/>
  </si>
  <si>
    <t>验收</t>
    <phoneticPr fontId="2" type="noConversion"/>
  </si>
  <si>
    <t>SH1604050001E1-城投水务</t>
    <phoneticPr fontId="2" type="noConversion"/>
  </si>
  <si>
    <t>SH1604050001E1</t>
    <phoneticPr fontId="2" type="noConversion"/>
  </si>
  <si>
    <t>城投水务</t>
    <phoneticPr fontId="2" type="noConversion"/>
  </si>
  <si>
    <t>采购合同打印模板开发</t>
    <phoneticPr fontId="2" type="noConversion"/>
  </si>
  <si>
    <t>采购发票打印模板开发</t>
    <phoneticPr fontId="2" type="noConversion"/>
  </si>
  <si>
    <t>SH1612090002-浦银</t>
    <phoneticPr fontId="2" type="noConversion"/>
  </si>
  <si>
    <r>
      <t>S</t>
    </r>
    <r>
      <rPr>
        <sz val="10"/>
        <color theme="1"/>
        <rFont val="微软雅黑 Light"/>
        <family val="2"/>
        <charset val="134"/>
      </rPr>
      <t>H1612090002</t>
    </r>
    <phoneticPr fontId="2" type="noConversion"/>
  </si>
  <si>
    <t>浦银</t>
    <phoneticPr fontId="2" type="noConversion"/>
  </si>
  <si>
    <t>财务核算账簿多选</t>
    <phoneticPr fontId="2" type="noConversion"/>
  </si>
  <si>
    <t>凭证自动挂现金流量</t>
    <phoneticPr fontId="2" type="noConversion"/>
  </si>
  <si>
    <t>SH1607190001E1-信产通信HR</t>
    <phoneticPr fontId="2" type="noConversion"/>
  </si>
  <si>
    <t>SH1607190001E1</t>
    <phoneticPr fontId="2" type="noConversion"/>
  </si>
  <si>
    <t>信产通信HR</t>
    <phoneticPr fontId="2" type="noConversion"/>
  </si>
  <si>
    <t>轻量端客开</t>
    <phoneticPr fontId="2" type="noConversion"/>
  </si>
  <si>
    <t>面试管理客开</t>
    <phoneticPr fontId="2" type="noConversion"/>
  </si>
  <si>
    <t>上海医药预投项目/上海医药HR考勤对接</t>
  </si>
  <si>
    <t>无合同</t>
  </si>
  <si>
    <t>上海医药HR考勤对接</t>
  </si>
  <si>
    <t>评估人天/57</t>
  </si>
  <si>
    <t>页面开发及前端开发</t>
  </si>
  <si>
    <t>后端开发</t>
  </si>
  <si>
    <t>闫阳</t>
  </si>
  <si>
    <t>方健</t>
  </si>
  <si>
    <t>附件上传删除开发</t>
  </si>
  <si>
    <t>需求方案</t>
    <phoneticPr fontId="2" type="noConversion"/>
  </si>
  <si>
    <t>请购单模板，拣货</t>
    <phoneticPr fontId="2" type="noConversion"/>
  </si>
  <si>
    <t>请购单转材料出库</t>
    <phoneticPr fontId="2" type="noConversion"/>
  </si>
  <si>
    <t>补贴价目标</t>
    <phoneticPr fontId="2" type="noConversion"/>
  </si>
  <si>
    <t>供应商评价</t>
    <phoneticPr fontId="2" type="noConversion"/>
  </si>
  <si>
    <t>高后对接</t>
    <phoneticPr fontId="2" type="noConversion"/>
  </si>
  <si>
    <t>采购入库单生成材料出库单</t>
    <phoneticPr fontId="2" type="noConversion"/>
  </si>
  <si>
    <t>供货目录</t>
    <phoneticPr fontId="2" type="noConversion"/>
  </si>
  <si>
    <t>外包</t>
    <phoneticPr fontId="2" type="noConversion"/>
  </si>
  <si>
    <t>南昌</t>
    <phoneticPr fontId="2" type="noConversion"/>
  </si>
  <si>
    <t>供应商评估开发</t>
    <phoneticPr fontId="2" type="noConversion"/>
  </si>
  <si>
    <t>AD域接口</t>
    <phoneticPr fontId="2" type="noConversion"/>
  </si>
  <si>
    <t>HR接口改造</t>
    <phoneticPr fontId="2" type="noConversion"/>
  </si>
  <si>
    <t>业财接口改造</t>
    <phoneticPr fontId="2" type="noConversion"/>
  </si>
  <si>
    <t>打印模板修改</t>
    <phoneticPr fontId="2" type="noConversion"/>
  </si>
  <si>
    <t>SH1611270001E1</t>
    <phoneticPr fontId="2" type="noConversion"/>
  </si>
  <si>
    <t>欧士机(上海)精密工具有限公司</t>
    <phoneticPr fontId="2" type="noConversion"/>
  </si>
  <si>
    <t>王学建</t>
    <phoneticPr fontId="2" type="noConversion"/>
  </si>
  <si>
    <t>SH1609090002E1</t>
    <phoneticPr fontId="2" type="noConversion"/>
  </si>
  <si>
    <t>上海魔域投资管理有限公司</t>
    <phoneticPr fontId="2" type="noConversion"/>
  </si>
  <si>
    <t>SH1409230002E1</t>
    <phoneticPr fontId="2" type="noConversion"/>
  </si>
  <si>
    <t>SH1608310003E1</t>
    <phoneticPr fontId="2" type="noConversion"/>
  </si>
  <si>
    <t>上海中智恒康医疗器械有限公司</t>
    <phoneticPr fontId="2" type="noConversion"/>
  </si>
  <si>
    <t>SH1604260001E1</t>
    <phoneticPr fontId="2" type="noConversion"/>
  </si>
  <si>
    <t>圆通速递有限公司</t>
    <phoneticPr fontId="2" type="noConversion"/>
  </si>
  <si>
    <t>蔡红强</t>
    <phoneticPr fontId="2" type="noConversion"/>
  </si>
  <si>
    <t>实际开发完成时间</t>
    <phoneticPr fontId="2" type="noConversion"/>
  </si>
  <si>
    <t>工作任务</t>
    <phoneticPr fontId="2" type="noConversion"/>
  </si>
  <si>
    <t>碧恒</t>
    <phoneticPr fontId="2" type="noConversion"/>
  </si>
  <si>
    <t>SH1608150001E1-国际机场</t>
    <phoneticPr fontId="2" type="noConversion"/>
  </si>
  <si>
    <t>支持</t>
    <phoneticPr fontId="2" type="noConversion"/>
  </si>
  <si>
    <t>视图</t>
    <phoneticPr fontId="2" type="noConversion"/>
  </si>
  <si>
    <t>SH161205000E1</t>
    <phoneticPr fontId="2" type="noConversion"/>
  </si>
  <si>
    <t>615BQ</t>
    <phoneticPr fontId="2" type="noConversion"/>
  </si>
  <si>
    <t>生产计划主要指标</t>
    <phoneticPr fontId="2" type="noConversion"/>
  </si>
  <si>
    <t>产品清单明细</t>
    <phoneticPr fontId="2" type="noConversion"/>
  </si>
  <si>
    <t>产品清单表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</si>
  <si>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ES</t>
    </r>
    <r>
      <rPr>
        <sz val="11"/>
        <color theme="1"/>
        <rFont val="宋体"/>
        <family val="2"/>
        <charset val="134"/>
        <scheme val="minor"/>
      </rPr>
      <t>产品清单表</t>
    </r>
    <phoneticPr fontId="2" type="noConversion"/>
  </si>
  <si>
    <t>MES产品清单表</t>
    <phoneticPr fontId="2" type="noConversion"/>
  </si>
  <si>
    <t>培训预警通知</t>
    <phoneticPr fontId="2" type="noConversion"/>
  </si>
  <si>
    <t>采购计划开发方案</t>
    <phoneticPr fontId="2" type="noConversion"/>
  </si>
  <si>
    <t>徐庆慧</t>
    <phoneticPr fontId="2" type="noConversion"/>
  </si>
  <si>
    <t>邓辉</t>
    <phoneticPr fontId="2" type="noConversion"/>
  </si>
  <si>
    <t>许智博</t>
    <phoneticPr fontId="2" type="noConversion"/>
  </si>
  <si>
    <t>张春峰</t>
    <phoneticPr fontId="2" type="noConversion"/>
  </si>
  <si>
    <t>王宇翔</t>
    <phoneticPr fontId="2" type="noConversion"/>
  </si>
  <si>
    <t>姜亚建</t>
    <phoneticPr fontId="2" type="noConversion"/>
  </si>
  <si>
    <t>王学健</t>
    <phoneticPr fontId="2" type="noConversion"/>
  </si>
  <si>
    <t>供应商多账户、权限控制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</si>
  <si>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6医药行业信息页签</t>
    </r>
  </si>
  <si>
    <t>56发送63医药行业信息页签报文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</si>
  <si>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TP附件上传</t>
    </r>
  </si>
  <si>
    <t>客商发送主数据接口</t>
  </si>
  <si>
    <t>人员信息同步接收接口</t>
  </si>
  <si>
    <t>划款结算单接收口</t>
  </si>
  <si>
    <t>还款单发送接口</t>
  </si>
  <si>
    <t>还息单发送接口</t>
  </si>
  <si>
    <t>采购订单导入功能</t>
  </si>
  <si>
    <t>需求方案（新需求），原系统bug处理</t>
    <phoneticPr fontId="2" type="noConversion"/>
  </si>
  <si>
    <t>BUG调整，整合补丁</t>
    <phoneticPr fontId="2" type="noConversion"/>
  </si>
  <si>
    <t>ESB环境部署</t>
    <phoneticPr fontId="2" type="noConversion"/>
  </si>
  <si>
    <t>上海医药集团股份有限公司</t>
    <phoneticPr fontId="2" type="noConversion"/>
  </si>
  <si>
    <t>客户业务冻结校验</t>
    <phoneticPr fontId="2" type="noConversion"/>
  </si>
  <si>
    <t>张春峰</t>
    <phoneticPr fontId="2" type="noConversion"/>
  </si>
  <si>
    <t>文信家居</t>
    <phoneticPr fontId="2" type="noConversion"/>
  </si>
  <si>
    <t>打印模板调整</t>
    <phoneticPr fontId="2" type="noConversion"/>
  </si>
  <si>
    <t>WISE接口维护优化</t>
    <phoneticPr fontId="2" type="noConversion"/>
  </si>
  <si>
    <t>CRM系统的bug修改</t>
    <phoneticPr fontId="2" type="noConversion"/>
  </si>
  <si>
    <t>田云峰</t>
    <phoneticPr fontId="2" type="noConversion"/>
  </si>
  <si>
    <t>个人信息修改、审批</t>
    <phoneticPr fontId="2" type="noConversion"/>
  </si>
  <si>
    <t>学历信息修改、审批</t>
    <phoneticPr fontId="2" type="noConversion"/>
  </si>
  <si>
    <t>职称聘任信息修改、审批</t>
    <phoneticPr fontId="2" type="noConversion"/>
  </si>
  <si>
    <t>政治面貌修改、审批</t>
    <phoneticPr fontId="2" type="noConversion"/>
  </si>
  <si>
    <t>奖励情况修改、审批</t>
    <phoneticPr fontId="2" type="noConversion"/>
  </si>
  <si>
    <t>家庭信息修改、审批</t>
    <phoneticPr fontId="2" type="noConversion"/>
  </si>
  <si>
    <t>员工退体预警通知</t>
    <phoneticPr fontId="2" type="noConversion"/>
  </si>
  <si>
    <t>指标档案分配节点开发</t>
    <phoneticPr fontId="2" type="noConversion"/>
  </si>
  <si>
    <t>预警单位设置节点开发</t>
    <phoneticPr fontId="2" type="noConversion"/>
  </si>
  <si>
    <t>指标前台批量计算功能开发</t>
    <phoneticPr fontId="2" type="noConversion"/>
  </si>
  <si>
    <t>预警报表开发</t>
    <phoneticPr fontId="2" type="noConversion"/>
  </si>
  <si>
    <t>豫园商城集团OA凭证导入</t>
    <phoneticPr fontId="2" type="noConversion"/>
  </si>
  <si>
    <t>豫园商城</t>
    <phoneticPr fontId="2" type="noConversion"/>
  </si>
  <si>
    <t>付款凭证导入付款结算单</t>
    <phoneticPr fontId="2" type="noConversion"/>
  </si>
  <si>
    <t>付款结算单导入凭证</t>
    <phoneticPr fontId="2" type="noConversion"/>
  </si>
  <si>
    <t>SH1608150003E1</t>
    <phoneticPr fontId="2" type="noConversion"/>
  </si>
  <si>
    <t>系统维护</t>
    <phoneticPr fontId="2" type="noConversion"/>
  </si>
  <si>
    <t>方案分析与设计</t>
    <phoneticPr fontId="2" type="noConversion"/>
  </si>
  <si>
    <t>销售管理定制开发</t>
    <phoneticPr fontId="2" type="noConversion"/>
  </si>
  <si>
    <t>引配预留算法开发</t>
    <phoneticPr fontId="2" type="noConversion"/>
  </si>
  <si>
    <t>销售价格、采购价格体系开发</t>
    <phoneticPr fontId="2" type="noConversion"/>
  </si>
  <si>
    <t>EXCEL格式导入单据开发</t>
    <phoneticPr fontId="2" type="noConversion"/>
  </si>
  <si>
    <t>与第三方接口开发</t>
    <phoneticPr fontId="2" type="noConversion"/>
  </si>
  <si>
    <t>测试与上线支持</t>
    <phoneticPr fontId="2" type="noConversion"/>
  </si>
  <si>
    <t>基础档案接口</t>
    <phoneticPr fontId="2" type="noConversion"/>
  </si>
  <si>
    <t>应收应付接口</t>
    <phoneticPr fontId="2" type="noConversion"/>
  </si>
  <si>
    <t>报销接口</t>
    <phoneticPr fontId="2" type="noConversion"/>
  </si>
  <si>
    <t>采购业务接口</t>
    <phoneticPr fontId="2" type="noConversion"/>
  </si>
  <si>
    <t>资产接口</t>
    <phoneticPr fontId="2" type="noConversion"/>
  </si>
  <si>
    <t>上海金枫酒业股份有限公司</t>
    <phoneticPr fontId="2" type="noConversion"/>
  </si>
  <si>
    <t>销售订单接口</t>
    <phoneticPr fontId="2" type="noConversion"/>
  </si>
  <si>
    <t>销售发票回传接口</t>
    <phoneticPr fontId="2" type="noConversion"/>
  </si>
  <si>
    <t>报表开发</t>
    <phoneticPr fontId="2" type="noConversion"/>
  </si>
  <si>
    <t>销售、发票业务接口</t>
    <phoneticPr fontId="2" type="noConversion"/>
  </si>
  <si>
    <t>采购、发票业务接口</t>
    <phoneticPr fontId="2" type="noConversion"/>
  </si>
  <si>
    <t>库存业务接口</t>
    <phoneticPr fontId="2" type="noConversion"/>
  </si>
  <si>
    <t>刘伟</t>
    <phoneticPr fontId="2" type="noConversion"/>
  </si>
  <si>
    <t>方案进度</t>
    <phoneticPr fontId="2" type="noConversion"/>
  </si>
  <si>
    <t>SH1609260005E1</t>
    <phoneticPr fontId="2" type="noConversion"/>
  </si>
  <si>
    <t>业财接口改造</t>
    <phoneticPr fontId="2" type="noConversion"/>
  </si>
  <si>
    <t>新增计划项目分配</t>
    <phoneticPr fontId="2" type="noConversion"/>
  </si>
  <si>
    <t>资金调拨功能</t>
    <phoneticPr fontId="2" type="noConversion"/>
  </si>
  <si>
    <t>功能名称及排序修改</t>
    <phoneticPr fontId="2" type="noConversion"/>
  </si>
  <si>
    <t>现金流量项目根据计划项目自动匹配</t>
    <phoneticPr fontId="2" type="noConversion"/>
  </si>
  <si>
    <t>资金计划执行分析表</t>
    <phoneticPr fontId="2" type="noConversion"/>
  </si>
  <si>
    <t>资金计划执行率</t>
    <phoneticPr fontId="2" type="noConversion"/>
  </si>
  <si>
    <t>资金归集及拨付回单通知</t>
    <phoneticPr fontId="2" type="noConversion"/>
  </si>
  <si>
    <t>资金计划提示信息</t>
    <phoneticPr fontId="2" type="noConversion"/>
  </si>
  <si>
    <t>内部账户积数</t>
    <phoneticPr fontId="2" type="noConversion"/>
  </si>
  <si>
    <t>内部贷款逾期收取滞纳金</t>
    <phoneticPr fontId="2" type="noConversion"/>
  </si>
  <si>
    <t>收益分配</t>
    <phoneticPr fontId="2" type="noConversion"/>
  </si>
  <si>
    <t>支付款项匹配透支额度</t>
    <phoneticPr fontId="2" type="noConversion"/>
  </si>
  <si>
    <t>开发资金运作管理台账——并生成付款单，收款单</t>
    <phoneticPr fontId="2" type="noConversion"/>
  </si>
  <si>
    <t>总账户余额低于透支总额的问题</t>
    <phoneticPr fontId="2" type="noConversion"/>
  </si>
  <si>
    <t>给子公司提供委贷息单的问题</t>
    <phoneticPr fontId="2" type="noConversion"/>
  </si>
  <si>
    <t>开发银行证书管理单据，并做到期日提醒</t>
    <phoneticPr fontId="2" type="noConversion"/>
  </si>
  <si>
    <t>徐庆慧</t>
    <phoneticPr fontId="2" type="noConversion"/>
  </si>
  <si>
    <t>刘伟</t>
    <phoneticPr fontId="2" type="noConversion"/>
  </si>
  <si>
    <t>陈文秀</t>
    <phoneticPr fontId="2" type="noConversion"/>
  </si>
  <si>
    <t>彭彦成</t>
    <phoneticPr fontId="2" type="noConversion"/>
  </si>
  <si>
    <t>王英明</t>
    <phoneticPr fontId="2" type="noConversion"/>
  </si>
  <si>
    <t>内部贷款放款单报错</t>
    <phoneticPr fontId="2" type="noConversion"/>
  </si>
  <si>
    <t>收款合同接口</t>
    <phoneticPr fontId="2" type="noConversion"/>
  </si>
  <si>
    <t>付款合同接口</t>
    <phoneticPr fontId="2" type="noConversion"/>
  </si>
  <si>
    <t>基础档案同步接口</t>
    <phoneticPr fontId="2" type="noConversion"/>
  </si>
  <si>
    <t>收费系统接口</t>
    <phoneticPr fontId="2" type="noConversion"/>
  </si>
  <si>
    <t>56取数</t>
    <phoneticPr fontId="2" type="noConversion"/>
  </si>
  <si>
    <t>需求方案沟通</t>
    <phoneticPr fontId="2" type="noConversion"/>
  </si>
  <si>
    <t>发包方凭证导入</t>
    <phoneticPr fontId="19" type="noConversion"/>
  </si>
  <si>
    <t>接包方凭证导入（红冲凭证，接包凭证）</t>
    <phoneticPr fontId="19" type="noConversion"/>
  </si>
  <si>
    <t>所有导入输出日志以文件形式</t>
    <phoneticPr fontId="19" type="noConversion"/>
  </si>
  <si>
    <t>税收收入凭证导入增加部门一列</t>
    <phoneticPr fontId="19" type="noConversion"/>
  </si>
  <si>
    <t>发包方凭证导入增加部门一列</t>
    <phoneticPr fontId="19" type="noConversion"/>
  </si>
  <si>
    <t>接包方凭证导入（红冲凭证，接包凭证）增加部门一列</t>
    <phoneticPr fontId="19" type="noConversion"/>
  </si>
  <si>
    <t>税收收入凭证导入科目对照方式变更</t>
    <phoneticPr fontId="19" type="noConversion"/>
  </si>
  <si>
    <t>发包方凭证导入科目对照方式变更</t>
    <phoneticPr fontId="19" type="noConversion"/>
  </si>
  <si>
    <t>客户申请单导入变更</t>
    <phoneticPr fontId="19" type="noConversion"/>
  </si>
  <si>
    <t>所有导入输出日志以文件形式</t>
    <phoneticPr fontId="19" type="noConversion"/>
  </si>
  <si>
    <t>需求方案进度</t>
    <phoneticPr fontId="2" type="noConversion"/>
  </si>
  <si>
    <t>徐庆慧</t>
    <phoneticPr fontId="2" type="noConversion"/>
  </si>
  <si>
    <t>新增优化</t>
    <phoneticPr fontId="2" type="noConversion"/>
  </si>
  <si>
    <t>徐庆慧</t>
    <phoneticPr fontId="2" type="noConversion"/>
  </si>
  <si>
    <t>小计</t>
    <phoneticPr fontId="2" type="noConversion"/>
  </si>
  <si>
    <t>HR招聘管理客开</t>
    <phoneticPr fontId="2" type="noConversion"/>
  </si>
  <si>
    <t>单点登录开发</t>
    <phoneticPr fontId="2" type="noConversion"/>
  </si>
  <si>
    <t>需求开发方案测试上线</t>
    <phoneticPr fontId="2" type="noConversion"/>
  </si>
  <si>
    <t>上海汇众汽车制造有限公司</t>
    <phoneticPr fontId="2" type="noConversion"/>
  </si>
  <si>
    <t>SH1611010002E1</t>
    <phoneticPr fontId="2" type="noConversion"/>
  </si>
  <si>
    <t>樊承志</t>
    <phoneticPr fontId="2" type="noConversion"/>
  </si>
  <si>
    <t>雷允上网上接单接口改造</t>
    <phoneticPr fontId="2" type="noConversion"/>
  </si>
  <si>
    <t>徐川</t>
    <phoneticPr fontId="2" type="noConversion"/>
  </si>
  <si>
    <t>新亚GPO业务</t>
    <phoneticPr fontId="2" type="noConversion"/>
  </si>
  <si>
    <r>
      <t>中西制药M</t>
    </r>
    <r>
      <rPr>
        <sz val="10"/>
        <color theme="1"/>
        <rFont val="微软雅黑 Light"/>
        <family val="2"/>
        <charset val="134"/>
      </rPr>
      <t>ES接口</t>
    </r>
    <phoneticPr fontId="2" type="noConversion"/>
  </si>
  <si>
    <t>一生化优化项目</t>
    <phoneticPr fontId="2" type="noConversion"/>
  </si>
  <si>
    <t>新亚销售视图</t>
    <phoneticPr fontId="2" type="noConversion"/>
  </si>
  <si>
    <t>与德勤对接视图</t>
    <phoneticPr fontId="2" type="noConversion"/>
  </si>
  <si>
    <t>天一重构销售视图</t>
    <phoneticPr fontId="2" type="noConversion"/>
  </si>
  <si>
    <t>销售发票视图</t>
    <phoneticPr fontId="2" type="noConversion"/>
  </si>
  <si>
    <t>杏林单据录入查询权限</t>
    <phoneticPr fontId="2" type="noConversion"/>
  </si>
  <si>
    <t>单据录入查询权限</t>
    <phoneticPr fontId="2" type="noConversion"/>
  </si>
  <si>
    <t>中西金税导出EXCEL格式</t>
    <phoneticPr fontId="2" type="noConversion"/>
  </si>
  <si>
    <t>金税导出EXCEL格式</t>
    <phoneticPr fontId="2" type="noConversion"/>
  </si>
  <si>
    <t>天一现存量报表调整</t>
    <phoneticPr fontId="2" type="noConversion"/>
  </si>
  <si>
    <t>杏灵库存单据优化</t>
    <phoneticPr fontId="2" type="noConversion"/>
  </si>
  <si>
    <t>杏灵库存单据优化</t>
    <phoneticPr fontId="2" type="noConversion"/>
  </si>
  <si>
    <t>付款录入</t>
    <phoneticPr fontId="2" type="noConversion"/>
  </si>
  <si>
    <t>购进药品录入</t>
    <phoneticPr fontId="2" type="noConversion"/>
  </si>
  <si>
    <t>销售发票</t>
    <phoneticPr fontId="2" type="noConversion"/>
  </si>
  <si>
    <t>应收到期日调整</t>
    <phoneticPr fontId="2" type="noConversion"/>
  </si>
  <si>
    <t>客商管理版本控制</t>
    <phoneticPr fontId="2" type="noConversion"/>
  </si>
  <si>
    <t>存货管理版本控制</t>
    <phoneticPr fontId="2" type="noConversion"/>
  </si>
  <si>
    <t>销售接口改造</t>
    <phoneticPr fontId="2" type="noConversion"/>
  </si>
  <si>
    <t>应收账龄分析</t>
    <phoneticPr fontId="2" type="noConversion"/>
  </si>
  <si>
    <t>视图开发</t>
    <phoneticPr fontId="2" type="noConversion"/>
  </si>
  <si>
    <t>GPO业务区分</t>
    <phoneticPr fontId="2" type="noConversion"/>
  </si>
  <si>
    <t>GPO客户区分</t>
    <phoneticPr fontId="2" type="noConversion"/>
  </si>
  <si>
    <t>报表调整</t>
    <phoneticPr fontId="2" type="noConversion"/>
  </si>
  <si>
    <t>导出金税GPO备注</t>
    <phoneticPr fontId="2" type="noConversion"/>
  </si>
  <si>
    <t>袁黄钧</t>
    <phoneticPr fontId="2" type="noConversion"/>
  </si>
  <si>
    <t>56销售模式节点开发</t>
    <phoneticPr fontId="2" type="noConversion"/>
  </si>
  <si>
    <t>56销售模式出发取数逻辑</t>
    <phoneticPr fontId="2" type="noConversion"/>
  </si>
  <si>
    <t>63销售模式节点开发</t>
    <phoneticPr fontId="2" type="noConversion"/>
  </si>
  <si>
    <t>63销售模式出发取数逻辑</t>
    <phoneticPr fontId="2" type="noConversion"/>
  </si>
  <si>
    <t>考核单位参照过滤</t>
    <phoneticPr fontId="2" type="noConversion"/>
  </si>
  <si>
    <t>暂无计划</t>
    <phoneticPr fontId="2" type="noConversion"/>
  </si>
  <si>
    <t>王俊</t>
    <phoneticPr fontId="2" type="noConversion"/>
  </si>
  <si>
    <t>物料档案同步</t>
    <phoneticPr fontId="2" type="noConversion"/>
  </si>
  <si>
    <t>配方同步</t>
    <phoneticPr fontId="2" type="noConversion"/>
  </si>
  <si>
    <t>工单同步</t>
    <phoneticPr fontId="2" type="noConversion"/>
  </si>
  <si>
    <t>出库信息同步</t>
    <phoneticPr fontId="2" type="noConversion"/>
  </si>
  <si>
    <t>产成品入库</t>
    <phoneticPr fontId="2" type="noConversion"/>
  </si>
  <si>
    <t>退料，损耗同步</t>
    <phoneticPr fontId="2" type="noConversion"/>
  </si>
  <si>
    <t>差异同步</t>
    <phoneticPr fontId="2" type="noConversion"/>
  </si>
  <si>
    <t>方案</t>
    <phoneticPr fontId="2" type="noConversion"/>
  </si>
  <si>
    <t>朱定浩</t>
    <phoneticPr fontId="2" type="noConversion"/>
  </si>
  <si>
    <t>测试</t>
    <phoneticPr fontId="2" type="noConversion"/>
  </si>
  <si>
    <t>许翱翔</t>
    <phoneticPr fontId="2" type="noConversion"/>
  </si>
  <si>
    <t>接口日志</t>
    <phoneticPr fontId="2" type="noConversion"/>
  </si>
  <si>
    <t>物料</t>
    <phoneticPr fontId="2" type="noConversion"/>
  </si>
  <si>
    <t>计量单位</t>
    <phoneticPr fontId="2" type="noConversion"/>
  </si>
  <si>
    <t>采购订单</t>
    <phoneticPr fontId="2" type="noConversion"/>
  </si>
  <si>
    <t>采购入库</t>
    <phoneticPr fontId="2" type="noConversion"/>
  </si>
  <si>
    <t>采购退货</t>
    <phoneticPr fontId="2" type="noConversion"/>
  </si>
  <si>
    <t>销售订单</t>
    <phoneticPr fontId="2" type="noConversion"/>
  </si>
  <si>
    <t>销售出库</t>
    <phoneticPr fontId="2" type="noConversion"/>
  </si>
  <si>
    <t>销售退货</t>
    <phoneticPr fontId="2" type="noConversion"/>
  </si>
  <si>
    <t>生产报告</t>
    <phoneticPr fontId="2" type="noConversion"/>
  </si>
  <si>
    <t>材料出库</t>
    <phoneticPr fontId="2" type="noConversion"/>
  </si>
  <si>
    <t>其他出库</t>
    <phoneticPr fontId="2" type="noConversion"/>
  </si>
  <si>
    <t>盘点</t>
    <phoneticPr fontId="2" type="noConversion"/>
  </si>
  <si>
    <t>库存状态</t>
    <phoneticPr fontId="2" type="noConversion"/>
  </si>
  <si>
    <t>检验申请单</t>
    <phoneticPr fontId="2" type="noConversion"/>
  </si>
  <si>
    <t>质检报告</t>
    <phoneticPr fontId="2" type="noConversion"/>
  </si>
  <si>
    <t>库存状态自动变更</t>
    <phoneticPr fontId="2" type="noConversion"/>
  </si>
  <si>
    <t>标签打印</t>
    <phoneticPr fontId="2" type="noConversion"/>
  </si>
  <si>
    <t>销售折扣</t>
    <phoneticPr fontId="2" type="noConversion"/>
  </si>
  <si>
    <t>销售押金核销</t>
    <phoneticPr fontId="2" type="noConversion"/>
  </si>
  <si>
    <t>效价复验</t>
    <phoneticPr fontId="2" type="noConversion"/>
  </si>
  <si>
    <t>徐川</t>
    <phoneticPr fontId="2" type="noConversion"/>
  </si>
  <si>
    <t>陈文秀</t>
    <phoneticPr fontId="2" type="noConversion"/>
  </si>
  <si>
    <t>SH1612270002E1</t>
    <phoneticPr fontId="2" type="noConversion"/>
  </si>
  <si>
    <t>优化（整体上线后结束）</t>
    <phoneticPr fontId="19" type="noConversion"/>
  </si>
  <si>
    <t>供应链接口及附属单据和报表</t>
    <phoneticPr fontId="2" type="noConversion"/>
  </si>
  <si>
    <t>财务接口及附属单据和报表</t>
    <phoneticPr fontId="2" type="noConversion"/>
  </si>
  <si>
    <t>金税接口及附属单据和报表</t>
    <phoneticPr fontId="2" type="noConversion"/>
  </si>
  <si>
    <t>凭证接口</t>
    <phoneticPr fontId="2" type="noConversion"/>
  </si>
  <si>
    <t>系统新增需求</t>
    <phoneticPr fontId="2" type="noConversion"/>
  </si>
  <si>
    <t>预算接口</t>
    <phoneticPr fontId="2" type="noConversion"/>
  </si>
  <si>
    <t>升级内容业务调整和新增功能点</t>
    <phoneticPr fontId="2" type="noConversion"/>
  </si>
  <si>
    <t>SH1611090007E1 - 上海老城隍庙餐饮（集团）有限公司</t>
  </si>
  <si>
    <t>SH1611090007E1</t>
    <phoneticPr fontId="2" type="noConversion"/>
  </si>
  <si>
    <t>上海老城隍庙餐饮（集团）有限公司</t>
    <phoneticPr fontId="2" type="noConversion"/>
  </si>
  <si>
    <t>采购合同校验、订货模板订货单配送方式对照表等去节点开发、订货单推式生成采购合同</t>
    <phoneticPr fontId="2" type="noConversion"/>
  </si>
  <si>
    <t>王宇翔</t>
    <phoneticPr fontId="2" type="noConversion"/>
  </si>
  <si>
    <t>李旭</t>
    <phoneticPr fontId="2" type="noConversion"/>
  </si>
  <si>
    <t>王宇翔</t>
    <phoneticPr fontId="2" type="noConversion"/>
  </si>
  <si>
    <t>王宇峰</t>
    <phoneticPr fontId="2" type="noConversion"/>
  </si>
  <si>
    <t>林诚钦</t>
    <phoneticPr fontId="2" type="noConversion"/>
  </si>
  <si>
    <t>樊承志</t>
    <phoneticPr fontId="2" type="noConversion"/>
  </si>
  <si>
    <t>陈晓敏</t>
    <phoneticPr fontId="2" type="noConversion"/>
  </si>
  <si>
    <t>双百</t>
    <phoneticPr fontId="2" type="noConversion"/>
  </si>
  <si>
    <t>邓瑞君</t>
    <phoneticPr fontId="2" type="noConversion"/>
  </si>
  <si>
    <t>田璇璇</t>
    <phoneticPr fontId="2" type="noConversion"/>
  </si>
  <si>
    <t>夏胜胜</t>
    <phoneticPr fontId="2" type="noConversion"/>
  </si>
  <si>
    <t>王学建</t>
    <phoneticPr fontId="2" type="noConversion"/>
  </si>
  <si>
    <t>石大林</t>
    <phoneticPr fontId="2" type="noConversion"/>
  </si>
  <si>
    <t>石大林</t>
    <phoneticPr fontId="2" type="noConversion"/>
  </si>
  <si>
    <t>徐昊</t>
    <phoneticPr fontId="2" type="noConversion"/>
  </si>
  <si>
    <t>碧恒</t>
  </si>
  <si>
    <t>蔡红强</t>
  </si>
  <si>
    <t>曹宇辉</t>
  </si>
  <si>
    <t>陈文秀</t>
  </si>
  <si>
    <t>陈晓敏</t>
  </si>
  <si>
    <t>邓瑞君</t>
  </si>
  <si>
    <t>樊承志</t>
  </si>
  <si>
    <t>姜亚健</t>
  </si>
  <si>
    <t>寇晓</t>
  </si>
  <si>
    <t>李九阳</t>
  </si>
  <si>
    <t>刘亚</t>
  </si>
  <si>
    <t>南昌</t>
  </si>
  <si>
    <t>彭彦成</t>
  </si>
  <si>
    <t>石大林</t>
  </si>
  <si>
    <t>疏黎明</t>
  </si>
  <si>
    <t>双百</t>
  </si>
  <si>
    <t>田璇璇</t>
  </si>
  <si>
    <t>田云峰</t>
  </si>
  <si>
    <t>王俊</t>
  </si>
  <si>
    <t>王克利</t>
  </si>
  <si>
    <t>王学建</t>
  </si>
  <si>
    <t>王英明</t>
  </si>
  <si>
    <t>王宇峰</t>
  </si>
  <si>
    <t>王宇翔</t>
  </si>
  <si>
    <t>夏胜胜</t>
  </si>
  <si>
    <t>徐庆慧</t>
  </si>
  <si>
    <t>许翱翔</t>
  </si>
  <si>
    <t>袁黄钧</t>
  </si>
  <si>
    <t>翟振坤</t>
  </si>
  <si>
    <t>张春峰</t>
  </si>
  <si>
    <t>张少军</t>
  </si>
  <si>
    <t>周蕾蕾</t>
  </si>
  <si>
    <t>求和项:截止目前投入人天</t>
  </si>
  <si>
    <t>求和项:需求对应的人天</t>
  </si>
  <si>
    <t>机场资金</t>
    <phoneticPr fontId="2" type="noConversion"/>
  </si>
  <si>
    <t>机场共享</t>
    <phoneticPr fontId="2" type="noConversion"/>
  </si>
  <si>
    <t>SH1611020003S1 - 复旦大学</t>
  </si>
  <si>
    <t>SH1611220002E1</t>
    <phoneticPr fontId="2" type="noConversion"/>
  </si>
  <si>
    <t>无合同等实施划拨</t>
  </si>
  <si>
    <t>无合同等实施划拨</t>
    <phoneticPr fontId="2" type="noConversion"/>
  </si>
  <si>
    <t>无合同-等商务</t>
  </si>
  <si>
    <t>无合同-等商务</t>
    <phoneticPr fontId="2" type="noConversion"/>
  </si>
  <si>
    <t>协鑫NC/SH1608180003E1</t>
    <phoneticPr fontId="2" type="noConversion"/>
  </si>
  <si>
    <t>SH1608180003E1</t>
    <phoneticPr fontId="2" type="noConversion"/>
  </si>
  <si>
    <t>合同已签，等和销售确认</t>
    <phoneticPr fontId="2" type="noConversion"/>
  </si>
  <si>
    <t>邓锋高</t>
    <phoneticPr fontId="2" type="noConversion"/>
  </si>
  <si>
    <t>何小莲</t>
    <phoneticPr fontId="2" type="noConversion"/>
  </si>
  <si>
    <t>SH1406250001F2 - 上海国际机场股份有限公司</t>
  </si>
  <si>
    <t>SH1507140006E1-至诚环境</t>
  </si>
  <si>
    <t>复旦大学</t>
  </si>
  <si>
    <t>SH1604050001E1 - 城投水务</t>
  </si>
  <si>
    <t>城投水务</t>
  </si>
  <si>
    <t>SH1609130004E1-城投水务</t>
  </si>
  <si>
    <t>SH1611070001S1-杨浦商贸</t>
  </si>
  <si>
    <t>杨浦商贸</t>
  </si>
  <si>
    <t>SH1608150001E1-国际机场</t>
  </si>
  <si>
    <t>上海国际机场地面服务有限公司</t>
  </si>
  <si>
    <t>SH1609140001F1-排水</t>
  </si>
  <si>
    <t>排水</t>
  </si>
  <si>
    <t>SH1406250001F2-预算</t>
  </si>
  <si>
    <t>预算</t>
  </si>
  <si>
    <t>计划开发完成自测时间</t>
    <phoneticPr fontId="2" type="noConversion"/>
  </si>
  <si>
    <t>计划上线时间</t>
    <phoneticPr fontId="2" type="noConversion"/>
  </si>
  <si>
    <t>实际上线时间</t>
    <phoneticPr fontId="2" type="noConversion"/>
  </si>
  <si>
    <t>最新上线时间（延迟时间）</t>
    <phoneticPr fontId="2" type="noConversion"/>
  </si>
  <si>
    <t>最新计划自测完成时间(延迟时间)</t>
    <phoneticPr fontId="2" type="noConversion"/>
  </si>
  <si>
    <t>暂无计划</t>
    <phoneticPr fontId="2" type="noConversion"/>
  </si>
  <si>
    <t>无合同-3月底下合同</t>
    <phoneticPr fontId="2" type="noConversion"/>
  </si>
  <si>
    <t>无合同-4月下合同，目前正在内部招投标</t>
    <phoneticPr fontId="2" type="noConversion"/>
  </si>
  <si>
    <t>项目方案沟通</t>
    <phoneticPr fontId="2" type="noConversion"/>
  </si>
  <si>
    <t>项目方案沟通</t>
    <phoneticPr fontId="2" type="noConversion"/>
  </si>
  <si>
    <t>姜亚健</t>
    <phoneticPr fontId="2" type="noConversion"/>
  </si>
  <si>
    <t>需求沟通</t>
    <phoneticPr fontId="2" type="noConversion"/>
  </si>
  <si>
    <t>应收报表</t>
    <phoneticPr fontId="2" type="noConversion"/>
  </si>
  <si>
    <t>收款报表</t>
    <phoneticPr fontId="2" type="noConversion"/>
  </si>
  <si>
    <t>后期数据核对为维护</t>
    <phoneticPr fontId="2" type="noConversion"/>
  </si>
  <si>
    <t>姜亚健</t>
    <phoneticPr fontId="2" type="noConversion"/>
  </si>
  <si>
    <t>姜亚健</t>
    <phoneticPr fontId="2" type="noConversion"/>
  </si>
  <si>
    <t>万业老西门</t>
    <phoneticPr fontId="2" type="noConversion"/>
  </si>
  <si>
    <t>宝洁WISE++系统</t>
    <phoneticPr fontId="2" type="noConversion"/>
  </si>
  <si>
    <t>姜亚健</t>
    <phoneticPr fontId="2" type="noConversion"/>
  </si>
  <si>
    <t>姜亚健</t>
    <phoneticPr fontId="2" type="noConversion"/>
  </si>
  <si>
    <t>预占逻辑重构</t>
    <phoneticPr fontId="2" type="noConversion"/>
  </si>
  <si>
    <t>预占逻辑测试</t>
    <phoneticPr fontId="2" type="noConversion"/>
  </si>
  <si>
    <t>新合同在下PO</t>
    <phoneticPr fontId="2" type="noConversion"/>
  </si>
  <si>
    <t>合同人天见张春峰组统计</t>
    <phoneticPr fontId="2" type="noConversion"/>
  </si>
  <si>
    <t>SH1606270004S1</t>
  </si>
  <si>
    <t>SH1608090001E1</t>
  </si>
  <si>
    <t>SH1606270005S1</t>
  </si>
  <si>
    <t>SH1605030004E1</t>
  </si>
  <si>
    <t>SH1507130001S1</t>
  </si>
  <si>
    <t>SH1212050002E1</t>
  </si>
  <si>
    <t>用友政务（航天八院）</t>
  </si>
  <si>
    <t>上海澳马信息技术服务有限公司</t>
  </si>
  <si>
    <t>上海锦江航运(集团)有限公司</t>
  </si>
  <si>
    <t>上海医药股份有限公司</t>
  </si>
  <si>
    <t>招银金融租赁有限公司</t>
  </si>
  <si>
    <t>上海信谊药厂有限公司</t>
  </si>
  <si>
    <t>思后行</t>
    <phoneticPr fontId="2" type="noConversion"/>
  </si>
  <si>
    <t>思后行</t>
    <phoneticPr fontId="2" type="noConversion"/>
  </si>
  <si>
    <t>思后行</t>
    <phoneticPr fontId="2" type="noConversion"/>
  </si>
  <si>
    <t>朱道清</t>
    <phoneticPr fontId="2" type="noConversion"/>
  </si>
  <si>
    <t>研发项目直接费用表(财务口径)</t>
  </si>
  <si>
    <t>研发项目直接费用表(集团口径)</t>
  </si>
  <si>
    <t>研发项目技术转让费表(财务口径)</t>
  </si>
  <si>
    <t>生产成本、管理费用表</t>
  </si>
  <si>
    <t>药品销售费用表</t>
  </si>
  <si>
    <t>药品库存量、库存成本表</t>
  </si>
  <si>
    <t>物料库存量、库存成本表</t>
  </si>
  <si>
    <t>折旧摊销明细表</t>
  </si>
  <si>
    <t>药品销售明细表</t>
  </si>
  <si>
    <t>材料采购量、采购成本表</t>
  </si>
  <si>
    <t>药品产量、生产成本表</t>
  </si>
  <si>
    <t>药品生产成本明细表</t>
  </si>
  <si>
    <t>中西三维预算集成</t>
    <phoneticPr fontId="2" type="noConversion"/>
  </si>
  <si>
    <t>申通地铁集团</t>
    <phoneticPr fontId="2" type="noConversion"/>
  </si>
  <si>
    <t>邓瑞君</t>
    <phoneticPr fontId="2" type="noConversion"/>
  </si>
  <si>
    <t>朱道清</t>
    <phoneticPr fontId="2" type="noConversion"/>
  </si>
  <si>
    <t>合同暂未下来(已评估65人天)</t>
    <phoneticPr fontId="2" type="noConversion"/>
  </si>
  <si>
    <t>朱道清</t>
    <phoneticPr fontId="2" type="noConversion"/>
  </si>
  <si>
    <t>615NC开发</t>
    <phoneticPr fontId="2" type="noConversion"/>
  </si>
  <si>
    <t>年度计划大纲报表</t>
    <phoneticPr fontId="2" type="noConversion"/>
  </si>
  <si>
    <t>年度主生产计划报表</t>
    <phoneticPr fontId="2" type="noConversion"/>
  </si>
  <si>
    <t>SH161205000E1</t>
    <phoneticPr fontId="2" type="noConversion"/>
  </si>
  <si>
    <t>申通地铁集团BQ</t>
    <phoneticPr fontId="2" type="noConversion"/>
  </si>
  <si>
    <t>hr对账方案编写</t>
    <phoneticPr fontId="2" type="noConversion"/>
  </si>
  <si>
    <t>国资委预警报表方案编写</t>
    <phoneticPr fontId="2" type="noConversion"/>
  </si>
  <si>
    <t>需求调研-hr对账</t>
    <phoneticPr fontId="2" type="noConversion"/>
  </si>
  <si>
    <t>需求调研-国资委预警指标</t>
    <phoneticPr fontId="2" type="noConversion"/>
  </si>
  <si>
    <t>需求调研-财务BQ</t>
    <phoneticPr fontId="2" type="noConversion"/>
  </si>
  <si>
    <t>财务BQ方案编写</t>
    <phoneticPr fontId="2" type="noConversion"/>
  </si>
  <si>
    <t>具体项目人天需要与项目经理确认</t>
    <phoneticPr fontId="2" type="noConversion"/>
  </si>
  <si>
    <t>朱道清</t>
    <phoneticPr fontId="2" type="noConversion"/>
  </si>
  <si>
    <t>姜亚建</t>
    <phoneticPr fontId="2" type="noConversion"/>
  </si>
  <si>
    <t>详细设计方案</t>
    <phoneticPr fontId="2" type="noConversion"/>
  </si>
  <si>
    <t>测试规范</t>
    <phoneticPr fontId="2" type="noConversion"/>
  </si>
  <si>
    <t>邓瑞君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</si>
</sst>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&quot; &quot;;\(0\)"/>
    <numFmt numFmtId="178" formatCode="yyyy\-mm\-dd"/>
    <numFmt numFmtId="179" formatCode="yyyy\-m\-d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  <numFmt numFmtId="182" formatCode="_-#,##0_-;\(#,##0\);_-\ \ &quot;-&quot;_-;_-@_-"/>
    <numFmt numFmtId="183" formatCode="_-#,##0.00_-;\(#,##0.00\);_-\ \ &quot;-&quot;_-;_-@_-"/>
    <numFmt numFmtId="184" formatCode="mmm/dd/yyyy;_-\ &quot;N/A&quot;_-;_-\ &quot;-&quot;_-"/>
    <numFmt numFmtId="185" formatCode="mmm/yyyy;_-\ &quot;N/A&quot;_-;_-\ &quot;-&quot;_-"/>
    <numFmt numFmtId="186" formatCode="_-#,##0%_-;\(#,##0%\);_-\ &quot;-&quot;_-"/>
    <numFmt numFmtId="187" formatCode="_-#,###,_-;\(#,###,\);_-\ \ &quot;-&quot;_-;_-@_-"/>
    <numFmt numFmtId="188" formatCode="_-#,###.00,_-;\(#,###.00,\);_-\ \ &quot;-&quot;_-;_-@_-"/>
    <numFmt numFmtId="189" formatCode="_-#0&quot;.&quot;0,_-;\(#0&quot;.&quot;0,\);_-\ \ &quot;-&quot;_-;_-@_-"/>
    <numFmt numFmtId="190" formatCode="_-#0&quot;.&quot;0000_-;\(#0&quot;.&quot;0000\);_-\ \ &quot;-&quot;_-;_-@_-"/>
    <numFmt numFmtId="191" formatCode="_([$€-2]* #,##0.00_);_([$€-2]* \(#,##0.00\);_([$€-2]* &quot;-&quot;??_)"/>
    <numFmt numFmtId="192" formatCode="&quot;\&quot;#,##0.00;[Red]&quot;\&quot;\-#,##0.00"/>
    <numFmt numFmtId="193" formatCode="0%;\(0%\)"/>
    <numFmt numFmtId="194" formatCode="0.0%"/>
    <numFmt numFmtId="195" formatCode="_ * #,##0.00_ ;_ * \!\-#,##0.00_ ;_ * &quot;-&quot;??_ ;_ @_ "/>
  </numFmts>
  <fonts count="77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 Light"/>
      <charset val="134"/>
    </font>
    <font>
      <b/>
      <sz val="10"/>
      <color rgb="FFFF0000"/>
      <name val="微软雅黑 Light"/>
      <charset val="134"/>
    </font>
    <font>
      <b/>
      <sz val="11"/>
      <color rgb="FFFF0000"/>
      <name val="宋体"/>
      <family val="2"/>
      <charset val="134"/>
      <scheme val="minor"/>
    </font>
    <font>
      <b/>
      <sz val="10"/>
      <name val="微软雅黑 Light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微软雅黑 Light"/>
      <charset val="134"/>
    </font>
    <font>
      <sz val="11"/>
      <color indexed="11"/>
      <name val="宋体"/>
      <family val="3"/>
      <charset val="134"/>
    </font>
    <font>
      <sz val="10"/>
      <color theme="1"/>
      <name val="微软雅黑 Light"/>
      <family val="2"/>
      <charset val="134"/>
    </font>
    <font>
      <sz val="9.75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rgb="FFFF0000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name val="微软雅黑 Light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9"/>
      <color indexed="12"/>
      <name val="宋体"/>
      <family val="3"/>
      <charset val="134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indexed="64"/>
      <name val="Arial"/>
      <family val="2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9"/>
      <color indexed="8"/>
      <name val="Tahoma"/>
      <family val="2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MS Sans Serif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Helv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name val="MS P????"/>
      <family val="3"/>
    </font>
    <font>
      <sz val="11"/>
      <name val="ＭＳ Ｐゴシック"/>
      <family val="2"/>
    </font>
    <font>
      <sz val="10"/>
      <name val="Geneva"/>
      <family val="2"/>
    </font>
    <font>
      <sz val="14"/>
      <name val="System"/>
      <family val="2"/>
    </font>
    <font>
      <sz val="13"/>
      <name val="Tms Rmn"/>
      <family val="1"/>
    </font>
    <font>
      <sz val="10"/>
      <color rgb="FF9C0006"/>
      <name val="宋体"/>
      <family val="2"/>
      <scheme val="minor"/>
    </font>
    <font>
      <sz val="10"/>
      <color rgb="FF006100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rgb="FFFA7D00"/>
      <name val="宋体"/>
      <family val="2"/>
      <scheme val="minor"/>
    </font>
    <font>
      <sz val="10"/>
      <color rgb="FF7F7F7F"/>
      <name val="宋体"/>
      <family val="2"/>
      <scheme val="minor"/>
    </font>
    <font>
      <sz val="10"/>
      <color theme="3"/>
      <name val="宋体"/>
      <family val="2"/>
      <scheme val="minor"/>
    </font>
    <font>
      <sz val="10"/>
      <color rgb="FF3F3F76"/>
      <name val="宋体"/>
      <family val="2"/>
      <scheme val="minor"/>
    </font>
    <font>
      <sz val="10"/>
      <color rgb="FF9C6500"/>
      <name val="宋体"/>
      <family val="2"/>
      <scheme val="minor"/>
    </font>
    <font>
      <sz val="10"/>
      <color rgb="FF3F3F3F"/>
      <name val="宋体"/>
      <family val="2"/>
      <scheme val="minor"/>
    </font>
    <font>
      <sz val="10"/>
      <color theme="3"/>
      <name val="宋体"/>
      <family val="2"/>
      <scheme val="major"/>
    </font>
    <font>
      <sz val="10"/>
      <color rgb="FFFF0000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微软雅黑 Light"/>
      <family val="2"/>
      <charset val="134"/>
    </font>
    <font>
      <sz val="11"/>
      <name val="宋体"/>
      <family val="3"/>
      <charset val="134"/>
      <scheme val="minor"/>
    </font>
    <font>
      <sz val="10"/>
      <color indexed="8"/>
      <name val="微软雅黑 Light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23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0" fillId="0" borderId="0"/>
    <xf numFmtId="0" fontId="22" fillId="0" borderId="0"/>
    <xf numFmtId="0" fontId="9" fillId="0" borderId="0">
      <alignment vertical="center"/>
    </xf>
    <xf numFmtId="0" fontId="23" fillId="0" borderId="0"/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26" fillId="0" borderId="0"/>
    <xf numFmtId="43" fontId="2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26" fillId="0" borderId="0"/>
    <xf numFmtId="0" fontId="23" fillId="0" borderId="0">
      <alignment vertical="top"/>
    </xf>
    <xf numFmtId="0" fontId="16" fillId="0" borderId="0"/>
    <xf numFmtId="0" fontId="26" fillId="0" borderId="0"/>
    <xf numFmtId="0" fontId="23" fillId="0" borderId="0"/>
    <xf numFmtId="0" fontId="16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16" fillId="0" borderId="0"/>
    <xf numFmtId="0" fontId="27" fillId="0" borderId="0" applyNumberFormat="0" applyFill="0" applyBorder="0" applyAlignment="0" applyProtection="0">
      <alignment vertical="top"/>
      <protection locked="0"/>
    </xf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0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23" fillId="0" borderId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7" fillId="0" borderId="29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0" fontId="35" fillId="7" borderId="0" applyNumberFormat="0" applyBorder="0" applyAlignment="0" applyProtection="0"/>
    <xf numFmtId="0" fontId="31" fillId="8" borderId="0" applyNumberFormat="0" applyBorder="0" applyAlignment="0" applyProtection="0"/>
    <xf numFmtId="0" fontId="42" fillId="2" borderId="0" applyNumberFormat="0" applyBorder="0" applyAlignment="0" applyProtection="0"/>
    <xf numFmtId="0" fontId="40" fillId="9" borderId="31" applyNumberFormat="0" applyAlignment="0" applyProtection="0"/>
    <xf numFmtId="0" fontId="44" fillId="10" borderId="32" applyNumberFormat="0" applyAlignment="0" applyProtection="0"/>
    <xf numFmtId="0" fontId="32" fillId="10" borderId="31" applyNumberFormat="0" applyAlignment="0" applyProtection="0"/>
    <xf numFmtId="0" fontId="41" fillId="0" borderId="33" applyNumberFormat="0" applyFill="0" applyAlignment="0" applyProtection="0"/>
    <xf numFmtId="0" fontId="33" fillId="11" borderId="34" applyNumberFormat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25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5" fillId="35" borderId="0" applyNumberFormat="0" applyBorder="0" applyAlignment="0" applyProtection="0"/>
    <xf numFmtId="0" fontId="43" fillId="36" borderId="37">
      <alignment vertical="center"/>
    </xf>
    <xf numFmtId="0" fontId="22" fillId="0" borderId="0"/>
    <xf numFmtId="9" fontId="23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0" fillId="0" borderId="0">
      <alignment vertical="center"/>
    </xf>
    <xf numFmtId="0" fontId="23" fillId="0" borderId="0"/>
    <xf numFmtId="0" fontId="48" fillId="0" borderId="0">
      <alignment vertical="center"/>
    </xf>
    <xf numFmtId="0" fontId="23" fillId="0" borderId="0"/>
    <xf numFmtId="0" fontId="9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1" fontId="23" fillId="0" borderId="0" applyFont="0" applyFill="0" applyBorder="0" applyProtection="0">
      <alignment horizontal="right"/>
    </xf>
    <xf numFmtId="37" fontId="23" fillId="0" borderId="0" applyFont="0" applyFill="0" applyBorder="0" applyAlignment="0" applyProtection="0"/>
    <xf numFmtId="0" fontId="49" fillId="0" borderId="0" applyNumberFormat="0" applyFont="0" applyFill="0" applyBorder="0" applyAlignment="0" applyProtection="0"/>
    <xf numFmtId="191" fontId="20" fillId="0" borderId="0">
      <protection locked="0"/>
    </xf>
    <xf numFmtId="192" fontId="55" fillId="0" borderId="0" applyFont="0" applyFill="0" applyBorder="0" applyAlignment="0" applyProtection="0"/>
    <xf numFmtId="191" fontId="56" fillId="0" borderId="0" applyFont="0" applyFill="0" applyBorder="0" applyAlignment="0" applyProtection="0"/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191" fontId="23" fillId="0" borderId="0"/>
    <xf numFmtId="0" fontId="23" fillId="0" borderId="0"/>
    <xf numFmtId="49" fontId="28" fillId="0" borderId="0" applyProtection="0">
      <alignment horizontal="left"/>
    </xf>
    <xf numFmtId="49" fontId="28" fillId="0" borderId="0"/>
    <xf numFmtId="49" fontId="28" fillId="0" borderId="0"/>
    <xf numFmtId="49" fontId="28" fillId="0" borderId="0"/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/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49" fontId="28" fillId="0" borderId="0" applyProtection="0">
      <alignment horizontal="left"/>
    </xf>
    <xf numFmtId="0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/>
    <xf numFmtId="191" fontId="23" fillId="0" borderId="0">
      <protection locked="0"/>
    </xf>
    <xf numFmtId="191" fontId="23" fillId="0" borderId="0"/>
    <xf numFmtId="191" fontId="23" fillId="0" borderId="0"/>
    <xf numFmtId="191" fontId="23" fillId="0" borderId="0"/>
    <xf numFmtId="191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/>
    <xf numFmtId="191" fontId="23" fillId="0" borderId="0">
      <protection locked="0"/>
    </xf>
    <xf numFmtId="191" fontId="50" fillId="0" borderId="0"/>
    <xf numFmtId="191" fontId="52" fillId="0" borderId="0"/>
    <xf numFmtId="191" fontId="52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/>
    <xf numFmtId="191" fontId="23" fillId="0" borderId="0"/>
    <xf numFmtId="191" fontId="23" fillId="0" borderId="0"/>
    <xf numFmtId="191" fontId="23" fillId="0" borderId="0">
      <protection locked="0"/>
    </xf>
    <xf numFmtId="191" fontId="52" fillId="0" borderId="0">
      <protection locked="0"/>
    </xf>
    <xf numFmtId="191" fontId="52" fillId="0" borderId="0"/>
    <xf numFmtId="191" fontId="52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>
      <protection locked="0"/>
    </xf>
    <xf numFmtId="191" fontId="5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2" fillId="0" borderId="0"/>
    <xf numFmtId="191" fontId="23" fillId="0" borderId="0">
      <protection locked="0"/>
    </xf>
    <xf numFmtId="191" fontId="2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>
      <protection locked="0"/>
    </xf>
    <xf numFmtId="191" fontId="20" fillId="0" borderId="0"/>
    <xf numFmtId="0" fontId="50" fillId="0" borderId="0"/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50" fillId="0" borderId="0"/>
    <xf numFmtId="191" fontId="23" fillId="0" borderId="0"/>
    <xf numFmtId="191" fontId="52" fillId="0" borderId="0">
      <protection locked="0"/>
    </xf>
    <xf numFmtId="191" fontId="23" fillId="0" borderId="0">
      <protection locked="0"/>
    </xf>
    <xf numFmtId="191" fontId="50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50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52" fillId="0" borderId="0">
      <protection locked="0"/>
    </xf>
    <xf numFmtId="191" fontId="52" fillId="0" borderId="0"/>
    <xf numFmtId="191" fontId="23" fillId="0" borderId="0"/>
    <xf numFmtId="191" fontId="23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3" fillId="0" borderId="0"/>
    <xf numFmtId="191" fontId="23" fillId="0" borderId="0">
      <protection locked="0"/>
    </xf>
    <xf numFmtId="191" fontId="57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57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191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1" fontId="52" fillId="0" borderId="0">
      <protection locked="0"/>
    </xf>
    <xf numFmtId="191" fontId="51" fillId="0" borderId="0">
      <alignment vertical="top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3" fillId="0" borderId="0">
      <protection locked="0"/>
    </xf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>
      <protection locked="0"/>
    </xf>
    <xf numFmtId="191" fontId="52" fillId="0" borderId="0">
      <protection locked="0"/>
    </xf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20" fillId="0" borderId="0"/>
    <xf numFmtId="191" fontId="51" fillId="0" borderId="0">
      <alignment vertical="top"/>
    </xf>
    <xf numFmtId="191" fontId="20" fillId="0" borderId="0"/>
    <xf numFmtId="191" fontId="20" fillId="0" borderId="0"/>
    <xf numFmtId="191" fontId="20" fillId="0" borderId="0"/>
    <xf numFmtId="191" fontId="20" fillId="0" borderId="0"/>
    <xf numFmtId="191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1" fontId="52" fillId="0" borderId="0">
      <protection locked="0"/>
    </xf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58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0" fontId="23" fillId="0" borderId="0"/>
    <xf numFmtId="191" fontId="23" fillId="0" borderId="0">
      <protection locked="0"/>
    </xf>
    <xf numFmtId="191" fontId="23" fillId="0" borderId="0"/>
    <xf numFmtId="191" fontId="50" fillId="0" borderId="0"/>
    <xf numFmtId="191" fontId="50" fillId="0" borderId="0">
      <alignment vertical="center"/>
      <protection locked="0"/>
    </xf>
    <xf numFmtId="191" fontId="23" fillId="0" borderId="0">
      <protection locked="0"/>
    </xf>
    <xf numFmtId="0" fontId="50" fillId="0" borderId="0"/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7" fillId="0" borderId="0"/>
    <xf numFmtId="191" fontId="23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50" fillId="0" borderId="0"/>
    <xf numFmtId="191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23" fillId="0" borderId="0">
      <protection locked="0"/>
    </xf>
    <xf numFmtId="191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52" fillId="0" borderId="0">
      <protection locked="0"/>
    </xf>
    <xf numFmtId="191" fontId="57" fillId="0" borderId="0"/>
    <xf numFmtId="191" fontId="52" fillId="0" borderId="0">
      <protection locked="0"/>
    </xf>
    <xf numFmtId="191" fontId="52" fillId="0" borderId="0"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1" fontId="51" fillId="0" borderId="0">
      <alignment vertical="top"/>
    </xf>
    <xf numFmtId="191" fontId="51" fillId="0" borderId="0">
      <alignment vertical="top"/>
    </xf>
    <xf numFmtId="191" fontId="51" fillId="0" borderId="0">
      <alignment vertical="top"/>
    </xf>
    <xf numFmtId="191" fontId="23" fillId="0" borderId="0">
      <protection locked="0"/>
    </xf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0" fillId="0" borderId="0">
      <protection locked="0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191" fontId="52" fillId="0" borderId="0">
      <protection locked="0"/>
    </xf>
    <xf numFmtId="0" fontId="50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52" fillId="0" borderId="0"/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191" fontId="23" fillId="0" borderId="0">
      <protection locked="0"/>
    </xf>
    <xf numFmtId="0" fontId="20" fillId="0" borderId="0"/>
    <xf numFmtId="0" fontId="20" fillId="0" borderId="0"/>
    <xf numFmtId="191" fontId="23" fillId="0" borderId="0">
      <protection locked="0"/>
    </xf>
    <xf numFmtId="191" fontId="50" fillId="0" borderId="0"/>
    <xf numFmtId="191" fontId="50" fillId="0" borderId="0"/>
    <xf numFmtId="191" fontId="50" fillId="0" borderId="0"/>
    <xf numFmtId="191" fontId="52" fillId="0" borderId="0">
      <protection locked="0"/>
    </xf>
    <xf numFmtId="191" fontId="50" fillId="0" borderId="0"/>
    <xf numFmtId="182" fontId="28" fillId="0" borderId="0" applyFill="0" applyBorder="0" applyProtection="0">
      <alignment horizontal="right"/>
    </xf>
    <xf numFmtId="182" fontId="28" fillId="0" borderId="0" applyFill="0" applyBorder="0" applyProtection="0">
      <alignment horizontal="right"/>
    </xf>
    <xf numFmtId="183" fontId="28" fillId="0" borderId="0" applyFill="0" applyBorder="0" applyProtection="0">
      <alignment horizontal="right"/>
    </xf>
    <xf numFmtId="184" fontId="53" fillId="0" borderId="0" applyFill="0" applyBorder="0" applyProtection="0">
      <alignment horizontal="center"/>
    </xf>
    <xf numFmtId="185" fontId="53" fillId="0" borderId="0" applyFill="0" applyBorder="0" applyProtection="0">
      <alignment horizontal="center"/>
    </xf>
    <xf numFmtId="186" fontId="54" fillId="0" borderId="0" applyFill="0" applyBorder="0" applyProtection="0">
      <alignment horizontal="right"/>
    </xf>
    <xf numFmtId="187" fontId="28" fillId="0" borderId="0" applyFill="0" applyBorder="0" applyProtection="0">
      <alignment horizontal="right"/>
    </xf>
    <xf numFmtId="188" fontId="28" fillId="0" borderId="0" applyFill="0" applyBorder="0" applyProtection="0">
      <alignment horizontal="right"/>
    </xf>
    <xf numFmtId="189" fontId="28" fillId="0" borderId="0" applyFill="0" applyBorder="0" applyProtection="0">
      <alignment horizontal="right"/>
    </xf>
    <xf numFmtId="190" fontId="28" fillId="0" borderId="0" applyFill="0" applyBorder="0" applyProtection="0">
      <alignment horizontal="right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93" fontId="59" fillId="0" borderId="0" applyFont="0" applyFill="0" applyBorder="0" applyAlignment="0" applyProtection="0"/>
    <xf numFmtId="191" fontId="50" fillId="0" borderId="0"/>
    <xf numFmtId="191" fontId="57" fillId="0" borderId="0">
      <protection locked="0"/>
    </xf>
    <xf numFmtId="191" fontId="20" fillId="0" borderId="0">
      <protection locked="0"/>
    </xf>
    <xf numFmtId="191" fontId="20" fillId="0" borderId="0"/>
    <xf numFmtId="191" fontId="28" fillId="0" borderId="0">
      <protection locked="0"/>
    </xf>
    <xf numFmtId="194" fontId="59" fillId="0" borderId="0" applyFont="0" applyFill="0" applyBorder="0" applyAlignment="0" applyProtection="0"/>
    <xf numFmtId="10" fontId="59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9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35" applyNumberFormat="0" applyFont="0" applyFill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0" fillId="0" borderId="0"/>
    <xf numFmtId="182" fontId="20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/>
    <xf numFmtId="0" fontId="23" fillId="0" borderId="0"/>
    <xf numFmtId="43" fontId="9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7" fillId="0" borderId="29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0" fontId="35" fillId="7" borderId="0" applyNumberFormat="0" applyBorder="0" applyAlignment="0" applyProtection="0"/>
    <xf numFmtId="0" fontId="31" fillId="8" borderId="0" applyNumberFormat="0" applyBorder="0" applyAlignment="0" applyProtection="0"/>
    <xf numFmtId="0" fontId="42" fillId="2" borderId="0" applyNumberFormat="0" applyBorder="0" applyAlignment="0" applyProtection="0"/>
    <xf numFmtId="0" fontId="40" fillId="9" borderId="31" applyNumberFormat="0" applyAlignment="0" applyProtection="0"/>
    <xf numFmtId="0" fontId="44" fillId="10" borderId="32" applyNumberFormat="0" applyAlignment="0" applyProtection="0"/>
    <xf numFmtId="0" fontId="32" fillId="10" borderId="31" applyNumberFormat="0" applyAlignment="0" applyProtection="0"/>
    <xf numFmtId="0" fontId="41" fillId="0" borderId="33" applyNumberFormat="0" applyFill="0" applyAlignment="0" applyProtection="0"/>
    <xf numFmtId="0" fontId="33" fillId="11" borderId="34" applyNumberFormat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25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5" fillId="35" borderId="0" applyNumberFormat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191" fontId="16" fillId="13" borderId="0" applyNumberFormat="0" applyBorder="0" applyAlignment="0" applyProtection="0">
      <alignment vertical="center"/>
    </xf>
    <xf numFmtId="191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3" fillId="0" borderId="31" applyNumberFormat="0" applyFill="0" applyAlignment="0" applyProtection="0"/>
    <xf numFmtId="0" fontId="62" fillId="0" borderId="34" applyNumberFormat="0" applyFill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5" fillId="0" borderId="28" applyNumberFormat="0" applyFill="0" applyAlignment="0" applyProtection="0"/>
    <xf numFmtId="0" fontId="65" fillId="0" borderId="29" applyNumberFormat="0" applyFill="0" applyAlignment="0" applyProtection="0"/>
    <xf numFmtId="0" fontId="65" fillId="0" borderId="30" applyNumberFormat="0" applyFill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66" fillId="0" borderId="31" applyNumberFormat="0" applyFill="0" applyAlignment="0" applyProtection="0"/>
    <xf numFmtId="0" fontId="63" fillId="0" borderId="33" applyNumberFormat="0" applyFill="0" applyAlignment="0" applyProtection="0"/>
    <xf numFmtId="0" fontId="67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68" fillId="0" borderId="32" applyNumberFormat="0" applyFill="0" applyAlignment="0" applyProtection="0"/>
    <xf numFmtId="0" fontId="69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70" fillId="0" borderId="0" applyNumberForma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0" fillId="0" borderId="0">
      <alignment vertical="center"/>
    </xf>
    <xf numFmtId="0" fontId="48" fillId="0" borderId="0">
      <alignment vertical="center"/>
    </xf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8" fillId="0" borderId="0">
      <alignment vertical="center"/>
    </xf>
    <xf numFmtId="43" fontId="23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26" fillId="0" borderId="0"/>
    <xf numFmtId="43" fontId="16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43" fontId="26" fillId="0" borderId="0" applyFont="0" applyFill="0" applyBorder="0" applyAlignment="0" applyProtection="0"/>
    <xf numFmtId="0" fontId="26" fillId="0" borderId="0"/>
    <xf numFmtId="43" fontId="16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9" fillId="0" borderId="0"/>
    <xf numFmtId="0" fontId="22" fillId="0" borderId="0"/>
    <xf numFmtId="9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71" fillId="0" borderId="0"/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16" fillId="0" borderId="0"/>
    <xf numFmtId="0" fontId="26" fillId="0" borderId="0"/>
    <xf numFmtId="43" fontId="2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43" fontId="26" fillId="0" borderId="0" applyFont="0" applyFill="0" applyBorder="0" applyAlignment="0" applyProtection="0"/>
    <xf numFmtId="0" fontId="26" fillId="0" borderId="0"/>
    <xf numFmtId="0" fontId="48" fillId="0" borderId="0">
      <alignment vertical="center"/>
    </xf>
    <xf numFmtId="0" fontId="23" fillId="0" borderId="0"/>
    <xf numFmtId="9" fontId="23" fillId="0" borderId="0" applyFont="0" applyFill="0" applyBorder="0" applyAlignment="0" applyProtection="0"/>
    <xf numFmtId="0" fontId="48" fillId="0" borderId="0">
      <alignment vertical="center"/>
    </xf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71" fillId="0" borderId="0"/>
    <xf numFmtId="0" fontId="9" fillId="0" borderId="0">
      <alignment vertical="center"/>
    </xf>
    <xf numFmtId="0" fontId="23" fillId="0" borderId="0"/>
    <xf numFmtId="0" fontId="71" fillId="0" borderId="0"/>
    <xf numFmtId="0" fontId="71" fillId="0" borderId="0"/>
    <xf numFmtId="0" fontId="22" fillId="0" borderId="0"/>
    <xf numFmtId="0" fontId="9" fillId="0" borderId="0"/>
    <xf numFmtId="43" fontId="71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72" fillId="0" borderId="0"/>
    <xf numFmtId="0" fontId="9" fillId="0" borderId="0"/>
    <xf numFmtId="0" fontId="71" fillId="0" borderId="0"/>
    <xf numFmtId="0" fontId="23" fillId="0" borderId="0"/>
    <xf numFmtId="0" fontId="71" fillId="0" borderId="0"/>
    <xf numFmtId="0" fontId="71" fillId="0" borderId="0"/>
    <xf numFmtId="0" fontId="22" fillId="0" borderId="0"/>
    <xf numFmtId="0" fontId="22" fillId="0" borderId="0"/>
    <xf numFmtId="0" fontId="22" fillId="0" borderId="0"/>
    <xf numFmtId="43" fontId="71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22" fillId="0" borderId="0"/>
    <xf numFmtId="0" fontId="23" fillId="0" borderId="0"/>
    <xf numFmtId="43" fontId="71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23" fillId="0" borderId="0"/>
    <xf numFmtId="0" fontId="22" fillId="0" borderId="0"/>
    <xf numFmtId="43" fontId="71" fillId="0" borderId="0" applyFont="0" applyFill="0" applyBorder="0" applyAlignment="0" applyProtection="0">
      <alignment vertical="center"/>
    </xf>
    <xf numFmtId="0" fontId="9" fillId="0" borderId="0"/>
    <xf numFmtId="43" fontId="71" fillId="0" borderId="0" applyFont="0" applyFill="0" applyBorder="0" applyAlignment="0" applyProtection="0">
      <alignment vertical="center"/>
    </xf>
    <xf numFmtId="0" fontId="23" fillId="0" borderId="0"/>
    <xf numFmtId="0" fontId="71" fillId="0" borderId="0"/>
    <xf numFmtId="0" fontId="9" fillId="0" borderId="0"/>
    <xf numFmtId="43" fontId="71" fillId="0" borderId="0" applyFont="0" applyFill="0" applyBorder="0" applyAlignment="0" applyProtection="0">
      <alignment vertical="center"/>
    </xf>
    <xf numFmtId="0" fontId="23" fillId="0" borderId="0"/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22" fillId="0" borderId="0"/>
    <xf numFmtId="0" fontId="22" fillId="0" borderId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22" fillId="0" borderId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23" fillId="0" borderId="0"/>
    <xf numFmtId="0" fontId="48" fillId="0" borderId="0"/>
    <xf numFmtId="0" fontId="48" fillId="0" borderId="0"/>
    <xf numFmtId="0" fontId="22" fillId="0" borderId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23" fillId="0" borderId="0"/>
    <xf numFmtId="0" fontId="48" fillId="0" borderId="0"/>
    <xf numFmtId="0" fontId="48" fillId="0" borderId="0"/>
    <xf numFmtId="0" fontId="48" fillId="0" borderId="0"/>
    <xf numFmtId="0" fontId="23" fillId="0" borderId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195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48" fillId="0" borderId="0"/>
    <xf numFmtId="0" fontId="23" fillId="0" borderId="0"/>
    <xf numFmtId="0" fontId="22" fillId="0" borderId="0"/>
    <xf numFmtId="195" fontId="48" fillId="0" borderId="0" applyFont="0" applyFill="0" applyBorder="0" applyAlignment="0" applyProtection="0"/>
    <xf numFmtId="0" fontId="22" fillId="0" borderId="0"/>
    <xf numFmtId="195" fontId="48" fillId="0" borderId="0" applyFont="0" applyFill="0" applyBorder="0" applyAlignment="0" applyProtection="0"/>
    <xf numFmtId="0" fontId="22" fillId="0" borderId="0"/>
    <xf numFmtId="195" fontId="48" fillId="0" borderId="0" applyFont="0" applyFill="0" applyBorder="0" applyAlignment="0" applyProtection="0"/>
    <xf numFmtId="0" fontId="21" fillId="0" borderId="0"/>
    <xf numFmtId="195" fontId="48" fillId="0" borderId="0" applyFont="0" applyFill="0" applyBorder="0" applyAlignment="0" applyProtection="0"/>
  </cellStyleXfs>
  <cellXfs count="368">
    <xf numFmtId="0" fontId="0" fillId="0" borderId="0" xfId="0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pivotButton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8" fillId="0" borderId="0" xfId="0" applyFont="1" applyAlignment="1">
      <alignment vertical="top" wrapText="1"/>
    </xf>
    <xf numFmtId="14" fontId="6" fillId="0" borderId="1" xfId="1" applyNumberFormat="1" applyFont="1" applyFill="1" applyBorder="1" applyAlignment="1">
      <alignment horizontal="center" vertical="center" wrapText="1"/>
    </xf>
    <xf numFmtId="9" fontId="6" fillId="0" borderId="1" xfId="1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>
      <alignment vertical="center"/>
    </xf>
    <xf numFmtId="9" fontId="0" fillId="0" borderId="0" xfId="0" applyNumberFormat="1" applyFill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4" borderId="8" xfId="0" applyNumberFormat="1" applyFont="1" applyFill="1" applyBorder="1" applyAlignment="1">
      <alignment vertical="center"/>
    </xf>
    <xf numFmtId="177" fontId="0" fillId="4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1" fillId="4" borderId="8" xfId="0" applyNumberFormat="1" applyFont="1" applyFill="1" applyBorder="1" applyAlignment="1">
      <alignment vertical="center"/>
    </xf>
    <xf numFmtId="177" fontId="10" fillId="4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49" fontId="0" fillId="4" borderId="10" xfId="0" applyNumberFormat="1" applyFont="1" applyFill="1" applyBorder="1" applyAlignment="1">
      <alignment vertical="center"/>
    </xf>
    <xf numFmtId="49" fontId="0" fillId="4" borderId="11" xfId="0" applyNumberFormat="1" applyFont="1" applyFill="1" applyBorder="1" applyAlignment="1">
      <alignment vertical="center"/>
    </xf>
    <xf numFmtId="176" fontId="0" fillId="0" borderId="12" xfId="0" applyNumberFormat="1" applyFill="1" applyBorder="1">
      <alignment vertical="center"/>
    </xf>
    <xf numFmtId="0" fontId="0" fillId="0" borderId="12" xfId="0" applyFill="1" applyBorder="1">
      <alignment vertical="center"/>
    </xf>
    <xf numFmtId="176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vertical="center" wrapText="1"/>
    </xf>
    <xf numFmtId="0" fontId="4" fillId="0" borderId="12" xfId="0" applyFont="1" applyFill="1" applyBorder="1">
      <alignment vertical="center"/>
    </xf>
    <xf numFmtId="9" fontId="4" fillId="0" borderId="12" xfId="0" applyNumberFormat="1" applyFont="1" applyFill="1" applyBorder="1">
      <alignment vertical="center"/>
    </xf>
    <xf numFmtId="0" fontId="8" fillId="0" borderId="12" xfId="0" applyFont="1" applyFill="1" applyBorder="1">
      <alignment vertical="center"/>
    </xf>
    <xf numFmtId="14" fontId="0" fillId="0" borderId="12" xfId="0" applyNumberFormat="1" applyFill="1" applyBorder="1">
      <alignment vertical="center"/>
    </xf>
    <xf numFmtId="0" fontId="5" fillId="0" borderId="12" xfId="0" applyFont="1" applyFill="1" applyBorder="1">
      <alignment vertical="center"/>
    </xf>
    <xf numFmtId="57" fontId="0" fillId="0" borderId="12" xfId="0" applyNumberFormat="1" applyFill="1" applyBorder="1">
      <alignment vertical="center"/>
    </xf>
    <xf numFmtId="0" fontId="5" fillId="0" borderId="12" xfId="0" applyFont="1" applyFill="1" applyBorder="1" applyAlignment="1">
      <alignment vertical="center" wrapText="1"/>
    </xf>
    <xf numFmtId="176" fontId="5" fillId="0" borderId="12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176" fontId="8" fillId="0" borderId="12" xfId="0" applyNumberFormat="1" applyFont="1" applyFill="1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0" fillId="0" borderId="12" xfId="0" applyNumberFormat="1" applyFill="1" applyBorder="1" applyAlignment="1">
      <alignment vertical="center" wrapText="1"/>
    </xf>
    <xf numFmtId="14" fontId="16" fillId="0" borderId="12" xfId="0" applyNumberFormat="1" applyFont="1" applyFill="1" applyBorder="1">
      <alignment vertical="center"/>
    </xf>
    <xf numFmtId="0" fontId="16" fillId="0" borderId="12" xfId="0" applyFont="1" applyFill="1" applyBorder="1">
      <alignment vertical="center"/>
    </xf>
    <xf numFmtId="0" fontId="16" fillId="0" borderId="12" xfId="0" applyNumberFormat="1" applyFont="1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 wrapText="1"/>
    </xf>
    <xf numFmtId="14" fontId="0" fillId="0" borderId="1" xfId="0" applyNumberFormat="1" applyFill="1" applyBorder="1">
      <alignment vertical="center"/>
    </xf>
    <xf numFmtId="14" fontId="13" fillId="0" borderId="1" xfId="0" applyNumberFormat="1" applyFont="1" applyBorder="1">
      <alignment vertical="center"/>
    </xf>
    <xf numFmtId="14" fontId="14" fillId="0" borderId="1" xfId="1" applyNumberFormat="1" applyFont="1" applyFill="1" applyBorder="1" applyAlignment="1">
      <alignment horizontal="center" vertical="center" wrapText="1"/>
    </xf>
    <xf numFmtId="0" fontId="9" fillId="0" borderId="1" xfId="2" applyFill="1" applyBorder="1">
      <alignment vertical="center"/>
    </xf>
    <xf numFmtId="14" fontId="9" fillId="0" borderId="1" xfId="2" applyNumberFormat="1" applyFill="1" applyBorder="1">
      <alignment vertical="center"/>
    </xf>
    <xf numFmtId="176" fontId="9" fillId="0" borderId="1" xfId="2" applyNumberFormat="1" applyFill="1" applyBorder="1" applyAlignment="1">
      <alignment horizontal="center" vertical="center"/>
    </xf>
    <xf numFmtId="0" fontId="0" fillId="0" borderId="1" xfId="2" applyFont="1" applyFill="1" applyBorder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12" xfId="0" applyFill="1" applyBorder="1" applyAlignment="1">
      <alignment vertical="center" wrapText="1"/>
    </xf>
    <xf numFmtId="0" fontId="15" fillId="0" borderId="15" xfId="2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>
      <alignment vertical="center" wrapText="1"/>
    </xf>
    <xf numFmtId="0" fontId="0" fillId="4" borderId="8" xfId="0" applyNumberFormat="1" applyFont="1" applyFill="1" applyBorder="1" applyAlignment="1">
      <alignment vertical="center" wrapText="1"/>
    </xf>
    <xf numFmtId="49" fontId="10" fillId="4" borderId="8" xfId="0" applyNumberFormat="1" applyFont="1" applyFill="1" applyBorder="1" applyAlignment="1">
      <alignment vertical="center"/>
    </xf>
    <xf numFmtId="0" fontId="10" fillId="4" borderId="8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>
      <alignment vertical="center"/>
    </xf>
    <xf numFmtId="9" fontId="4" fillId="6" borderId="0" xfId="0" applyNumberFormat="1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0" fillId="6" borderId="0" xfId="0" applyFill="1" applyBorder="1">
      <alignment vertical="center"/>
    </xf>
    <xf numFmtId="176" fontId="0" fillId="6" borderId="0" xfId="0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6" fillId="6" borderId="1" xfId="1" applyFont="1" applyFill="1" applyBorder="1" applyAlignment="1">
      <alignment horizontal="center" vertical="center" wrapText="1"/>
    </xf>
    <xf numFmtId="0" fontId="6" fillId="6" borderId="13" xfId="1" applyFont="1" applyFill="1" applyBorder="1" applyAlignment="1">
      <alignment horizontal="center" vertical="center" wrapText="1"/>
    </xf>
    <xf numFmtId="9" fontId="6" fillId="6" borderId="13" xfId="1" applyNumberFormat="1" applyFont="1" applyFill="1" applyBorder="1" applyAlignment="1">
      <alignment horizontal="center" vertical="center" wrapText="1"/>
    </xf>
    <xf numFmtId="14" fontId="6" fillId="6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6" borderId="13" xfId="0" applyFont="1" applyFill="1" applyBorder="1">
      <alignment vertical="center"/>
    </xf>
    <xf numFmtId="9" fontId="4" fillId="6" borderId="13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4" xfId="0" applyFont="1" applyFill="1" applyBorder="1">
      <alignment vertical="center"/>
    </xf>
    <xf numFmtId="9" fontId="3" fillId="6" borderId="4" xfId="0" applyNumberFormat="1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176" fontId="5" fillId="6" borderId="1" xfId="0" applyNumberFormat="1" applyFont="1" applyFill="1" applyBorder="1" applyAlignment="1">
      <alignment horizontal="center" vertical="center"/>
    </xf>
    <xf numFmtId="0" fontId="8" fillId="6" borderId="13" xfId="0" applyFont="1" applyFill="1" applyBorder="1">
      <alignment vertical="center"/>
    </xf>
    <xf numFmtId="178" fontId="0" fillId="4" borderId="8" xfId="0" applyNumberFormat="1" applyFont="1" applyFill="1" applyBorder="1" applyAlignment="1">
      <alignment vertical="center"/>
    </xf>
    <xf numFmtId="179" fontId="0" fillId="4" borderId="8" xfId="0" applyNumberFormat="1" applyFont="1" applyFill="1" applyBorder="1" applyAlignment="1">
      <alignment vertical="center"/>
    </xf>
    <xf numFmtId="0" fontId="16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4" fontId="0" fillId="0" borderId="1" xfId="2" applyNumberFormat="1" applyFont="1" applyFill="1" applyBorder="1">
      <alignment vertical="center"/>
    </xf>
    <xf numFmtId="0" fontId="15" fillId="0" borderId="1" xfId="2" applyFont="1" applyFill="1" applyBorder="1">
      <alignment vertical="center"/>
    </xf>
    <xf numFmtId="176" fontId="0" fillId="0" borderId="4" xfId="0" applyNumberFormat="1" applyFill="1" applyBorder="1">
      <alignment vertical="center"/>
    </xf>
    <xf numFmtId="0" fontId="0" fillId="0" borderId="4" xfId="0" applyFill="1" applyBorder="1">
      <alignment vertical="center"/>
    </xf>
    <xf numFmtId="9" fontId="10" fillId="4" borderId="22" xfId="0" applyNumberFormat="1" applyFont="1" applyFill="1" applyBorder="1" applyAlignment="1">
      <alignment vertical="center"/>
    </xf>
    <xf numFmtId="176" fontId="5" fillId="0" borderId="1" xfId="0" applyNumberFormat="1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176" fontId="3" fillId="0" borderId="13" xfId="0" applyNumberFormat="1" applyFont="1" applyFill="1" applyBorder="1">
      <alignment vertical="center"/>
    </xf>
    <xf numFmtId="9" fontId="3" fillId="0" borderId="13" xfId="0" applyNumberFormat="1" applyFont="1" applyFill="1" applyBorder="1" applyAlignment="1">
      <alignment horizontal="center" vertical="center"/>
    </xf>
    <xf numFmtId="9" fontId="12" fillId="0" borderId="13" xfId="0" applyNumberFormat="1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176" fontId="12" fillId="0" borderId="13" xfId="0" applyNumberFormat="1" applyFont="1" applyFill="1" applyBorder="1">
      <alignment vertical="center"/>
    </xf>
    <xf numFmtId="49" fontId="0" fillId="4" borderId="8" xfId="0" applyNumberFormat="1" applyFont="1" applyFill="1" applyBorder="1" applyAlignment="1">
      <alignment vertical="center" wrapText="1"/>
    </xf>
    <xf numFmtId="0" fontId="0" fillId="4" borderId="8" xfId="0" applyNumberFormat="1" applyFont="1" applyFill="1" applyBorder="1" applyAlignment="1">
      <alignment vertical="center" wrapText="1"/>
    </xf>
    <xf numFmtId="49" fontId="10" fillId="4" borderId="8" xfId="0" applyNumberFormat="1" applyFont="1" applyFill="1" applyBorder="1" applyAlignment="1">
      <alignment vertical="center"/>
    </xf>
    <xf numFmtId="0" fontId="10" fillId="4" borderId="8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vertical="center" wrapText="1"/>
    </xf>
    <xf numFmtId="177" fontId="10" fillId="4" borderId="9" xfId="0" applyNumberFormat="1" applyFont="1" applyFill="1" applyBorder="1" applyAlignment="1">
      <alignment vertical="center"/>
    </xf>
    <xf numFmtId="9" fontId="10" fillId="4" borderId="9" xfId="0" applyNumberFormat="1" applyFont="1" applyFill="1" applyBorder="1" applyAlignment="1">
      <alignment horizontal="center" vertical="center"/>
    </xf>
    <xf numFmtId="176" fontId="3" fillId="0" borderId="23" xfId="0" applyNumberFormat="1" applyFont="1" applyFill="1" applyBorder="1">
      <alignment vertical="center"/>
    </xf>
    <xf numFmtId="9" fontId="3" fillId="0" borderId="23" xfId="0" applyNumberFormat="1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9" fontId="15" fillId="0" borderId="1" xfId="0" applyNumberFormat="1" applyFont="1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 wrapText="1"/>
    </xf>
    <xf numFmtId="0" fontId="6" fillId="6" borderId="1" xfId="1" applyFon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right" vertical="center"/>
    </xf>
    <xf numFmtId="0" fontId="5" fillId="6" borderId="0" xfId="0" applyFont="1" applyFill="1" applyBorder="1" applyAlignment="1">
      <alignment horizontal="right" vertical="center"/>
    </xf>
    <xf numFmtId="177" fontId="0" fillId="4" borderId="8" xfId="0" applyNumberFormat="1" applyFont="1" applyFill="1" applyBorder="1" applyAlignment="1">
      <alignment horizontal="right" vertical="center"/>
    </xf>
    <xf numFmtId="177" fontId="11" fillId="4" borderId="8" xfId="0" applyNumberFormat="1" applyFont="1" applyFill="1" applyBorder="1" applyAlignment="1">
      <alignment horizontal="right" vertical="center"/>
    </xf>
    <xf numFmtId="177" fontId="8" fillId="0" borderId="12" xfId="0" applyNumberFormat="1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176" fontId="0" fillId="6" borderId="1" xfId="0" applyNumberForma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12" xfId="0" applyFill="1" applyBorder="1" applyAlignment="1">
      <alignment horizontal="right" vertical="center"/>
    </xf>
    <xf numFmtId="0" fontId="5" fillId="0" borderId="12" xfId="0" applyFont="1" applyFill="1" applyBorder="1" applyAlignment="1">
      <alignment horizontal="right" vertical="center"/>
    </xf>
    <xf numFmtId="0" fontId="8" fillId="0" borderId="12" xfId="0" applyFont="1" applyFill="1" applyBorder="1" applyAlignment="1">
      <alignment horizontal="right" vertical="center"/>
    </xf>
    <xf numFmtId="176" fontId="0" fillId="0" borderId="12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6" fillId="0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/>
    </xf>
    <xf numFmtId="0" fontId="0" fillId="4" borderId="8" xfId="0" applyNumberFormat="1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9" fillId="0" borderId="1" xfId="2" applyFill="1" applyBorder="1" applyAlignment="1">
      <alignment horizontal="left" vertical="center"/>
    </xf>
    <xf numFmtId="176" fontId="0" fillId="0" borderId="12" xfId="0" applyNumberFormat="1" applyFill="1" applyBorder="1" applyAlignment="1">
      <alignment horizontal="left" vertical="center"/>
    </xf>
    <xf numFmtId="176" fontId="0" fillId="6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9" fontId="0" fillId="0" borderId="1" xfId="0" applyNumberFormat="1" applyFill="1" applyBorder="1">
      <alignment vertical="center"/>
    </xf>
    <xf numFmtId="49" fontId="0" fillId="4" borderId="8" xfId="0" applyNumberFormat="1" applyFill="1" applyBorder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6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6" borderId="12" xfId="0" applyFill="1" applyBorder="1">
      <alignment vertical="center"/>
    </xf>
    <xf numFmtId="0" fontId="5" fillId="6" borderId="12" xfId="0" applyFont="1" applyFill="1" applyBorder="1">
      <alignment vertical="center"/>
    </xf>
    <xf numFmtId="0" fontId="6" fillId="0" borderId="12" xfId="1" applyFont="1" applyFill="1" applyBorder="1" applyAlignment="1">
      <alignment horizontal="center" vertical="center" wrapText="1"/>
    </xf>
    <xf numFmtId="0" fontId="9" fillId="0" borderId="12" xfId="2" applyFill="1" applyBorder="1">
      <alignment vertical="center"/>
    </xf>
    <xf numFmtId="0" fontId="6" fillId="5" borderId="12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14" fontId="0" fillId="0" borderId="25" xfId="0" applyNumberFormat="1" applyFill="1" applyBorder="1" applyAlignment="1">
      <alignment horizontal="center" vertical="center"/>
    </xf>
    <xf numFmtId="178" fontId="0" fillId="4" borderId="0" xfId="0" applyNumberFormat="1" applyFont="1" applyFill="1" applyBorder="1" applyAlignment="1">
      <alignment vertical="center"/>
    </xf>
    <xf numFmtId="14" fontId="0" fillId="0" borderId="25" xfId="0" applyNumberFormat="1" applyFill="1" applyBorder="1">
      <alignment vertical="center"/>
    </xf>
    <xf numFmtId="14" fontId="0" fillId="0" borderId="4" xfId="0" applyNumberFormat="1" applyFill="1" applyBorder="1">
      <alignment vertical="center"/>
    </xf>
    <xf numFmtId="14" fontId="0" fillId="0" borderId="6" xfId="0" applyNumberFormat="1" applyFill="1" applyBorder="1">
      <alignment vertical="center"/>
    </xf>
    <xf numFmtId="14" fontId="13" fillId="0" borderId="12" xfId="0" applyNumberFormat="1" applyFont="1" applyBorder="1">
      <alignment vertical="center"/>
    </xf>
    <xf numFmtId="14" fontId="14" fillId="0" borderId="12" xfId="1" applyNumberFormat="1" applyFont="1" applyFill="1" applyBorder="1" applyAlignment="1">
      <alignment horizontal="center" vertical="center" wrapText="1"/>
    </xf>
    <xf numFmtId="14" fontId="9" fillId="0" borderId="12" xfId="2" applyNumberFormat="1" applyFill="1" applyBorder="1">
      <alignment vertical="center"/>
    </xf>
    <xf numFmtId="14" fontId="0" fillId="0" borderId="12" xfId="2" applyNumberFormat="1" applyFont="1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78" fontId="0" fillId="4" borderId="26" xfId="0" applyNumberFormat="1" applyFont="1" applyFill="1" applyBorder="1" applyAlignment="1">
      <alignment vertical="center"/>
    </xf>
    <xf numFmtId="178" fontId="0" fillId="4" borderId="1" xfId="0" applyNumberFormat="1" applyFont="1" applyFill="1" applyBorder="1" applyAlignment="1">
      <alignment vertical="center" wrapText="1"/>
    </xf>
    <xf numFmtId="0" fontId="15" fillId="0" borderId="15" xfId="2" applyFont="1" applyFill="1" applyBorder="1" applyAlignment="1">
      <alignment horizontal="center" vertical="center"/>
    </xf>
    <xf numFmtId="0" fontId="9" fillId="0" borderId="1" xfId="2" applyFill="1" applyBorder="1" applyAlignment="1">
      <alignment vertical="center" wrapText="1"/>
    </xf>
    <xf numFmtId="0" fontId="4" fillId="0" borderId="25" xfId="0" applyFont="1" applyFill="1" applyBorder="1">
      <alignment vertical="center"/>
    </xf>
    <xf numFmtId="9" fontId="4" fillId="0" borderId="25" xfId="0" applyNumberFormat="1" applyFont="1" applyFill="1" applyBorder="1">
      <alignment vertical="center"/>
    </xf>
    <xf numFmtId="0" fontId="0" fillId="0" borderId="25" xfId="0" applyFill="1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21" fillId="0" borderId="1" xfId="3" applyFont="1" applyBorder="1" applyAlignment="1" applyProtection="1">
      <alignment horizontal="center" vertical="center" wrapText="1"/>
      <protection locked="0"/>
    </xf>
    <xf numFmtId="0" fontId="15" fillId="0" borderId="25" xfId="2" applyFont="1" applyFill="1" applyBorder="1">
      <alignment vertical="center"/>
    </xf>
    <xf numFmtId="0" fontId="0" fillId="0" borderId="5" xfId="0" applyFill="1" applyBorder="1">
      <alignment vertical="center"/>
    </xf>
    <xf numFmtId="176" fontId="8" fillId="0" borderId="5" xfId="0" applyNumberFormat="1" applyFont="1" applyFill="1" applyBorder="1" applyAlignment="1">
      <alignment horizontal="right" vertical="center"/>
    </xf>
    <xf numFmtId="0" fontId="15" fillId="0" borderId="5" xfId="2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176" fontId="75" fillId="0" borderId="1" xfId="0" applyNumberFormat="1" applyFont="1" applyFill="1" applyBorder="1" applyAlignment="1">
      <alignment horizontal="right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9" fontId="3" fillId="0" borderId="25" xfId="0" applyNumberFormat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9" fontId="3" fillId="0" borderId="6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9" fontId="3" fillId="0" borderId="13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9" fillId="0" borderId="1" xfId="2" applyFill="1" applyBorder="1" applyAlignment="1">
      <alignment vertical="center" wrapText="1"/>
    </xf>
    <xf numFmtId="0" fontId="0" fillId="0" borderId="25" xfId="2" applyFont="1" applyFill="1" applyBorder="1" applyAlignment="1">
      <alignment horizontal="center" vertical="center" wrapText="1"/>
    </xf>
    <xf numFmtId="0" fontId="9" fillId="0" borderId="4" xfId="2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6" fontId="3" fillId="0" borderId="23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9" fontId="3" fillId="0" borderId="23" xfId="0" applyNumberFormat="1" applyFont="1" applyFill="1" applyBorder="1" applyAlignment="1">
      <alignment horizontal="center" vertical="center"/>
    </xf>
    <xf numFmtId="176" fontId="0" fillId="0" borderId="23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4" fontId="0" fillId="0" borderId="23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left" vertical="center"/>
    </xf>
    <xf numFmtId="176" fontId="3" fillId="0" borderId="4" xfId="0" applyNumberFormat="1" applyFont="1" applyFill="1" applyBorder="1">
      <alignment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6" fontId="3" fillId="0" borderId="13" xfId="0" applyNumberFormat="1" applyFont="1" applyFill="1" applyBorder="1">
      <alignment vertical="center"/>
    </xf>
    <xf numFmtId="0" fontId="0" fillId="0" borderId="12" xfId="0" applyFill="1" applyBorder="1" applyAlignment="1">
      <alignment vertical="center" wrapText="1"/>
    </xf>
    <xf numFmtId="0" fontId="12" fillId="0" borderId="12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12" fillId="0" borderId="12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>
      <alignment vertical="center"/>
    </xf>
    <xf numFmtId="176" fontId="3" fillId="0" borderId="13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>
      <alignment vertical="center"/>
    </xf>
    <xf numFmtId="9" fontId="3" fillId="0" borderId="5" xfId="0" applyNumberFormat="1" applyFont="1" applyFill="1" applyBorder="1" applyAlignment="1">
      <alignment horizontal="center" vertical="center"/>
    </xf>
    <xf numFmtId="0" fontId="3" fillId="0" borderId="23" xfId="0" applyFont="1" applyFill="1" applyBorder="1">
      <alignment vertical="center"/>
    </xf>
    <xf numFmtId="0" fontId="12" fillId="0" borderId="13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24" xfId="0" applyFont="1" applyFill="1" applyBorder="1">
      <alignment vertical="center"/>
    </xf>
    <xf numFmtId="0" fontId="3" fillId="0" borderId="2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76" fontId="3" fillId="0" borderId="24" xfId="0" applyNumberFormat="1" applyFont="1" applyFill="1" applyBorder="1">
      <alignment vertical="center"/>
    </xf>
    <xf numFmtId="176" fontId="3" fillId="0" borderId="6" xfId="0" applyNumberFormat="1" applyFont="1" applyFill="1" applyBorder="1">
      <alignment vertical="center"/>
    </xf>
    <xf numFmtId="9" fontId="3" fillId="0" borderId="24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16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3" fillId="0" borderId="17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1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76" fontId="3" fillId="0" borderId="13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3" fillId="0" borderId="12" xfId="0" applyNumberFormat="1" applyFont="1" applyFill="1" applyBorder="1" applyAlignment="1">
      <alignment vertical="center" wrapText="1"/>
    </xf>
    <xf numFmtId="176" fontId="12" fillId="0" borderId="13" xfId="0" applyNumberFormat="1" applyFont="1" applyFill="1" applyBorder="1">
      <alignment vertical="center"/>
    </xf>
    <xf numFmtId="49" fontId="0" fillId="4" borderId="8" xfId="0" applyNumberFormat="1" applyFont="1" applyFill="1" applyBorder="1" applyAlignment="1">
      <alignment vertical="center" wrapText="1"/>
    </xf>
    <xf numFmtId="0" fontId="0" fillId="4" borderId="8" xfId="0" applyNumberFormat="1" applyFont="1" applyFill="1" applyBorder="1" applyAlignment="1">
      <alignment vertical="center" wrapText="1"/>
    </xf>
    <xf numFmtId="49" fontId="10" fillId="4" borderId="8" xfId="0" applyNumberFormat="1" applyFont="1" applyFill="1" applyBorder="1" applyAlignment="1">
      <alignment vertical="center"/>
    </xf>
    <xf numFmtId="0" fontId="10" fillId="4" borderId="8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vertical="center" wrapText="1"/>
    </xf>
    <xf numFmtId="0" fontId="10" fillId="4" borderId="8" xfId="0" applyNumberFormat="1" applyFont="1" applyFill="1" applyBorder="1" applyAlignment="1">
      <alignment vertical="center" wrapText="1"/>
    </xf>
    <xf numFmtId="177" fontId="10" fillId="4" borderId="9" xfId="0" applyNumberFormat="1" applyFont="1" applyFill="1" applyBorder="1" applyAlignment="1">
      <alignment vertical="center"/>
    </xf>
    <xf numFmtId="0" fontId="10" fillId="4" borderId="10" xfId="0" applyNumberFormat="1" applyFont="1" applyFill="1" applyBorder="1" applyAlignment="1">
      <alignment vertical="center"/>
    </xf>
    <xf numFmtId="9" fontId="10" fillId="4" borderId="9" xfId="0" applyNumberFormat="1" applyFont="1" applyFill="1" applyBorder="1" applyAlignment="1">
      <alignment horizontal="center" vertical="center"/>
    </xf>
    <xf numFmtId="9" fontId="10" fillId="4" borderId="10" xfId="0" applyNumberFormat="1" applyFont="1" applyFill="1" applyBorder="1" applyAlignment="1">
      <alignment horizontal="center" vertical="center"/>
    </xf>
    <xf numFmtId="0" fontId="0" fillId="4" borderId="8" xfId="0" applyNumberFormat="1" applyFill="1" applyBorder="1" applyAlignment="1">
      <alignment vertical="center" wrapText="1"/>
    </xf>
    <xf numFmtId="0" fontId="10" fillId="4" borderId="11" xfId="0" applyNumberFormat="1" applyFont="1" applyFill="1" applyBorder="1" applyAlignment="1">
      <alignment vertical="center"/>
    </xf>
    <xf numFmtId="9" fontId="10" fillId="4" borderId="11" xfId="0" applyNumberFormat="1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2" fillId="0" borderId="4" xfId="0" applyFont="1" applyFill="1" applyBorder="1">
      <alignment vertical="center"/>
    </xf>
    <xf numFmtId="9" fontId="12" fillId="0" borderId="13" xfId="0" applyNumberFormat="1" applyFont="1" applyFill="1" applyBorder="1" applyAlignment="1">
      <alignment horizontal="center" vertical="center"/>
    </xf>
    <xf numFmtId="9" fontId="12" fillId="0" borderId="4" xfId="0" applyNumberFormat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4" xfId="2" applyFont="1" applyFill="1" applyBorder="1" applyAlignment="1">
      <alignment horizontal="center" vertical="center"/>
    </xf>
    <xf numFmtId="0" fontId="15" fillId="0" borderId="15" xfId="2" applyFont="1" applyFill="1" applyBorder="1" applyAlignment="1">
      <alignment horizontal="center" vertical="center"/>
    </xf>
    <xf numFmtId="0" fontId="15" fillId="0" borderId="27" xfId="2" applyFont="1" applyFill="1" applyBorder="1" applyAlignment="1">
      <alignment horizontal="center" vertical="center"/>
    </xf>
    <xf numFmtId="0" fontId="15" fillId="0" borderId="18" xfId="2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74" fillId="0" borderId="5" xfId="0" applyFont="1" applyFill="1" applyBorder="1" applyAlignment="1">
      <alignment horizontal="center" vertical="center"/>
    </xf>
    <xf numFmtId="0" fontId="74" fillId="0" borderId="6" xfId="0" applyFont="1" applyFill="1" applyBorder="1" applyAlignment="1">
      <alignment horizontal="center" vertical="center"/>
    </xf>
    <xf numFmtId="176" fontId="74" fillId="0" borderId="5" xfId="0" applyNumberFormat="1" applyFont="1" applyFill="1" applyBorder="1" applyAlignment="1">
      <alignment horizontal="center" vertical="center"/>
    </xf>
    <xf numFmtId="176" fontId="74" fillId="0" borderId="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12" fillId="0" borderId="5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/>
    </xf>
    <xf numFmtId="0" fontId="12" fillId="0" borderId="4" xfId="2" applyFont="1" applyFill="1" applyBorder="1" applyAlignment="1">
      <alignment horizontal="center" vertical="center"/>
    </xf>
    <xf numFmtId="0" fontId="12" fillId="0" borderId="6" xfId="2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5" xfId="2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/>
    </xf>
    <xf numFmtId="0" fontId="74" fillId="0" borderId="1" xfId="2" applyFont="1" applyFill="1" applyBorder="1" applyAlignment="1">
      <alignment horizontal="center" vertical="center"/>
    </xf>
    <xf numFmtId="0" fontId="15" fillId="0" borderId="5" xfId="2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 vertical="center" wrapText="1"/>
    </xf>
    <xf numFmtId="176" fontId="15" fillId="0" borderId="5" xfId="2" applyNumberFormat="1" applyFont="1" applyFill="1" applyBorder="1" applyAlignment="1">
      <alignment horizontal="center" vertical="center"/>
    </xf>
    <xf numFmtId="0" fontId="15" fillId="0" borderId="4" xfId="2" applyFont="1" applyFill="1" applyBorder="1" applyAlignment="1">
      <alignment horizontal="center" vertical="center"/>
    </xf>
    <xf numFmtId="0" fontId="15" fillId="0" borderId="6" xfId="2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7230">
    <cellStyle name="$ w/o $" xfId="124"/>
    <cellStyle name="(0)" xfId="125"/>
    <cellStyle name="******************************************" xfId="126"/>
    <cellStyle name="??" xfId="127"/>
    <cellStyle name="?? [0.00]_Analysis of Loans" xfId="128"/>
    <cellStyle name="?? [0]" xfId="129"/>
    <cellStyle name="???? [0.00]_Analysis of Loans" xfId="130"/>
    <cellStyle name="????_Analysis of Loans" xfId="131"/>
    <cellStyle name="??_????????" xfId="132"/>
    <cellStyle name="?鹎%U龡&amp;H鼼_x0008__x0001__x001f_?_x0007__x0001__x0001_" xfId="133"/>
    <cellStyle name="@_text" xfId="134"/>
    <cellStyle name="@_text_050302.Becker 2004.TB and Cash flow.JZ" xfId="135"/>
    <cellStyle name="@_text_050302.Becker 2004.TB and Cash flow.JZ_071231 Valin(consolidation) Disclosure package" xfId="136"/>
    <cellStyle name="@_text_050302.Becker 2004.TB and Cash flow.JZ_071231.Valin(consolidation).Disclosure package" xfId="137"/>
    <cellStyle name="@_text_060930.shunding.walkthroughtest" xfId="138"/>
    <cellStyle name="@_text_061219..Valin.Disclosure package.ry.v2" xfId="139"/>
    <cellStyle name="@_text_061219..Valin.Disclosure package.ry.v2_071231 Valin(consolidation) Disclosure package" xfId="140"/>
    <cellStyle name="@_text_061219..Valin.Disclosure package.ry.v2_071231.Valin(consolidation).Disclosure package" xfId="141"/>
    <cellStyle name="@_text_061231.Valin consol.equity change.v1" xfId="142"/>
    <cellStyle name="@_text_070111.Hunan Valin.XiangTan.Consol" xfId="143"/>
    <cellStyle name="@_text_070226.valin.consol.after interco elimination" xfId="144"/>
    <cellStyle name="@_text_071231 Valin(consolidation) Disclosure package" xfId="145"/>
    <cellStyle name="@_text_071231.Valin(consolidation).Disclosure package" xfId="146"/>
    <cellStyle name="@_text_2001--2004.8.31工资统计 Carve out" xfId="147"/>
    <cellStyle name="@_text_book1" xfId="148"/>
    <cellStyle name="@_text_Disclosure" xfId="149"/>
    <cellStyle name="@_text_G&amp;A detail(payroll and baddebt)" xfId="150"/>
    <cellStyle name="@_text_Long term payables" xfId="151"/>
    <cellStyle name="@_text_sheet" xfId="152"/>
    <cellStyle name="@_text_sheet_1" xfId="153"/>
    <cellStyle name="@_text_sheet_2" xfId="154"/>
    <cellStyle name="@_text_Sheet1" xfId="155"/>
    <cellStyle name="@_text_Sheet1_Long term payables" xfId="156"/>
    <cellStyle name="@_text_Sheet1_Long term payables_071231 Valin(consolidation) Disclosure package" xfId="157"/>
    <cellStyle name="@_text_Sheet1_Long term payables_071231.Valin(consolidation).Disclosure package" xfId="158"/>
    <cellStyle name="@_text_Sheet3" xfId="159"/>
    <cellStyle name="@_text_Sheet4" xfId="160"/>
    <cellStyle name="@_text_Sheet6" xfId="161"/>
    <cellStyle name="@_text_Sheet7" xfId="162"/>
    <cellStyle name="@_text_涟钢" xfId="163"/>
    <cellStyle name="@_text_涟钢_071231 Valin(consolidation) Disclosure package" xfId="164"/>
    <cellStyle name="@_text_涟钢_071231.Valin(consolidation).Disclosure package" xfId="165"/>
    <cellStyle name="@_text_清欠物资&amp;委托加工" xfId="166"/>
    <cellStyle name="@_text_湘钢" xfId="167"/>
    <cellStyle name="[可填写][会计]" xfId="168"/>
    <cellStyle name="_005.v9" xfId="169"/>
    <cellStyle name="_005.v9_070124.valin.loudi.disclosure notes-other op" xfId="170"/>
    <cellStyle name="_005.v9_070124.valin.loudi.disclosure notes-other op_080120.Valin.Consol.财务报表附注.利润表科目.V1" xfId="171"/>
    <cellStyle name="_005.v9_070124.valin.loudi.disclosure notes-other op_080120.Valin.Consol.财务报表附注.利润表科目.V2" xfId="172"/>
    <cellStyle name="_005.v9_070124.valin.loudi.disclosure notes-other op_080122.Valin.分布报告" xfId="173"/>
    <cellStyle name="_005.v9_070124.valin.loudi.disclosure notes-other op_2.080120.Valin.Consol.Disclosure notes.PL.VCookie" xfId="174"/>
    <cellStyle name="_005.v9_070124.valin.loudi.disclosure notes-other op_分部报告" xfId="175"/>
    <cellStyle name="_005.v9_080120.Valin.Consol.财务报表附注.利润表科目.V1" xfId="176"/>
    <cellStyle name="_005.v9_080120.Valin.Consol.财务报表附注.利润表科目.V2" xfId="177"/>
    <cellStyle name="_005.v9_080122.Valin.分布报告" xfId="178"/>
    <cellStyle name="_005.v9_2.080120.Valin.Consol.Disclosure notes.PL.VCookie" xfId="179"/>
    <cellStyle name="_005.v9_Sheet1" xfId="180"/>
    <cellStyle name="_005.v9_Sheet1_080120.Valin.Consol.财务报表附注.利润表科目.V1" xfId="181"/>
    <cellStyle name="_005.v9_Sheet1_080120.Valin.Consol.财务报表附注.利润表科目.V2" xfId="182"/>
    <cellStyle name="_005.v9_Sheet1_080122.Valin.分布报告" xfId="183"/>
    <cellStyle name="_005.v9_Sheet1_2.080120.Valin.Consol.Disclosure notes.PL.VCookie" xfId="184"/>
    <cellStyle name="_005.v9_Sheet1_分部报告" xfId="185"/>
    <cellStyle name="_005.v9_财务费用" xfId="186"/>
    <cellStyle name="_005.v9_财务费用_080120.Valin.Consol.财务报表附注.利润表科目.V1" xfId="187"/>
    <cellStyle name="_005.v9_财务费用_080120.Valin.Consol.财务报表附注.利润表科目.V2" xfId="188"/>
    <cellStyle name="_005.v9_财务费用_080122.Valin.分布报告" xfId="189"/>
    <cellStyle name="_005.v9_财务费用_2.080120.Valin.Consol.Disclosure notes.PL.VCookie" xfId="190"/>
    <cellStyle name="_005.v9_财务费用_分部报告" xfId="191"/>
    <cellStyle name="_005.v9_存货" xfId="198"/>
    <cellStyle name="_005.v9_存货_080120.Valin.Consol.财务报表附注.利润表科目.V1" xfId="199"/>
    <cellStyle name="_005.v9_存货_080120.Valin.Consol.财务报表附注.利润表科目.V2" xfId="200"/>
    <cellStyle name="_005.v9_存货_080122.Valin.分布报告" xfId="201"/>
    <cellStyle name="_005.v9_存货_2.080120.Valin.Consol.Disclosure notes.PL.VCookie" xfId="202"/>
    <cellStyle name="_005.v9_存货_分部报告" xfId="203"/>
    <cellStyle name="_005.v9_短期借款" xfId="204"/>
    <cellStyle name="_005.v9_短期借款_080120.Valin.Consol.财务报表附注.利润表科目.V1" xfId="205"/>
    <cellStyle name="_005.v9_短期借款_080120.Valin.Consol.财务报表附注.利润表科目.V2" xfId="206"/>
    <cellStyle name="_005.v9_短期借款_080122.Valin.分布报告" xfId="207"/>
    <cellStyle name="_005.v9_短期借款_2.080120.Valin.Consol.Disclosure notes.PL.VCookie" xfId="208"/>
    <cellStyle name="_005.v9_短期借款_分部报告" xfId="209"/>
    <cellStyle name="_005.v9_分部报告" xfId="210"/>
    <cellStyle name="_005.v9_货币资金" xfId="211"/>
    <cellStyle name="_005.v9_货币资金_080120.Valin.Consol.财务报表附注.利润表科目.V1" xfId="212"/>
    <cellStyle name="_005.v9_货币资金_080120.Valin.Consol.财务报表附注.利润表科目.V2" xfId="213"/>
    <cellStyle name="_005.v9_货币资金_080122.Valin.分布报告" xfId="214"/>
    <cellStyle name="_005.v9_货币资金_2.080120.Valin.Consol.Disclosure notes.PL.VCookie" xfId="215"/>
    <cellStyle name="_005.v9_货币资金_分部报告" xfId="216"/>
    <cellStyle name="_005.v9_连轧管.报表披露(中文）2package" xfId="217"/>
    <cellStyle name="_005.v9_连轧管.报表披露(中文）2package_080120.Valin.Consol.财务报表附注.利润表科目.V1" xfId="218"/>
    <cellStyle name="_005.v9_连轧管.报表披露(中文）2package_080120.Valin.Consol.财务报表附注.利润表科目.V2" xfId="219"/>
    <cellStyle name="_005.v9_连轧管.报表披露(中文）2package_080122.Valin.分布报告" xfId="220"/>
    <cellStyle name="_005.v9_连轧管.报表披露(中文）2package_2.080120.Valin.Consol.Disclosure notes.PL.VCookie" xfId="221"/>
    <cellStyle name="_005.v9_连轧管.报表披露(中文）2package_分部报告" xfId="222"/>
    <cellStyle name="_005.v9_连轧管.报表披露(中文）package" xfId="223"/>
    <cellStyle name="_005.v9_连轧管.报表披露(中文）package_080120.Valin.Consol.财务报表附注.利润表科目.V1" xfId="224"/>
    <cellStyle name="_005.v9_连轧管.报表披露(中文）package_080120.Valin.Consol.财务报表附注.利润表科目.V2" xfId="225"/>
    <cellStyle name="_005.v9_连轧管.报表披露(中文）package_080122.Valin.分布报告" xfId="226"/>
    <cellStyle name="_005.v9_连轧管.报表披露(中文）package_2.080120.Valin.Consol.Disclosure notes.PL.VCookie" xfId="227"/>
    <cellStyle name="_005.v9_连轧管.报表披露(中文）package_分部报告" xfId="228"/>
    <cellStyle name="_005.v9_请修改正副本华菱钢管合并国贸 报表披露 package" xfId="229"/>
    <cellStyle name="_005.v9_请修改正副本华菱钢管合并国贸 报表披露 package_080120.Valin.Consol.财务报表附注.利润表科目.V1" xfId="230"/>
    <cellStyle name="_005.v9_请修改正副本华菱钢管合并国贸 报表披露 package_080120.Valin.Consol.财务报表附注.利润表科目.V2" xfId="231"/>
    <cellStyle name="_005.v9_请修改正副本华菱钢管合并国贸 报表披露 package_080122.Valin.分布报告" xfId="232"/>
    <cellStyle name="_005.v9_请修改正副本华菱钢管合并国贸 报表披露 package_2.080120.Valin.Consol.Disclosure notes.PL.VCookie" xfId="233"/>
    <cellStyle name="_005.v9_请修改正副本华菱钢管合并国贸 报表披露 package_分部报告" xfId="234"/>
    <cellStyle name="_005.v9_销售科" xfId="235"/>
    <cellStyle name="_005.v9_销售科_080120.Valin.Consol.财务报表附注.利润表科目.V1" xfId="236"/>
    <cellStyle name="_005.v9_销售科_080120.Valin.Consol.财务报表附注.利润表科目.V2" xfId="237"/>
    <cellStyle name="_005.v9_销售科_080122.Valin.分布报告" xfId="238"/>
    <cellStyle name="_005.v9_销售科_2.080120.Valin.Consol.Disclosure notes.PL.VCookie" xfId="239"/>
    <cellStyle name="_005.v9_销售科_分部报告" xfId="240"/>
    <cellStyle name="_005.v9_一年内到期长期负债" xfId="241"/>
    <cellStyle name="_005.v9_一年内到期长期负债_080120.Valin.Consol.财务报表附注.利润表科目.V1" xfId="242"/>
    <cellStyle name="_005.v9_一年内到期长期负债_080120.Valin.Consol.财务报表附注.利润表科目.V2" xfId="243"/>
    <cellStyle name="_005.v9_一年内到期长期负债_080122.Valin.分布报告" xfId="244"/>
    <cellStyle name="_005.v9_一年内到期长期负债_2.080120.Valin.Consol.Disclosure notes.PL.VCookie" xfId="245"/>
    <cellStyle name="_005.v9_一年内到期长期负债_分部报告" xfId="246"/>
    <cellStyle name="_005.v9_长期借款" xfId="192"/>
    <cellStyle name="_005.v9_长期借款_080120.Valin.Consol.财务报表附注.利润表科目.V1" xfId="193"/>
    <cellStyle name="_005.v9_长期借款_080120.Valin.Consol.财务报表附注.利润表科目.V2" xfId="194"/>
    <cellStyle name="_005.v9_长期借款_080122.Valin.分布报告" xfId="195"/>
    <cellStyle name="_005.v9_长期借款_2.080120.Valin.Consol.Disclosure notes.PL.VCookie" xfId="196"/>
    <cellStyle name="_005.v9_长期借款_分部报告" xfId="197"/>
    <cellStyle name="_01湘钢" xfId="247"/>
    <cellStyle name="_02-齐齐哈尔" xfId="248"/>
    <cellStyle name="_03-牡丹江" xfId="249"/>
    <cellStyle name="_03月股份（交华菱管线）" xfId="250"/>
    <cellStyle name="_04-佳木斯" xfId="251"/>
    <cellStyle name="_050630.ANSI.IA" xfId="252"/>
    <cellStyle name="_050630.ANSI.IA_061231.Valin consol.Spreadsheet.v7" xfId="253"/>
    <cellStyle name="_050630.GE JA.to Jennifer" xfId="254"/>
    <cellStyle name="_051024.HW.Angitrust.WP.cc" xfId="255"/>
    <cellStyle name="_051231.CTE SH.002.trial ver1" xfId="256"/>
    <cellStyle name="_051231.CTE SH.023" xfId="257"/>
    <cellStyle name="_051231.CTE SH.023_061219..Valin.Disclosure package.ry.v2" xfId="258"/>
    <cellStyle name="_051231.CTE SH.023_061219..Valin.Disclosure package.ry.v2_080120.Valin.Consol.财务报表附注.利润表科目.V1" xfId="259"/>
    <cellStyle name="_051231.CTE SH.023_061219..Valin.Disclosure package.ry.v2_080120.Valin.Consol.财务报表附注.利润表科目.V2" xfId="260"/>
    <cellStyle name="_051231.CTE SH.023_061219..Valin.Disclosure package.ry.v2_080122.Valin.分布报告" xfId="261"/>
    <cellStyle name="_051231.CTE SH.023_061219..Valin.Disclosure package.ry.v2_1" xfId="262"/>
    <cellStyle name="_051231.CTE SH.023_061219..Valin.Disclosure package.ry.v2_1_080120.Valin.Consol.财务报表附注.利润表科目.V1" xfId="263"/>
    <cellStyle name="_051231.CTE SH.023_061219..Valin.Disclosure package.ry.v2_1_080120.Valin.Consol.财务报表附注.利润表科目.V2" xfId="264"/>
    <cellStyle name="_051231.CTE SH.023_061219..Valin.Disclosure package.ry.v2_1_080122.Valin.分布报告" xfId="265"/>
    <cellStyle name="_051231.CTE SH.023_061219..Valin.Disclosure package.ry.v2_1_2.080120.Valin.Consol.Disclosure notes.PL.VCookie" xfId="266"/>
    <cellStyle name="_051231.CTE SH.023_061219..Valin.Disclosure package.ry.v2_1_分部报告" xfId="267"/>
    <cellStyle name="_051231.CTE SH.023_061219..Valin.Disclosure package.ry.v2_2.080120.Valin.Consol.Disclosure notes.PL.VCookie" xfId="268"/>
    <cellStyle name="_051231.CTE SH.023_061219..Valin.Disclosure package.ry.v2_Book2" xfId="269"/>
    <cellStyle name="_051231.CTE SH.023_061219..Valin.Disclosure package.ry.v2_Book2_080120.Valin.Consol.财务报表附注.利润表科目.V1" xfId="270"/>
    <cellStyle name="_051231.CTE SH.023_061219..Valin.Disclosure package.ry.v2_Book2_080120.Valin.Consol.财务报表附注.利润表科目.V2" xfId="271"/>
    <cellStyle name="_051231.CTE SH.023_061219..Valin.Disclosure package.ry.v2_Book2_080122.Valin.分布报告" xfId="272"/>
    <cellStyle name="_051231.CTE SH.023_061219..Valin.Disclosure package.ry.v2_Book2_2.080120.Valin.Consol.Disclosure notes.PL.VCookie" xfId="273"/>
    <cellStyle name="_051231.CTE SH.023_061219..Valin.Disclosure package.ry.v2_Book2_分部报告" xfId="274"/>
    <cellStyle name="_051231.CTE SH.023_061219..Valin.Disclosure package.ry.v2_分部报告" xfId="275"/>
    <cellStyle name="_051231.CTE SH.023_061219.Valinsteel consol spreadsheet v1" xfId="276"/>
    <cellStyle name="_051231.CTE SH.023_061219.Valinsteel consol spreadsheet v1_061231.Valin consol.Spreadsheet.v7" xfId="277"/>
    <cellStyle name="_051231.CTE SH.023_061219.Valinsteel consol spreadsheet v1_070226.valin.consol.after interco elimination" xfId="278"/>
    <cellStyle name="_051231.CTE SH.023_061219.Valinsteel consol spreadsheet v1_070226.valin.consol.after interco elimination_061231.Valin consol.Spreadsheet.v7" xfId="279"/>
    <cellStyle name="_051231.CTE SH.023_061219.Valinsteel consol spreadsheet v1_070720.Xiang Tan.opening v2" xfId="280"/>
    <cellStyle name="_051231.CTE SH.023_061219.Valinsteel consol spreadsheet v1_年初递延所得税调整" xfId="281"/>
    <cellStyle name="_051231.CTE SH.023_061231.Valin consol.Spreadsheet.v7" xfId="282"/>
    <cellStyle name="_051231.CTE SH.023_061231.Valin Xianggang.Spreadsheet.update" xfId="283"/>
    <cellStyle name="_051231.CTE SH.023_070111.Hunan Valin.XiangTan.Consol" xfId="284"/>
    <cellStyle name="_051231.CTE SH.023_070124.valin.consol.after interco elimination" xfId="285"/>
    <cellStyle name="_051231.CTE SH.023_070124.valin.consol.after interco elimination_080120.Valin.Consol.财务报表附注.利润表科目.V1" xfId="286"/>
    <cellStyle name="_051231.CTE SH.023_070124.valin.consol.after interco elimination_080120.Valin.Consol.财务报表附注.利润表科目.V2" xfId="287"/>
    <cellStyle name="_051231.CTE SH.023_070124.valin.consol.after interco elimination_080122.Valin.分布报告" xfId="288"/>
    <cellStyle name="_051231.CTE SH.023_070124.valin.consol.after interco elimination_2.080120.Valin.Consol.Disclosure notes.PL.VCookie" xfId="289"/>
    <cellStyle name="_051231.CTE SH.023_070124.valin.consol.after interco elimination_分部报告" xfId="290"/>
    <cellStyle name="_051231.CTE SH.023_070125.Valin Xianggang.Spreadsheet.update" xfId="291"/>
    <cellStyle name="_051231.CTE SH.023_070226.valin.consol.after interco elimination" xfId="292"/>
    <cellStyle name="_051231.CTE SH.023_071115.Valin consol.long term investment" xfId="293"/>
    <cellStyle name="_051231.CTE SH.023_071231 Valin(consolidation) Disclosure package" xfId="294"/>
    <cellStyle name="_051231.CTE SH.023_071231 Valin(consolidation) Disclosure package_080120.Valin.Consol.财务报表附注.利润表科目.V1" xfId="295"/>
    <cellStyle name="_051231.CTE SH.023_071231 Valin(consolidation) Disclosure package_080120.Valin.Consol.财务报表附注.利润表科目.V2" xfId="296"/>
    <cellStyle name="_051231.CTE SH.023_071231 Valin(consolidation) Disclosure package_080122.Valin.分布报告" xfId="297"/>
    <cellStyle name="_051231.CTE SH.023_071231 Valin(consolidation) Disclosure package_2.080120.Valin.Consol.Disclosure notes.PL.VCookie" xfId="298"/>
    <cellStyle name="_051231.CTE SH.023_071231 Valin(consolidation) Disclosure package_分部报告" xfId="299"/>
    <cellStyle name="_051231.CTE SH.023_071231.Valin(consolidation).Disclosure package" xfId="300"/>
    <cellStyle name="_051231.CTE SH.023_071231.Valin(consolidation).Disclosure package_080120.Valin.Consol.财务报表附注.利润表科目.V1" xfId="301"/>
    <cellStyle name="_051231.CTE SH.023_071231.Valin(consolidation).Disclosure package_080120.Valin.Consol.财务报表附注.利润表科目.V2" xfId="302"/>
    <cellStyle name="_051231.CTE SH.023_071231.Valin(consolidation).Disclosure package_080122.Valin.分布报告" xfId="303"/>
    <cellStyle name="_051231.CTE SH.023_071231.Valin(consolidation).Disclosure package_2.080120.Valin.Consol.Disclosure notes.PL.VCookie" xfId="304"/>
    <cellStyle name="_051231.CTE SH.023_071231.Valin(consolidation).Disclosure package_分部报告" xfId="305"/>
    <cellStyle name="_051231.CTE SH.023_2006" xfId="306"/>
    <cellStyle name="_051231.CTE SH.023_2006_080120.Valin.Consol.财务报表附注.利润表科目.V1" xfId="307"/>
    <cellStyle name="_051231.CTE SH.023_2006_080120.Valin.Consol.财务报表附注.利润表科目.V2" xfId="308"/>
    <cellStyle name="_051231.CTE SH.023_2006_080122.Valin.分布报告" xfId="309"/>
    <cellStyle name="_051231.CTE SH.023_2006_2.080120.Valin.Consol.Disclosure notes.PL.VCookie" xfId="310"/>
    <cellStyle name="_051231.CTE SH.023_2006_分部报告" xfId="311"/>
    <cellStyle name="_051231.CTE SH.023_consol disclosure-final" xfId="312"/>
    <cellStyle name="_051231.CTE SH.023_consol disclosure-final_080120.Valin.Consol.财务报表附注.利润表科目.V1" xfId="313"/>
    <cellStyle name="_051231.CTE SH.023_consol disclosure-final_080120.Valin.Consol.财务报表附注.利润表科目.V2" xfId="314"/>
    <cellStyle name="_051231.CTE SH.023_consol disclosure-final_080122.Valin.分布报告" xfId="315"/>
    <cellStyle name="_051231.CTE SH.023_consol disclosure-final_2.080120.Valin.Consol.Disclosure notes.PL.VCookie" xfId="316"/>
    <cellStyle name="_051231.CTE SH.023_consol disclosure-final_分部报告" xfId="317"/>
    <cellStyle name="_051231.CTE SH.023_Valin.Opening balance Spreadsheet.lianyuan (final)" xfId="318"/>
    <cellStyle name="_051231.CTE SH.023_非正常性损益表" xfId="319"/>
    <cellStyle name="_051231.CTE SH.023_非正常性损益表_080120.Valin.Consol.财务报表附注.利润表科目.V1" xfId="320"/>
    <cellStyle name="_051231.CTE SH.023_非正常性损益表_080120.Valin.Consol.财务报表附注.利润表科目.V2" xfId="321"/>
    <cellStyle name="_051231.CTE SH.023_非正常性损益表_080122.Valin.分布报告" xfId="322"/>
    <cellStyle name="_051231.CTE SH.023_非正常性损益表_2.080120.Valin.Consol.Disclosure notes.PL.VCookie" xfId="323"/>
    <cellStyle name="_051231.CTE SH.023_非正常性损益表_分部报告" xfId="324"/>
    <cellStyle name="_051231.CTE SH.023_连轧管.报表披露(中文）package" xfId="325"/>
    <cellStyle name="_051231.CTE SH.023_连轧管.报表披露(中文）package_080120.Valin.Consol.财务报表附注.利润表科目.V1" xfId="326"/>
    <cellStyle name="_051231.CTE SH.023_连轧管.报表披露(中文）package_080120.Valin.Consol.财务报表附注.利润表科目.V2" xfId="327"/>
    <cellStyle name="_051231.CTE SH.023_连轧管.报表披露(中文）package_080122.Valin.分布报告" xfId="328"/>
    <cellStyle name="_051231.CTE SH.023_连轧管.报表披露(中文）package_2.080120.Valin.Consol.Disclosure notes.PL.VCookie" xfId="329"/>
    <cellStyle name="_051231.CTE SH.023_连轧管.报表披露(中文）package_分部报告" xfId="330"/>
    <cellStyle name="_051231.CTE SH.049" xfId="331"/>
    <cellStyle name="_051231.CTE SH.052" xfId="332"/>
    <cellStyle name="_051231.SD HW.wp.cc" xfId="333"/>
    <cellStyle name="_05-鸡西" xfId="334"/>
    <cellStyle name="_060222.T009.SH HW.Spreadsheet" xfId="335"/>
    <cellStyle name="_060410.MMXM.AR,stock,sales,tax updated" xfId="336"/>
    <cellStyle name="_060417.Allied.cut off" xfId="337"/>
    <cellStyle name="_060930 valin-ez" xfId="338"/>
    <cellStyle name="_060930 valin-ez_070124.valin.loudi.disclosure notes-other op" xfId="339"/>
    <cellStyle name="_060930 valin-ez_070124.valin.loudi.disclosure notes-other op_080120.Valin.Consol.财务报表附注.利润表科目.V1" xfId="340"/>
    <cellStyle name="_060930 valin-ez_070124.valin.loudi.disclosure notes-other op_080120.Valin.Consol.财务报表附注.利润表科目.V2" xfId="341"/>
    <cellStyle name="_060930 valin-ez_070124.valin.loudi.disclosure notes-other op_080122.Valin.分布报告" xfId="342"/>
    <cellStyle name="_060930 valin-ez_070124.valin.loudi.disclosure notes-other op_2.080120.Valin.Consol.Disclosure notes.PL.VCookie" xfId="343"/>
    <cellStyle name="_060930 valin-ez_070124.valin.loudi.disclosure notes-other op_分部报告" xfId="344"/>
    <cellStyle name="_060930 valin-ez_080120.Valin.Consol.财务报表附注.利润表科目.V1" xfId="345"/>
    <cellStyle name="_060930 valin-ez_080120.Valin.Consol.财务报表附注.利润表科目.V2" xfId="346"/>
    <cellStyle name="_060930 valin-ez_080122.Valin.分布报告" xfId="347"/>
    <cellStyle name="_060930 valin-ez_2.080120.Valin.Consol.Disclosure notes.PL.VCookie" xfId="348"/>
    <cellStyle name="_060930 valin-ez_Sheet1" xfId="349"/>
    <cellStyle name="_060930 valin-ez_Sheet1_080120.Valin.Consol.财务报表附注.利润表科目.V1" xfId="350"/>
    <cellStyle name="_060930 valin-ez_Sheet1_080120.Valin.Consol.财务报表附注.利润表科目.V2" xfId="351"/>
    <cellStyle name="_060930 valin-ez_Sheet1_080122.Valin.分布报告" xfId="352"/>
    <cellStyle name="_060930 valin-ez_Sheet1_2.080120.Valin.Consol.Disclosure notes.PL.VCookie" xfId="353"/>
    <cellStyle name="_060930 valin-ez_Sheet1_分部报告" xfId="354"/>
    <cellStyle name="_060930 valin-ez_财务费用" xfId="355"/>
    <cellStyle name="_060930 valin-ez_财务费用_080120.Valin.Consol.财务报表附注.利润表科目.V1" xfId="356"/>
    <cellStyle name="_060930 valin-ez_财务费用_080120.Valin.Consol.财务报表附注.利润表科目.V2" xfId="357"/>
    <cellStyle name="_060930 valin-ez_财务费用_080122.Valin.分布报告" xfId="358"/>
    <cellStyle name="_060930 valin-ez_财务费用_2.080120.Valin.Consol.Disclosure notes.PL.VCookie" xfId="359"/>
    <cellStyle name="_060930 valin-ez_财务费用_分部报告" xfId="360"/>
    <cellStyle name="_060930 valin-ez_存货" xfId="367"/>
    <cellStyle name="_060930 valin-ez_存货_080120.Valin.Consol.财务报表附注.利润表科目.V1" xfId="368"/>
    <cellStyle name="_060930 valin-ez_存货_080120.Valin.Consol.财务报表附注.利润表科目.V2" xfId="369"/>
    <cellStyle name="_060930 valin-ez_存货_080122.Valin.分布报告" xfId="370"/>
    <cellStyle name="_060930 valin-ez_存货_2.080120.Valin.Consol.Disclosure notes.PL.VCookie" xfId="371"/>
    <cellStyle name="_060930 valin-ez_存货_分部报告" xfId="372"/>
    <cellStyle name="_060930 valin-ez_短期借款" xfId="373"/>
    <cellStyle name="_060930 valin-ez_短期借款_080120.Valin.Consol.财务报表附注.利润表科目.V1" xfId="374"/>
    <cellStyle name="_060930 valin-ez_短期借款_080120.Valin.Consol.财务报表附注.利润表科目.V2" xfId="375"/>
    <cellStyle name="_060930 valin-ez_短期借款_080122.Valin.分布报告" xfId="376"/>
    <cellStyle name="_060930 valin-ez_短期借款_2.080120.Valin.Consol.Disclosure notes.PL.VCookie" xfId="377"/>
    <cellStyle name="_060930 valin-ez_短期借款_分部报告" xfId="378"/>
    <cellStyle name="_060930 valin-ez_分部报告" xfId="379"/>
    <cellStyle name="_060930 valin-ez_货币资金" xfId="380"/>
    <cellStyle name="_060930 valin-ez_货币资金_080120.Valin.Consol.财务报表附注.利润表科目.V1" xfId="381"/>
    <cellStyle name="_060930 valin-ez_货币资金_080120.Valin.Consol.财务报表附注.利润表科目.V2" xfId="382"/>
    <cellStyle name="_060930 valin-ez_货币资金_080122.Valin.分布报告" xfId="383"/>
    <cellStyle name="_060930 valin-ez_货币资金_2.080120.Valin.Consol.Disclosure notes.PL.VCookie" xfId="384"/>
    <cellStyle name="_060930 valin-ez_货币资金_分部报告" xfId="385"/>
    <cellStyle name="_060930 valin-ez_连轧管.报表披露(中文）2package" xfId="386"/>
    <cellStyle name="_060930 valin-ez_连轧管.报表披露(中文）2package_080120.Valin.Consol.财务报表附注.利润表科目.V1" xfId="387"/>
    <cellStyle name="_060930 valin-ez_连轧管.报表披露(中文）2package_080120.Valin.Consol.财务报表附注.利润表科目.V2" xfId="388"/>
    <cellStyle name="_060930 valin-ez_连轧管.报表披露(中文）2package_080122.Valin.分布报告" xfId="389"/>
    <cellStyle name="_060930 valin-ez_连轧管.报表披露(中文）2package_2.080120.Valin.Consol.Disclosure notes.PL.VCookie" xfId="390"/>
    <cellStyle name="_060930 valin-ez_连轧管.报表披露(中文）2package_分部报告" xfId="391"/>
    <cellStyle name="_060930 valin-ez_连轧管.报表披露(中文）package" xfId="392"/>
    <cellStyle name="_060930 valin-ez_连轧管.报表披露(中文）package_080120.Valin.Consol.财务报表附注.利润表科目.V1" xfId="393"/>
    <cellStyle name="_060930 valin-ez_连轧管.报表披露(中文）package_080120.Valin.Consol.财务报表附注.利润表科目.V2" xfId="394"/>
    <cellStyle name="_060930 valin-ez_连轧管.报表披露(中文）package_080122.Valin.分布报告" xfId="395"/>
    <cellStyle name="_060930 valin-ez_连轧管.报表披露(中文）package_2.080120.Valin.Consol.Disclosure notes.PL.VCookie" xfId="396"/>
    <cellStyle name="_060930 valin-ez_连轧管.报表披露(中文）package_分部报告" xfId="397"/>
    <cellStyle name="_060930 valin-ez_请修改正副本华菱钢管合并国贸 报表披露 package" xfId="398"/>
    <cellStyle name="_060930 valin-ez_请修改正副本华菱钢管合并国贸 报表披露 package_080120.Valin.Consol.财务报表附注.利润表科目.V1" xfId="399"/>
    <cellStyle name="_060930 valin-ez_请修改正副本华菱钢管合并国贸 报表披露 package_080120.Valin.Consol.财务报表附注.利润表科目.V2" xfId="400"/>
    <cellStyle name="_060930 valin-ez_请修改正副本华菱钢管合并国贸 报表披露 package_080122.Valin.分布报告" xfId="401"/>
    <cellStyle name="_060930 valin-ez_请修改正副本华菱钢管合并国贸 报表披露 package_2.080120.Valin.Consol.Disclosure notes.PL.VCookie" xfId="402"/>
    <cellStyle name="_060930 valin-ez_请修改正副本华菱钢管合并国贸 报表披露 package_分部报告" xfId="403"/>
    <cellStyle name="_060930 valin-ez_一年内到期长期负债" xfId="404"/>
    <cellStyle name="_060930 valin-ez_一年内到期长期负债_080120.Valin.Consol.财务报表附注.利润表科目.V1" xfId="405"/>
    <cellStyle name="_060930 valin-ez_一年内到期长期负债_080120.Valin.Consol.财务报表附注.利润表科目.V2" xfId="406"/>
    <cellStyle name="_060930 valin-ez_一年内到期长期负债_080122.Valin.分布报告" xfId="407"/>
    <cellStyle name="_060930 valin-ez_一年内到期长期负债_2.080120.Valin.Consol.Disclosure notes.PL.VCookie" xfId="408"/>
    <cellStyle name="_060930 valin-ez_一年内到期长期负债_分部报告" xfId="409"/>
    <cellStyle name="_060930 valin-ez_长期借款" xfId="361"/>
    <cellStyle name="_060930 valin-ez_长期借款_080120.Valin.Consol.财务报表附注.利润表科目.V1" xfId="362"/>
    <cellStyle name="_060930 valin-ez_长期借款_080120.Valin.Consol.财务报表附注.利润表科目.V2" xfId="363"/>
    <cellStyle name="_060930 valin-ez_长期借款_080122.Valin.分布报告" xfId="364"/>
    <cellStyle name="_060930 valin-ez_长期借款_2.080120.Valin.Consol.Disclosure notes.PL.VCookie" xfId="365"/>
    <cellStyle name="_060930 valin-ez_长期借款_分部报告" xfId="366"/>
    <cellStyle name="_060930.CTE SH.047.L4.I2.H2.O4.O5" xfId="410"/>
    <cellStyle name="_060930.valin.wp.jd" xfId="411"/>
    <cellStyle name="_060930.valin.wp.jd_061231.Valin consol.Spreadsheet.v7" xfId="412"/>
    <cellStyle name="_060930.valin.wpf.kh" xfId="413"/>
    <cellStyle name="_060930.valin.wpf.kh_061231.Valin consol.Spreadsheet.v7" xfId="414"/>
    <cellStyle name="_060930.valin.wpf.kh-V2" xfId="415"/>
    <cellStyle name="_061115.inventory" xfId="416"/>
    <cellStyle name="_061118.valin.K.hardclose" xfId="417"/>
    <cellStyle name="_061118.valin-XG.O.hardclose" xfId="418"/>
    <cellStyle name="_061119.valin.Q.hardclose" xfId="419"/>
    <cellStyle name="_0612.连轧管.Q section.taxation" xfId="420"/>
    <cellStyle name="_0612.连轧管.Q section.taxation_070124.valin.loudi.disclosure notes-other op" xfId="421"/>
    <cellStyle name="_0612.连轧管.Q section.taxation_070124.valin.loudi.disclosure notes-other op_080120.Valin.Consol.财务报表附注.利润表科目.V1" xfId="422"/>
    <cellStyle name="_0612.连轧管.Q section.taxation_070124.valin.loudi.disclosure notes-other op_080120.Valin.Consol.财务报表附注.利润表科目.V2" xfId="423"/>
    <cellStyle name="_0612.连轧管.Q section.taxation_070124.valin.loudi.disclosure notes-other op_080122.Valin.分布报告" xfId="424"/>
    <cellStyle name="_0612.连轧管.Q section.taxation_070124.valin.loudi.disclosure notes-other op_2.080120.Valin.Consol.Disclosure notes.PL.VCookie" xfId="425"/>
    <cellStyle name="_0612.连轧管.Q section.taxation_070124.valin.loudi.disclosure notes-other op_分部报告" xfId="426"/>
    <cellStyle name="_0612.连轧管.Q section.taxation_080120.Valin.Consol.财务报表附注.利润表科目.V1" xfId="427"/>
    <cellStyle name="_0612.连轧管.Q section.taxation_080120.Valin.Consol.财务报表附注.利润表科目.V2" xfId="428"/>
    <cellStyle name="_0612.连轧管.Q section.taxation_080122.Valin.分布报告" xfId="429"/>
    <cellStyle name="_0612.连轧管.Q section.taxation_2.080120.Valin.Consol.Disclosure notes.PL.VCookie" xfId="430"/>
    <cellStyle name="_0612.连轧管.Q section.taxation_Sheet1" xfId="431"/>
    <cellStyle name="_0612.连轧管.Q section.taxation_Sheet1_080120.Valin.Consol.财务报表附注.利润表科目.V1" xfId="432"/>
    <cellStyle name="_0612.连轧管.Q section.taxation_Sheet1_080120.Valin.Consol.财务报表附注.利润表科目.V2" xfId="433"/>
    <cellStyle name="_0612.连轧管.Q section.taxation_Sheet1_080122.Valin.分布报告" xfId="434"/>
    <cellStyle name="_0612.连轧管.Q section.taxation_Sheet1_2.080120.Valin.Consol.Disclosure notes.PL.VCookie" xfId="435"/>
    <cellStyle name="_0612.连轧管.Q section.taxation_Sheet1_分部报告" xfId="436"/>
    <cellStyle name="_0612.连轧管.Q section.taxation_财务费用" xfId="437"/>
    <cellStyle name="_0612.连轧管.Q section.taxation_财务费用_080120.Valin.Consol.财务报表附注.利润表科目.V1" xfId="438"/>
    <cellStyle name="_0612.连轧管.Q section.taxation_财务费用_080120.Valin.Consol.财务报表附注.利润表科目.V2" xfId="439"/>
    <cellStyle name="_0612.连轧管.Q section.taxation_财务费用_080122.Valin.分布报告" xfId="440"/>
    <cellStyle name="_0612.连轧管.Q section.taxation_财务费用_2.080120.Valin.Consol.Disclosure notes.PL.VCookie" xfId="441"/>
    <cellStyle name="_0612.连轧管.Q section.taxation_财务费用_分部报告" xfId="442"/>
    <cellStyle name="_0612.连轧管.Q section.taxation_存货" xfId="449"/>
    <cellStyle name="_0612.连轧管.Q section.taxation_存货_080120.Valin.Consol.财务报表附注.利润表科目.V1" xfId="450"/>
    <cellStyle name="_0612.连轧管.Q section.taxation_存货_080120.Valin.Consol.财务报表附注.利润表科目.V2" xfId="451"/>
    <cellStyle name="_0612.连轧管.Q section.taxation_存货_080122.Valin.分布报告" xfId="452"/>
    <cellStyle name="_0612.连轧管.Q section.taxation_存货_2.080120.Valin.Consol.Disclosure notes.PL.VCookie" xfId="453"/>
    <cellStyle name="_0612.连轧管.Q section.taxation_存货_分部报告" xfId="454"/>
    <cellStyle name="_0612.连轧管.Q section.taxation_短期借款" xfId="455"/>
    <cellStyle name="_0612.连轧管.Q section.taxation_短期借款_080120.Valin.Consol.财务报表附注.利润表科目.V1" xfId="456"/>
    <cellStyle name="_0612.连轧管.Q section.taxation_短期借款_080120.Valin.Consol.财务报表附注.利润表科目.V2" xfId="457"/>
    <cellStyle name="_0612.连轧管.Q section.taxation_短期借款_080122.Valin.分布报告" xfId="458"/>
    <cellStyle name="_0612.连轧管.Q section.taxation_短期借款_2.080120.Valin.Consol.Disclosure notes.PL.VCookie" xfId="459"/>
    <cellStyle name="_0612.连轧管.Q section.taxation_短期借款_分部报告" xfId="460"/>
    <cellStyle name="_0612.连轧管.Q section.taxation_分部报告" xfId="461"/>
    <cellStyle name="_0612.连轧管.Q section.taxation_货币资金" xfId="462"/>
    <cellStyle name="_0612.连轧管.Q section.taxation_货币资金_080120.Valin.Consol.财务报表附注.利润表科目.V1" xfId="463"/>
    <cellStyle name="_0612.连轧管.Q section.taxation_货币资金_080120.Valin.Consol.财务报表附注.利润表科目.V2" xfId="464"/>
    <cellStyle name="_0612.连轧管.Q section.taxation_货币资金_080122.Valin.分布报告" xfId="465"/>
    <cellStyle name="_0612.连轧管.Q section.taxation_货币资金_2.080120.Valin.Consol.Disclosure notes.PL.VCookie" xfId="466"/>
    <cellStyle name="_0612.连轧管.Q section.taxation_货币资金_分部报告" xfId="467"/>
    <cellStyle name="_0612.连轧管.Q section.taxation_连轧管.报表披露(中文）2package" xfId="468"/>
    <cellStyle name="_0612.连轧管.Q section.taxation_连轧管.报表披露(中文）2package_080120.Valin.Consol.财务报表附注.利润表科目.V1" xfId="469"/>
    <cellStyle name="_0612.连轧管.Q section.taxation_连轧管.报表披露(中文）2package_080120.Valin.Consol.财务报表附注.利润表科目.V2" xfId="470"/>
    <cellStyle name="_0612.连轧管.Q section.taxation_连轧管.报表披露(中文）2package_080122.Valin.分布报告" xfId="471"/>
    <cellStyle name="_0612.连轧管.Q section.taxation_连轧管.报表披露(中文）2package_2.080120.Valin.Consol.Disclosure notes.PL.VCookie" xfId="472"/>
    <cellStyle name="_0612.连轧管.Q section.taxation_连轧管.报表披露(中文）2package_分部报告" xfId="473"/>
    <cellStyle name="_0612.连轧管.Q section.taxation_连轧管.报表披露(中文）package" xfId="474"/>
    <cellStyle name="_0612.连轧管.Q section.taxation_连轧管.报表披露(中文）package_080120.Valin.Consol.财务报表附注.利润表科目.V1" xfId="475"/>
    <cellStyle name="_0612.连轧管.Q section.taxation_连轧管.报表披露(中文）package_080120.Valin.Consol.财务报表附注.利润表科目.V2" xfId="476"/>
    <cellStyle name="_0612.连轧管.Q section.taxation_连轧管.报表披露(中文）package_080122.Valin.分布报告" xfId="477"/>
    <cellStyle name="_0612.连轧管.Q section.taxation_连轧管.报表披露(中文）package_2.080120.Valin.Consol.Disclosure notes.PL.VCookie" xfId="478"/>
    <cellStyle name="_0612.连轧管.Q section.taxation_连轧管.报表披露(中文）package_分部报告" xfId="479"/>
    <cellStyle name="_0612.连轧管.Q section.taxation_请修改正副本华菱钢管合并国贸 报表披露 package" xfId="480"/>
    <cellStyle name="_0612.连轧管.Q section.taxation_请修改正副本华菱钢管合并国贸 报表披露 package_080120.Valin.Consol.财务报表附注.利润表科目.V1" xfId="481"/>
    <cellStyle name="_0612.连轧管.Q section.taxation_请修改正副本华菱钢管合并国贸 报表披露 package_080120.Valin.Consol.财务报表附注.利润表科目.V2" xfId="482"/>
    <cellStyle name="_0612.连轧管.Q section.taxation_请修改正副本华菱钢管合并国贸 报表披露 package_080122.Valin.分布报告" xfId="483"/>
    <cellStyle name="_0612.连轧管.Q section.taxation_请修改正副本华菱钢管合并国贸 报表披露 package_2.080120.Valin.Consol.Disclosure notes.PL.VCookie" xfId="484"/>
    <cellStyle name="_0612.连轧管.Q section.taxation_请修改正副本华菱钢管合并国贸 报表披露 package_分部报告" xfId="485"/>
    <cellStyle name="_0612.连轧管.Q section.taxation_一年内到期长期负债" xfId="486"/>
    <cellStyle name="_0612.连轧管.Q section.taxation_一年内到期长期负债_080120.Valin.Consol.财务报表附注.利润表科目.V1" xfId="487"/>
    <cellStyle name="_0612.连轧管.Q section.taxation_一年内到期长期负债_080120.Valin.Consol.财务报表附注.利润表科目.V2" xfId="488"/>
    <cellStyle name="_0612.连轧管.Q section.taxation_一年内到期长期负债_080122.Valin.分布报告" xfId="489"/>
    <cellStyle name="_0612.连轧管.Q section.taxation_一年内到期长期负债_2.080120.Valin.Consol.Disclosure notes.PL.VCookie" xfId="490"/>
    <cellStyle name="_0612.连轧管.Q section.taxation_一年内到期长期负债_分部报告" xfId="491"/>
    <cellStyle name="_0612.连轧管.Q section.taxation_长期借款" xfId="443"/>
    <cellStyle name="_0612.连轧管.Q section.taxation_长期借款_080120.Valin.Consol.财务报表附注.利润表科目.V1" xfId="444"/>
    <cellStyle name="_0612.连轧管.Q section.taxation_长期借款_080120.Valin.Consol.财务报表附注.利润表科目.V2" xfId="445"/>
    <cellStyle name="_0612.连轧管.Q section.taxation_长期借款_080122.Valin.分布报告" xfId="446"/>
    <cellStyle name="_0612.连轧管.Q section.taxation_长期借款_2.080120.Valin.Consol.Disclosure notes.PL.VCookie" xfId="447"/>
    <cellStyle name="_0612.连轧管.Q section.taxation_长期借款_分部报告" xfId="448"/>
    <cellStyle name="_061204.Valin Info.Spreadsheet" xfId="492"/>
    <cellStyle name="_061204.Valin Info.Spreadsheet_080120.Valin.Consol.财务报表附注.利润表科目.V1" xfId="493"/>
    <cellStyle name="_061204.Valin Info.Spreadsheet_080120.Valin.Consol.财务报表附注.利润表科目.V2" xfId="494"/>
    <cellStyle name="_061204.Valin Info.Spreadsheet_080122.Valin.分布报告" xfId="495"/>
    <cellStyle name="_061204.Valin Info.Spreadsheet_2.080120.Valin.Consol.Disclosure notes.PL.VCookie" xfId="496"/>
    <cellStyle name="_061204.Valin Info.Spreadsheet_分部报告" xfId="497"/>
    <cellStyle name="_061214.Valin.XX.sales.tax.tw" xfId="498"/>
    <cellStyle name="_061214.Valin.XX.sales.tax.tw_070124.valin.loudi.disclosure notes-other op" xfId="499"/>
    <cellStyle name="_061214.Valin.XX.sales.tax.tw_070124.valin.loudi.disclosure notes-other op_080120.Valin.Consol.财务报表附注.利润表科目.V1" xfId="500"/>
    <cellStyle name="_061214.Valin.XX.sales.tax.tw_070124.valin.loudi.disclosure notes-other op_080120.Valin.Consol.财务报表附注.利润表科目.V2" xfId="501"/>
    <cellStyle name="_061214.Valin.XX.sales.tax.tw_070124.valin.loudi.disclosure notes-other op_080122.Valin.分布报告" xfId="502"/>
    <cellStyle name="_061214.Valin.XX.sales.tax.tw_070124.valin.loudi.disclosure notes-other op_2.080120.Valin.Consol.Disclosure notes.PL.VCookie" xfId="503"/>
    <cellStyle name="_061214.Valin.XX.sales.tax.tw_070124.valin.loudi.disclosure notes-other op_分部报告" xfId="504"/>
    <cellStyle name="_061214.Valin.XX.sales.tax.tw_080120.Valin.Consol.财务报表附注.利润表科目.V1" xfId="505"/>
    <cellStyle name="_061214.Valin.XX.sales.tax.tw_080120.Valin.Consol.财务报表附注.利润表科目.V2" xfId="506"/>
    <cellStyle name="_061214.Valin.XX.sales.tax.tw_080122.Valin.分布报告" xfId="507"/>
    <cellStyle name="_061214.Valin.XX.sales.tax.tw_2.080120.Valin.Consol.Disclosure notes.PL.VCookie" xfId="508"/>
    <cellStyle name="_061214.Valin.XX.sales.tax.tw_Sheet1" xfId="509"/>
    <cellStyle name="_061214.Valin.XX.sales.tax.tw_Sheet1_080120.Valin.Consol.财务报表附注.利润表科目.V1" xfId="510"/>
    <cellStyle name="_061214.Valin.XX.sales.tax.tw_Sheet1_080120.Valin.Consol.财务报表附注.利润表科目.V2" xfId="511"/>
    <cellStyle name="_061214.Valin.XX.sales.tax.tw_Sheet1_080122.Valin.分布报告" xfId="512"/>
    <cellStyle name="_061214.Valin.XX.sales.tax.tw_Sheet1_2.080120.Valin.Consol.Disclosure notes.PL.VCookie" xfId="513"/>
    <cellStyle name="_061214.Valin.XX.sales.tax.tw_Sheet1_分部报告" xfId="514"/>
    <cellStyle name="_061214.Valin.XX.sales.tax.tw_财务费用" xfId="515"/>
    <cellStyle name="_061214.Valin.XX.sales.tax.tw_财务费用_080120.Valin.Consol.财务报表附注.利润表科目.V1" xfId="516"/>
    <cellStyle name="_061214.Valin.XX.sales.tax.tw_财务费用_080120.Valin.Consol.财务报表附注.利润表科目.V2" xfId="517"/>
    <cellStyle name="_061214.Valin.XX.sales.tax.tw_财务费用_080122.Valin.分布报告" xfId="518"/>
    <cellStyle name="_061214.Valin.XX.sales.tax.tw_财务费用_2.080120.Valin.Consol.Disclosure notes.PL.VCookie" xfId="519"/>
    <cellStyle name="_061214.Valin.XX.sales.tax.tw_财务费用_分部报告" xfId="520"/>
    <cellStyle name="_061214.Valin.XX.sales.tax.tw_存货" xfId="527"/>
    <cellStyle name="_061214.Valin.XX.sales.tax.tw_存货_080120.Valin.Consol.财务报表附注.利润表科目.V1" xfId="528"/>
    <cellStyle name="_061214.Valin.XX.sales.tax.tw_存货_080120.Valin.Consol.财务报表附注.利润表科目.V2" xfId="529"/>
    <cellStyle name="_061214.Valin.XX.sales.tax.tw_存货_080122.Valin.分布报告" xfId="530"/>
    <cellStyle name="_061214.Valin.XX.sales.tax.tw_存货_2.080120.Valin.Consol.Disclosure notes.PL.VCookie" xfId="531"/>
    <cellStyle name="_061214.Valin.XX.sales.tax.tw_存货_分部报告" xfId="532"/>
    <cellStyle name="_061214.Valin.XX.sales.tax.tw_短期借款" xfId="533"/>
    <cellStyle name="_061214.Valin.XX.sales.tax.tw_短期借款_080120.Valin.Consol.财务报表附注.利润表科目.V1" xfId="534"/>
    <cellStyle name="_061214.Valin.XX.sales.tax.tw_短期借款_080120.Valin.Consol.财务报表附注.利润表科目.V2" xfId="535"/>
    <cellStyle name="_061214.Valin.XX.sales.tax.tw_短期借款_080122.Valin.分布报告" xfId="536"/>
    <cellStyle name="_061214.Valin.XX.sales.tax.tw_短期借款_2.080120.Valin.Consol.Disclosure notes.PL.VCookie" xfId="537"/>
    <cellStyle name="_061214.Valin.XX.sales.tax.tw_短期借款_分部报告" xfId="538"/>
    <cellStyle name="_061214.Valin.XX.sales.tax.tw_分部报告" xfId="539"/>
    <cellStyle name="_061214.Valin.XX.sales.tax.tw_货币资金" xfId="540"/>
    <cellStyle name="_061214.Valin.XX.sales.tax.tw_货币资金_080120.Valin.Consol.财务报表附注.利润表科目.V1" xfId="541"/>
    <cellStyle name="_061214.Valin.XX.sales.tax.tw_货币资金_080120.Valin.Consol.财务报表附注.利润表科目.V2" xfId="542"/>
    <cellStyle name="_061214.Valin.XX.sales.tax.tw_货币资金_080122.Valin.分布报告" xfId="543"/>
    <cellStyle name="_061214.Valin.XX.sales.tax.tw_货币资金_2.080120.Valin.Consol.Disclosure notes.PL.VCookie" xfId="544"/>
    <cellStyle name="_061214.Valin.XX.sales.tax.tw_货币资金_分部报告" xfId="545"/>
    <cellStyle name="_061214.Valin.XX.sales.tax.tw_连轧管.报表披露(中文）2package" xfId="546"/>
    <cellStyle name="_061214.Valin.XX.sales.tax.tw_连轧管.报表披露(中文）2package_080120.Valin.Consol.财务报表附注.利润表科目.V1" xfId="547"/>
    <cellStyle name="_061214.Valin.XX.sales.tax.tw_连轧管.报表披露(中文）2package_080120.Valin.Consol.财务报表附注.利润表科目.V2" xfId="548"/>
    <cellStyle name="_061214.Valin.XX.sales.tax.tw_连轧管.报表披露(中文）2package_080122.Valin.分布报告" xfId="549"/>
    <cellStyle name="_061214.Valin.XX.sales.tax.tw_连轧管.报表披露(中文）2package_2.080120.Valin.Consol.Disclosure notes.PL.VCookie" xfId="550"/>
    <cellStyle name="_061214.Valin.XX.sales.tax.tw_连轧管.报表披露(中文）2package_分部报告" xfId="551"/>
    <cellStyle name="_061214.Valin.XX.sales.tax.tw_连轧管.报表披露(中文）package" xfId="552"/>
    <cellStyle name="_061214.Valin.XX.sales.tax.tw_连轧管.报表披露(中文）package_080120.Valin.Consol.财务报表附注.利润表科目.V1" xfId="553"/>
    <cellStyle name="_061214.Valin.XX.sales.tax.tw_连轧管.报表披露(中文）package_080120.Valin.Consol.财务报表附注.利润表科目.V2" xfId="554"/>
    <cellStyle name="_061214.Valin.XX.sales.tax.tw_连轧管.报表披露(中文）package_080122.Valin.分布报告" xfId="555"/>
    <cellStyle name="_061214.Valin.XX.sales.tax.tw_连轧管.报表披露(中文）package_2.080120.Valin.Consol.Disclosure notes.PL.VCookie" xfId="556"/>
    <cellStyle name="_061214.Valin.XX.sales.tax.tw_连轧管.报表披露(中文）package_分部报告" xfId="557"/>
    <cellStyle name="_061214.Valin.XX.sales.tax.tw_请修改正副本华菱钢管合并国贸 报表披露 package" xfId="558"/>
    <cellStyle name="_061214.Valin.XX.sales.tax.tw_请修改正副本华菱钢管合并国贸 报表披露 package_080120.Valin.Consol.财务报表附注.利润表科目.V1" xfId="559"/>
    <cellStyle name="_061214.Valin.XX.sales.tax.tw_请修改正副本华菱钢管合并国贸 报表披露 package_080120.Valin.Consol.财务报表附注.利润表科目.V2" xfId="560"/>
    <cellStyle name="_061214.Valin.XX.sales.tax.tw_请修改正副本华菱钢管合并国贸 报表披露 package_080122.Valin.分布报告" xfId="561"/>
    <cellStyle name="_061214.Valin.XX.sales.tax.tw_请修改正副本华菱钢管合并国贸 报表披露 package_2.080120.Valin.Consol.Disclosure notes.PL.VCookie" xfId="562"/>
    <cellStyle name="_061214.Valin.XX.sales.tax.tw_请修改正副本华菱钢管合并国贸 报表披露 package_分部报告" xfId="563"/>
    <cellStyle name="_061214.Valin.XX.sales.tax.tw_一年内到期长期负债" xfId="564"/>
    <cellStyle name="_061214.Valin.XX.sales.tax.tw_一年内到期长期负债_080120.Valin.Consol.财务报表附注.利润表科目.V1" xfId="565"/>
    <cellStyle name="_061214.Valin.XX.sales.tax.tw_一年内到期长期负债_080120.Valin.Consol.财务报表附注.利润表科目.V2" xfId="566"/>
    <cellStyle name="_061214.Valin.XX.sales.tax.tw_一年内到期长期负债_080122.Valin.分布报告" xfId="567"/>
    <cellStyle name="_061214.Valin.XX.sales.tax.tw_一年内到期长期负债_2.080120.Valin.Consol.Disclosure notes.PL.VCookie" xfId="568"/>
    <cellStyle name="_061214.Valin.XX.sales.tax.tw_一年内到期长期负债_分部报告" xfId="569"/>
    <cellStyle name="_061214.Valin.XX.sales.tax.tw_长期借款" xfId="521"/>
    <cellStyle name="_061214.Valin.XX.sales.tax.tw_长期借款_080120.Valin.Consol.财务报表附注.利润表科目.V1" xfId="522"/>
    <cellStyle name="_061214.Valin.XX.sales.tax.tw_长期借款_080120.Valin.Consol.财务报表附注.利润表科目.V2" xfId="523"/>
    <cellStyle name="_061214.Valin.XX.sales.tax.tw_长期借款_080122.Valin.分布报告" xfId="524"/>
    <cellStyle name="_061214.Valin.XX.sales.tax.tw_长期借款_2.080120.Valin.Consol.Disclosure notes.PL.VCookie" xfId="525"/>
    <cellStyle name="_061214.Valin.XX.sales.tax.tw_长期借款_分部报告" xfId="526"/>
    <cellStyle name="_061231.Valin Lian steel.wp" xfId="570"/>
    <cellStyle name="_061231.valin.jd" xfId="571"/>
    <cellStyle name="_061231.wp.HO.JD-final" xfId="572"/>
    <cellStyle name="_061231.wp.HO.JD-final_061231.Valin consol.Spreadsheet.v7" xfId="573"/>
    <cellStyle name="_061231.华菱钢管.wp.jd-V2" xfId="574"/>
    <cellStyle name="_06-鹤岗" xfId="575"/>
    <cellStyle name="_06年预算空白表" xfId="576"/>
    <cellStyle name="_06年预算空白表_2011年HR预算表" xfId="577"/>
    <cellStyle name="_06年预算空白表_Sheet1" xfId="578"/>
    <cellStyle name="_06年预算空白表_Sheet1_201210报表及科目余额表" xfId="579"/>
    <cellStyle name="_06年预算空白表-上药" xfId="580"/>
    <cellStyle name="_06年预算空白表-上药_2011年HR预算表" xfId="581"/>
    <cellStyle name="_06年预算空白表-上药_Sheet1" xfId="582"/>
    <cellStyle name="_06年预算空白表-上药_Sheet1_201210报表及科目余额表" xfId="583"/>
    <cellStyle name="_070116valin disclosure package涟钢" xfId="584"/>
    <cellStyle name="_070131.valin lian steel.investment" xfId="585"/>
    <cellStyle name="_070226.valin.consol.after interco elimination" xfId="586"/>
    <cellStyle name="_070307.Valin Lian steel tax" xfId="587"/>
    <cellStyle name="_070720.Xiang Tan.opening v2" xfId="588"/>
    <cellStyle name="_071115.Valin consol.long term investment" xfId="589"/>
    <cellStyle name="_07年预算空白表" xfId="590"/>
    <cellStyle name="_07年预算空白表_2011年HR预算表" xfId="591"/>
    <cellStyle name="_07年预算空白表_Sheet1" xfId="592"/>
    <cellStyle name="_07年预算空白表_Sheet1_201210报表及科目余额表" xfId="593"/>
    <cellStyle name="_07-双鸭山" xfId="594"/>
    <cellStyle name="_08-七台河" xfId="595"/>
    <cellStyle name="_09-伊春" xfId="596"/>
    <cellStyle name="_10-绥化" xfId="597"/>
    <cellStyle name="_11-大兴安岭" xfId="598"/>
    <cellStyle name="_12-黑河" xfId="599"/>
    <cellStyle name="_12月股份（交华菱）" xfId="600"/>
    <cellStyle name="_13-直属" xfId="601"/>
    <cellStyle name="_14-营业部" xfId="602"/>
    <cellStyle name="_15-铁道" xfId="603"/>
    <cellStyle name="_16-省行本级" xfId="604"/>
    <cellStyle name="_17-国际部" xfId="605"/>
    <cellStyle name="_18-动力" xfId="606"/>
    <cellStyle name="_19-住房" xfId="607"/>
    <cellStyle name="_2001--2004.8.31工资统计 Carve out" xfId="608"/>
    <cellStyle name="_2001--2004.8.31工资统计 Carve out_061231.Valin consol.Spreadsheet.v7" xfId="609"/>
    <cellStyle name="_20060430.CTE SH.047.GG2.Investment income" xfId="610"/>
    <cellStyle name="_20060430.CTE SH.047.WP.EYL" xfId="611"/>
    <cellStyle name="_2007年6月比较报表" xfId="612"/>
    <cellStyle name="_2007年华菱管线财务指标" xfId="613"/>
    <cellStyle name="_201002新上药--退休返聘" xfId="614"/>
    <cellStyle name="_201002新上药--退休返聘_201202报表及科目余额表" xfId="615"/>
    <cellStyle name="_201002新上药--退休返聘_201203报表及科目余额表" xfId="616"/>
    <cellStyle name="_201002新上药--退休返聘_201205报表及科目余额表" xfId="617"/>
    <cellStyle name="_201002新上药--退休返聘_201208报表及科目余额表" xfId="618"/>
    <cellStyle name="_201002新上药--退休返聘_存货跌价准备记录2012年成品报废v3" xfId="619"/>
    <cellStyle name="_201002新上药--退休返聘_会计报表分析系统2012-05" xfId="620"/>
    <cellStyle name="_201209报表及科目余额表" xfId="621"/>
    <cellStyle name="_2012年01月-12月全年销售成本利润存货1202" xfId="622"/>
    <cellStyle name="_20-二支行" xfId="623"/>
    <cellStyle name="_2275-16 Mould Amortization Mov't 2006.12.31" xfId="624"/>
    <cellStyle name="_22-新阳" xfId="625"/>
    <cellStyle name="_23-平房" xfId="626"/>
    <cellStyle name="_24-太平" xfId="627"/>
    <cellStyle name="_25-道里" xfId="628"/>
    <cellStyle name="_26-哈龙" xfId="629"/>
    <cellStyle name="_27-道外" xfId="630"/>
    <cellStyle name="_28-南岗" xfId="631"/>
    <cellStyle name="_29-香坊" xfId="632"/>
    <cellStyle name="_30-开发区" xfId="633"/>
    <cellStyle name="_31-巴彦" xfId="634"/>
    <cellStyle name="_32-宾县" xfId="635"/>
    <cellStyle name="_33-呼兰" xfId="636"/>
    <cellStyle name="_34-通河" xfId="637"/>
    <cellStyle name="_35-五常" xfId="638"/>
    <cellStyle name="_36-依兰" xfId="639"/>
    <cellStyle name="_37-双城" xfId="640"/>
    <cellStyle name="_38-尚志" xfId="641"/>
    <cellStyle name="_39-延寿" xfId="642"/>
    <cellStyle name="_4" xfId="643"/>
    <cellStyle name="_40-木兰" xfId="644"/>
    <cellStyle name="_41-阿城" xfId="645"/>
    <cellStyle name="_42-方正" xfId="646"/>
    <cellStyle name="_43-报帐组" xfId="647"/>
    <cellStyle name="_50存货移动表" xfId="648"/>
    <cellStyle name="_6" xfId="649"/>
    <cellStyle name="_6S报表填报说明-new" xfId="650"/>
    <cellStyle name="_9月华菱涟钢合并报表(定）" xfId="651"/>
    <cellStyle name="_Accounts payable（LAST）" xfId="652"/>
    <cellStyle name="_advance to supplier-XG" xfId="653"/>
    <cellStyle name="_advanced from customers-XG" xfId="654"/>
    <cellStyle name="_ANSI.P&amp;L-G&amp;A exp (V11).gbm" xfId="655"/>
    <cellStyle name="_ANSI.P&amp;L-G&amp;A exp (V11).gbm_061231.Valin consol.Spreadsheet.v7" xfId="656"/>
    <cellStyle name="_ANSI.P&amp;L-G&amp;A.2005.3.120605" xfId="657"/>
    <cellStyle name="_ANSI.P&amp;L-G&amp;A.2005.3.120605_061231.Valin consol.Spreadsheet.v7" xfId="658"/>
    <cellStyle name="_AP" xfId="659"/>
    <cellStyle name="_AP_061231.Valin consol.Spreadsheet.v7" xfId="660"/>
    <cellStyle name="_AP-XG" xfId="661"/>
    <cellStyle name="_bills receivable" xfId="662"/>
    <cellStyle name="_Book1" xfId="663"/>
    <cellStyle name="_Book1_2011年HR预算表" xfId="664"/>
    <cellStyle name="_Book1_Sheet1" xfId="665"/>
    <cellStyle name="_Book1_Sheet1_201210报表及科目余额表" xfId="666"/>
    <cellStyle name="_Book4" xfId="667"/>
    <cellStyle name="_Book4_061231.Valin consol.Spreadsheet.v7" xfId="668"/>
    <cellStyle name="_BP-XG" xfId="669"/>
    <cellStyle name="_Cashflow" xfId="670"/>
    <cellStyle name="_CCB.HO.New TB template.CCB PRC IAS Sorting.040223 trial run" xfId="671"/>
    <cellStyle name="_CIP-XG" xfId="672"/>
    <cellStyle name="_currnet account confirmation" xfId="673"/>
    <cellStyle name="_Cut-off Schedule" xfId="674"/>
    <cellStyle name="_Disclosure" xfId="675"/>
    <cellStyle name="_due one year-XG" xfId="676"/>
    <cellStyle name="_Exchange rate adj" xfId="677"/>
    <cellStyle name="_exp&amp;loan Disclosure format" xfId="678"/>
    <cellStyle name="_FA-XG" xfId="679"/>
    <cellStyle name="_G 连轧管" xfId="680"/>
    <cellStyle name="_G&amp;A detail(payroll and baddebt)" xfId="681"/>
    <cellStyle name="_G&amp;A detail(payroll and baddebt)_061231.Valin consol.Spreadsheet.v7" xfId="682"/>
    <cellStyle name="_GD notes jan 27.jkyl" xfId="683"/>
    <cellStyle name="_GD notes jan 27.jkyl_061231.Valin consol.Spreadsheet.v7" xfId="684"/>
    <cellStyle name="_HY exp disclousure" xfId="685"/>
    <cellStyle name="_HY exp disclousure_070124.valin.loudi.disclosure notes-other op" xfId="686"/>
    <cellStyle name="_HY exp disclousure_070124.valin.loudi.disclosure notes-other op_080120.Valin.Consol.财务报表附注.利润表科目.V1" xfId="687"/>
    <cellStyle name="_HY exp disclousure_070124.valin.loudi.disclosure notes-other op_080120.Valin.Consol.财务报表附注.利润表科目.V2" xfId="688"/>
    <cellStyle name="_HY exp disclousure_070124.valin.loudi.disclosure notes-other op_080122.Valin.分布报告" xfId="689"/>
    <cellStyle name="_HY exp disclousure_070124.valin.loudi.disclosure notes-other op_2.080120.Valin.Consol.Disclosure notes.PL.VCookie" xfId="690"/>
    <cellStyle name="_HY exp disclousure_070124.valin.loudi.disclosure notes-other op_分部报告" xfId="691"/>
    <cellStyle name="_HY exp disclousure_080120.Valin.Consol.财务报表附注.利润表科目.V1" xfId="692"/>
    <cellStyle name="_HY exp disclousure_080120.Valin.Consol.财务报表附注.利润表科目.V2" xfId="693"/>
    <cellStyle name="_HY exp disclousure_080122.Valin.分布报告" xfId="694"/>
    <cellStyle name="_HY exp disclousure_2.080120.Valin.Consol.Disclosure notes.PL.VCookie" xfId="695"/>
    <cellStyle name="_HY exp disclousure_Sheet1" xfId="696"/>
    <cellStyle name="_HY exp disclousure_Sheet1_080120.Valin.Consol.财务报表附注.利润表科目.V1" xfId="697"/>
    <cellStyle name="_HY exp disclousure_Sheet1_080120.Valin.Consol.财务报表附注.利润表科目.V2" xfId="698"/>
    <cellStyle name="_HY exp disclousure_Sheet1_080122.Valin.分布报告" xfId="699"/>
    <cellStyle name="_HY exp disclousure_Sheet1_2.080120.Valin.Consol.Disclosure notes.PL.VCookie" xfId="700"/>
    <cellStyle name="_HY exp disclousure_Sheet1_分部报告" xfId="701"/>
    <cellStyle name="_HY exp disclousure_财务费用" xfId="702"/>
    <cellStyle name="_HY exp disclousure_财务费用_080120.Valin.Consol.财务报表附注.利润表科目.V1" xfId="703"/>
    <cellStyle name="_HY exp disclousure_财务费用_080120.Valin.Consol.财务报表附注.利润表科目.V2" xfId="704"/>
    <cellStyle name="_HY exp disclousure_财务费用_080122.Valin.分布报告" xfId="705"/>
    <cellStyle name="_HY exp disclousure_财务费用_2.080120.Valin.Consol.Disclosure notes.PL.VCookie" xfId="706"/>
    <cellStyle name="_HY exp disclousure_财务费用_分部报告" xfId="707"/>
    <cellStyle name="_HY exp disclousure_存货" xfId="714"/>
    <cellStyle name="_HY exp disclousure_存货_080120.Valin.Consol.财务报表附注.利润表科目.V1" xfId="715"/>
    <cellStyle name="_HY exp disclousure_存货_080120.Valin.Consol.财务报表附注.利润表科目.V2" xfId="716"/>
    <cellStyle name="_HY exp disclousure_存货_080122.Valin.分布报告" xfId="717"/>
    <cellStyle name="_HY exp disclousure_存货_2.080120.Valin.Consol.Disclosure notes.PL.VCookie" xfId="718"/>
    <cellStyle name="_HY exp disclousure_存货_分部报告" xfId="719"/>
    <cellStyle name="_HY exp disclousure_短期借款" xfId="720"/>
    <cellStyle name="_HY exp disclousure_短期借款_080120.Valin.Consol.财务报表附注.利润表科目.V1" xfId="721"/>
    <cellStyle name="_HY exp disclousure_短期借款_080120.Valin.Consol.财务报表附注.利润表科目.V2" xfId="722"/>
    <cellStyle name="_HY exp disclousure_短期借款_080122.Valin.分布报告" xfId="723"/>
    <cellStyle name="_HY exp disclousure_短期借款_2.080120.Valin.Consol.Disclosure notes.PL.VCookie" xfId="724"/>
    <cellStyle name="_HY exp disclousure_短期借款_分部报告" xfId="725"/>
    <cellStyle name="_HY exp disclousure_分部报告" xfId="726"/>
    <cellStyle name="_HY exp disclousure_货币资金" xfId="727"/>
    <cellStyle name="_HY exp disclousure_货币资金_080120.Valin.Consol.财务报表附注.利润表科目.V1" xfId="728"/>
    <cellStyle name="_HY exp disclousure_货币资金_080120.Valin.Consol.财务报表附注.利润表科目.V2" xfId="729"/>
    <cellStyle name="_HY exp disclousure_货币资金_080122.Valin.分布报告" xfId="730"/>
    <cellStyle name="_HY exp disclousure_货币资金_2.080120.Valin.Consol.Disclosure notes.PL.VCookie" xfId="731"/>
    <cellStyle name="_HY exp disclousure_货币资金_分部报告" xfId="732"/>
    <cellStyle name="_HY exp disclousure_连轧管.报表披露(中文）2package" xfId="733"/>
    <cellStyle name="_HY exp disclousure_连轧管.报表披露(中文）2package_080120.Valin.Consol.财务报表附注.利润表科目.V1" xfId="734"/>
    <cellStyle name="_HY exp disclousure_连轧管.报表披露(中文）2package_080120.Valin.Consol.财务报表附注.利润表科目.V2" xfId="735"/>
    <cellStyle name="_HY exp disclousure_连轧管.报表披露(中文）2package_080122.Valin.分布报告" xfId="736"/>
    <cellStyle name="_HY exp disclousure_连轧管.报表披露(中文）2package_2.080120.Valin.Consol.Disclosure notes.PL.VCookie" xfId="737"/>
    <cellStyle name="_HY exp disclousure_连轧管.报表披露(中文）2package_分部报告" xfId="738"/>
    <cellStyle name="_HY exp disclousure_连轧管.报表披露(中文）package" xfId="739"/>
    <cellStyle name="_HY exp disclousure_连轧管.报表披露(中文）package_080120.Valin.Consol.财务报表附注.利润表科目.V1" xfId="740"/>
    <cellStyle name="_HY exp disclousure_连轧管.报表披露(中文）package_080120.Valin.Consol.财务报表附注.利润表科目.V2" xfId="741"/>
    <cellStyle name="_HY exp disclousure_连轧管.报表披露(中文）package_080122.Valin.分布报告" xfId="742"/>
    <cellStyle name="_HY exp disclousure_连轧管.报表披露(中文）package_2.080120.Valin.Consol.Disclosure notes.PL.VCookie" xfId="743"/>
    <cellStyle name="_HY exp disclousure_连轧管.报表披露(中文）package_分部报告" xfId="744"/>
    <cellStyle name="_HY exp disclousure_请修改正副本华菱钢管合并国贸 报表披露 package" xfId="745"/>
    <cellStyle name="_HY exp disclousure_请修改正副本华菱钢管合并国贸 报表披露 package_080120.Valin.Consol.财务报表附注.利润表科目.V1" xfId="746"/>
    <cellStyle name="_HY exp disclousure_请修改正副本华菱钢管合并国贸 报表披露 package_080120.Valin.Consol.财务报表附注.利润表科目.V2" xfId="747"/>
    <cellStyle name="_HY exp disclousure_请修改正副本华菱钢管合并国贸 报表披露 package_080122.Valin.分布报告" xfId="748"/>
    <cellStyle name="_HY exp disclousure_请修改正副本华菱钢管合并国贸 报表披露 package_2.080120.Valin.Consol.Disclosure notes.PL.VCookie" xfId="749"/>
    <cellStyle name="_HY exp disclousure_请修改正副本华菱钢管合并国贸 报表披露 package_分部报告" xfId="750"/>
    <cellStyle name="_HY exp disclousure_一年内到期长期负债" xfId="751"/>
    <cellStyle name="_HY exp disclousure_一年内到期长期负债_080120.Valin.Consol.财务报表附注.利润表科目.V1" xfId="752"/>
    <cellStyle name="_HY exp disclousure_一年内到期长期负债_080120.Valin.Consol.财务报表附注.利润表科目.V2" xfId="753"/>
    <cellStyle name="_HY exp disclousure_一年内到期长期负债_080122.Valin.分布报告" xfId="754"/>
    <cellStyle name="_HY exp disclousure_一年内到期长期负债_2.080120.Valin.Consol.Disclosure notes.PL.VCookie" xfId="755"/>
    <cellStyle name="_HY exp disclousure_一年内到期长期负债_分部报告" xfId="756"/>
    <cellStyle name="_HY exp disclousure_长期借款" xfId="708"/>
    <cellStyle name="_HY exp disclousure_长期借款_080120.Valin.Consol.财务报表附注.利润表科目.V1" xfId="709"/>
    <cellStyle name="_HY exp disclousure_长期借款_080120.Valin.Consol.财务报表附注.利润表科目.V2" xfId="710"/>
    <cellStyle name="_HY exp disclousure_长期借款_080122.Valin.分布报告" xfId="711"/>
    <cellStyle name="_HY exp disclousure_长期借款_2.080120.Valin.Consol.Disclosure notes.PL.VCookie" xfId="712"/>
    <cellStyle name="_HY exp disclousure_长期借款_分部报告" xfId="713"/>
    <cellStyle name="_IA-XG" xfId="757"/>
    <cellStyle name="_Insurance" xfId="758"/>
    <cellStyle name="_Insurance_061231.Valin consol.Spreadsheet.v7" xfId="759"/>
    <cellStyle name="_interest rate of Holding" xfId="760"/>
    <cellStyle name="_interest rate of Holding_080120.Valin.Consol.财务报表附注.利润表科目.V1" xfId="761"/>
    <cellStyle name="_interest rate of Holding_080120.Valin.Consol.财务报表附注.利润表科目.V2" xfId="762"/>
    <cellStyle name="_interest rate of Holding_080122.Valin.分布报告" xfId="763"/>
    <cellStyle name="_interest rate of Holding_2.080120.Valin.Consol.Disclosure notes.PL.VCookie" xfId="764"/>
    <cellStyle name="_interest rate of Holding_分部报告" xfId="765"/>
    <cellStyle name="_inventory-XG" xfId="766"/>
    <cellStyle name="_JJHFM Metadata1129(zt)" xfId="767"/>
    <cellStyle name="_Journal adjustments - provision required V10" xfId="768"/>
    <cellStyle name="_Journal adjustments - provision required V10_20050623.ANSI.AR working" xfId="769"/>
    <cellStyle name="_L11K X11J BOM表" xfId="770"/>
    <cellStyle name="_L11K X11J BOM表_CJA产品BOM" xfId="771"/>
    <cellStyle name="_L11K X11J BOM表_H-CAR产品BOM表" xfId="772"/>
    <cellStyle name="_L11K X11J BOM表_HOLDEN-BOM" xfId="773"/>
    <cellStyle name="_L11K X11J BOM表_L11K X11J BOM表" xfId="774"/>
    <cellStyle name="_L11K X11J BOM表_PVC分配表" xfId="775"/>
    <cellStyle name="_L11K X11J BOM表_SUS分配表" xfId="776"/>
    <cellStyle name="_L11K X11J BOM表_X11C BOM" xfId="777"/>
    <cellStyle name="_L11K X11J BOM表_产量" xfId="778"/>
    <cellStyle name="_L11K X11J BOM表_产品" xfId="779"/>
    <cellStyle name="_L11K X11J BOM表_产品销售成本" xfId="780"/>
    <cellStyle name="_L11K X11J BOM表_成品收发存" xfId="781"/>
    <cellStyle name="_L11K X11J BOM表_东南产品BOM表" xfId="782"/>
    <cellStyle name="_L11K X11J BOM表_进料加工" xfId="783"/>
    <cellStyle name="_L11K X11J BOM表_进料加工OPEL产品BOM" xfId="784"/>
    <cellStyle name="_L11K X11J BOM表_可分辅料分配表" xfId="785"/>
    <cellStyle name="_L11K X11J BOM表_配件分配表" xfId="786"/>
    <cellStyle name="_L11K X11J BOM表_皮尔金盾及OPEL、SAAB产品BOM" xfId="787"/>
    <cellStyle name="_L2—AR" xfId="788"/>
    <cellStyle name="_L3—OR" xfId="789"/>
    <cellStyle name="_L4—payment in advance" xfId="790"/>
    <cellStyle name="_long term loan - others 300504" xfId="791"/>
    <cellStyle name="_long term loan - others 300504_051231.CTE SH.002.trial ver1" xfId="792"/>
    <cellStyle name="_long term loan - others 300504_051231.CTE SH.023" xfId="793"/>
    <cellStyle name="_long term loan - others 300504_051231.CTE SH.023_061219..Valin.Disclosure package.ry.v2" xfId="794"/>
    <cellStyle name="_long term loan - others 300504_051231.CTE SH.023_061219..Valin.Disclosure package.ry.v2_080120.Valin.Consol.财务报表附注.利润表科目.V1" xfId="795"/>
    <cellStyle name="_long term loan - others 300504_051231.CTE SH.023_061219..Valin.Disclosure package.ry.v2_080120.Valin.Consol.财务报表附注.利润表科目.V2" xfId="796"/>
    <cellStyle name="_long term loan - others 300504_051231.CTE SH.023_061219..Valin.Disclosure package.ry.v2_080122.Valin.分布报告" xfId="797"/>
    <cellStyle name="_long term loan - others 300504_051231.CTE SH.023_061219..Valin.Disclosure package.ry.v2_1" xfId="798"/>
    <cellStyle name="_long term loan - others 300504_051231.CTE SH.023_061219..Valin.Disclosure package.ry.v2_1_080120.Valin.Consol.财务报表附注.利润表科目.V1" xfId="799"/>
    <cellStyle name="_long term loan - others 300504_051231.CTE SH.023_061219..Valin.Disclosure package.ry.v2_1_080120.Valin.Consol.财务报表附注.利润表科目.V2" xfId="800"/>
    <cellStyle name="_long term loan - others 300504_051231.CTE SH.023_061219..Valin.Disclosure package.ry.v2_1_080122.Valin.分布报告" xfId="801"/>
    <cellStyle name="_long term loan - others 300504_051231.CTE SH.023_061219..Valin.Disclosure package.ry.v2_1_2.080120.Valin.Consol.Disclosure notes.PL.VCookie" xfId="802"/>
    <cellStyle name="_long term loan - others 300504_051231.CTE SH.023_061219..Valin.Disclosure package.ry.v2_1_分部报告" xfId="803"/>
    <cellStyle name="_long term loan - others 300504_051231.CTE SH.023_061219..Valin.Disclosure package.ry.v2_2.080120.Valin.Consol.Disclosure notes.PL.VCookie" xfId="804"/>
    <cellStyle name="_long term loan - others 300504_051231.CTE SH.023_061219..Valin.Disclosure package.ry.v2_Book2" xfId="805"/>
    <cellStyle name="_long term loan - others 300504_051231.CTE SH.023_061219..Valin.Disclosure package.ry.v2_Book2_080120.Valin.Consol.财务报表附注.利润表科目.V1" xfId="806"/>
    <cellStyle name="_long term loan - others 300504_051231.CTE SH.023_061219..Valin.Disclosure package.ry.v2_Book2_080120.Valin.Consol.财务报表附注.利润表科目.V2" xfId="807"/>
    <cellStyle name="_long term loan - others 300504_051231.CTE SH.023_061219..Valin.Disclosure package.ry.v2_Book2_080122.Valin.分布报告" xfId="808"/>
    <cellStyle name="_long term loan - others 300504_051231.CTE SH.023_061219..Valin.Disclosure package.ry.v2_Book2_2.080120.Valin.Consol.Disclosure notes.PL.VCookie" xfId="809"/>
    <cellStyle name="_long term loan - others 300504_051231.CTE SH.023_061219..Valin.Disclosure package.ry.v2_Book2_分部报告" xfId="810"/>
    <cellStyle name="_long term loan - others 300504_051231.CTE SH.023_061219..Valin.Disclosure package.ry.v2_分部报告" xfId="811"/>
    <cellStyle name="_long term loan - others 300504_051231.CTE SH.023_061219.Valinsteel consol spreadsheet v1" xfId="812"/>
    <cellStyle name="_long term loan - others 300504_051231.CTE SH.023_061219.Valinsteel consol spreadsheet v1_061231.Valin consol.Spreadsheet.v7" xfId="813"/>
    <cellStyle name="_long term loan - others 300504_051231.CTE SH.023_061219.Valinsteel consol spreadsheet v1_070226.valin.consol.after interco elimination" xfId="814"/>
    <cellStyle name="_long term loan - others 300504_051231.CTE SH.023_061219.Valinsteel consol spreadsheet v1_070226.valin.consol.after interco elimination_061231.Valin consol.Spreadsheet.v7" xfId="815"/>
    <cellStyle name="_long term loan - others 300504_051231.CTE SH.023_061219.Valinsteel consol spreadsheet v1_070720.Xiang Tan.opening v2" xfId="816"/>
    <cellStyle name="_long term loan - others 300504_051231.CTE SH.023_061219.Valinsteel consol spreadsheet v1_年初递延所得税调整" xfId="817"/>
    <cellStyle name="_long term loan - others 300504_051231.CTE SH.023_061231.Valin consol.Spreadsheet.v7" xfId="818"/>
    <cellStyle name="_long term loan - others 300504_051231.CTE SH.023_061231.Valin Xianggang.Spreadsheet.update" xfId="819"/>
    <cellStyle name="_long term loan - others 300504_051231.CTE SH.023_070111.Hunan Valin.XiangTan.Consol" xfId="820"/>
    <cellStyle name="_long term loan - others 300504_051231.CTE SH.023_070124.valin.consol.after interco elimination" xfId="821"/>
    <cellStyle name="_long term loan - others 300504_051231.CTE SH.023_070124.valin.consol.after interco elimination_080120.Valin.Consol.财务报表附注.利润表科目.V1" xfId="822"/>
    <cellStyle name="_long term loan - others 300504_051231.CTE SH.023_070124.valin.consol.after interco elimination_080120.Valin.Consol.财务报表附注.利润表科目.V2" xfId="823"/>
    <cellStyle name="_long term loan - others 300504_051231.CTE SH.023_070124.valin.consol.after interco elimination_080122.Valin.分布报告" xfId="824"/>
    <cellStyle name="_long term loan - others 300504_051231.CTE SH.023_070124.valin.consol.after interco elimination_2.080120.Valin.Consol.Disclosure notes.PL.VCookie" xfId="825"/>
    <cellStyle name="_long term loan - others 300504_051231.CTE SH.023_070124.valin.consol.after interco elimination_分部报告" xfId="826"/>
    <cellStyle name="_long term loan - others 300504_051231.CTE SH.023_070125.Valin Xianggang.Spreadsheet.update" xfId="827"/>
    <cellStyle name="_long term loan - others 300504_051231.CTE SH.023_070226.valin.consol.after interco elimination" xfId="828"/>
    <cellStyle name="_long term loan - others 300504_051231.CTE SH.023_071115.Valin consol.long term investment" xfId="829"/>
    <cellStyle name="_long term loan - others 300504_051231.CTE SH.023_071231 Valin(consolidation) Disclosure package" xfId="830"/>
    <cellStyle name="_long term loan - others 300504_051231.CTE SH.023_071231 Valin(consolidation) Disclosure package_080120.Valin.Consol.财务报表附注.利润表科目.V1" xfId="831"/>
    <cellStyle name="_long term loan - others 300504_051231.CTE SH.023_071231 Valin(consolidation) Disclosure package_080120.Valin.Consol.财务报表附注.利润表科目.V2" xfId="832"/>
    <cellStyle name="_long term loan - others 300504_051231.CTE SH.023_071231 Valin(consolidation) Disclosure package_080122.Valin.分布报告" xfId="833"/>
    <cellStyle name="_long term loan - others 300504_051231.CTE SH.023_071231 Valin(consolidation) Disclosure package_2.080120.Valin.Consol.Disclosure notes.PL.VCookie" xfId="834"/>
    <cellStyle name="_long term loan - others 300504_051231.CTE SH.023_071231 Valin(consolidation) Disclosure package_分部报告" xfId="835"/>
    <cellStyle name="_long term loan - others 300504_051231.CTE SH.023_071231.Valin(consolidation).Disclosure package" xfId="836"/>
    <cellStyle name="_long term loan - others 300504_051231.CTE SH.023_071231.Valin(consolidation).Disclosure package_080120.Valin.Consol.财务报表附注.利润表科目.V1" xfId="837"/>
    <cellStyle name="_long term loan - others 300504_051231.CTE SH.023_071231.Valin(consolidation).Disclosure package_080120.Valin.Consol.财务报表附注.利润表科目.V2" xfId="838"/>
    <cellStyle name="_long term loan - others 300504_051231.CTE SH.023_071231.Valin(consolidation).Disclosure package_080122.Valin.分布报告" xfId="839"/>
    <cellStyle name="_long term loan - others 300504_051231.CTE SH.023_071231.Valin(consolidation).Disclosure package_2.080120.Valin.Consol.Disclosure notes.PL.VCookie" xfId="840"/>
    <cellStyle name="_long term loan - others 300504_051231.CTE SH.023_071231.Valin(consolidation).Disclosure package_分部报告" xfId="841"/>
    <cellStyle name="_long term loan - others 300504_051231.CTE SH.023_2006" xfId="842"/>
    <cellStyle name="_long term loan - others 300504_051231.CTE SH.023_2006_080120.Valin.Consol.财务报表附注.利润表科目.V1" xfId="843"/>
    <cellStyle name="_long term loan - others 300504_051231.CTE SH.023_2006_080120.Valin.Consol.财务报表附注.利润表科目.V2" xfId="844"/>
    <cellStyle name="_long term loan - others 300504_051231.CTE SH.023_2006_080122.Valin.分布报告" xfId="845"/>
    <cellStyle name="_long term loan - others 300504_051231.CTE SH.023_2006_2.080120.Valin.Consol.Disclosure notes.PL.VCookie" xfId="846"/>
    <cellStyle name="_long term loan - others 300504_051231.CTE SH.023_2006_分部报告" xfId="847"/>
    <cellStyle name="_long term loan - others 300504_051231.CTE SH.023_consol disclosure-final" xfId="848"/>
    <cellStyle name="_long term loan - others 300504_051231.CTE SH.023_consol disclosure-final_080120.Valin.Consol.财务报表附注.利润表科目.V1" xfId="849"/>
    <cellStyle name="_long term loan - others 300504_051231.CTE SH.023_consol disclosure-final_080120.Valin.Consol.财务报表附注.利润表科目.V2" xfId="850"/>
    <cellStyle name="_long term loan - others 300504_051231.CTE SH.023_consol disclosure-final_080122.Valin.分布报告" xfId="851"/>
    <cellStyle name="_long term loan - others 300504_051231.CTE SH.023_consol disclosure-final_2.080120.Valin.Consol.Disclosure notes.PL.VCookie" xfId="852"/>
    <cellStyle name="_long term loan - others 300504_051231.CTE SH.023_consol disclosure-final_分部报告" xfId="853"/>
    <cellStyle name="_long term loan - others 300504_051231.CTE SH.023_Valin.Opening balance Spreadsheet.lianyuan (final)" xfId="854"/>
    <cellStyle name="_long term loan - others 300504_051231.CTE SH.023_非正常性损益表" xfId="855"/>
    <cellStyle name="_long term loan - others 300504_051231.CTE SH.023_非正常性损益表_080120.Valin.Consol.财务报表附注.利润表科目.V1" xfId="856"/>
    <cellStyle name="_long term loan - others 300504_051231.CTE SH.023_非正常性损益表_080120.Valin.Consol.财务报表附注.利润表科目.V2" xfId="857"/>
    <cellStyle name="_long term loan - others 300504_051231.CTE SH.023_非正常性损益表_080122.Valin.分布报告" xfId="858"/>
    <cellStyle name="_long term loan - others 300504_051231.CTE SH.023_非正常性损益表_2.080120.Valin.Consol.Disclosure notes.PL.VCookie" xfId="859"/>
    <cellStyle name="_long term loan - others 300504_051231.CTE SH.023_非正常性损益表_分部报告" xfId="860"/>
    <cellStyle name="_long term loan - others 300504_051231.CTE SH.023_连轧管.报表披露(中文）package" xfId="861"/>
    <cellStyle name="_long term loan - others 300504_051231.CTE SH.023_连轧管.报表披露(中文）package_080120.Valin.Consol.财务报表附注.利润表科目.V1" xfId="862"/>
    <cellStyle name="_long term loan - others 300504_051231.CTE SH.023_连轧管.报表披露(中文）package_080120.Valin.Consol.财务报表附注.利润表科目.V2" xfId="863"/>
    <cellStyle name="_long term loan - others 300504_051231.CTE SH.023_连轧管.报表披露(中文）package_080122.Valin.分布报告" xfId="864"/>
    <cellStyle name="_long term loan - others 300504_051231.CTE SH.023_连轧管.报表披露(中文）package_2.080120.Valin.Consol.Disclosure notes.PL.VCookie" xfId="865"/>
    <cellStyle name="_long term loan - others 300504_051231.CTE SH.023_连轧管.报表披露(中文）package_分部报告" xfId="866"/>
    <cellStyle name="_long term loan - others 300504_051231.CTE SH.049" xfId="867"/>
    <cellStyle name="_long term loan - others 300504_051231.CTE SH.052" xfId="868"/>
    <cellStyle name="_long term loan - others 300504_070124.valin.loudi.disclosure notes-other op" xfId="869"/>
    <cellStyle name="_long term loan - others 300504_070124.valin.loudi.disclosure notes-other op_080120.Valin.Consol.财务报表附注.利润表科目.V1" xfId="870"/>
    <cellStyle name="_long term loan - others 300504_070124.valin.loudi.disclosure notes-other op_080120.Valin.Consol.财务报表附注.利润表科目.V2" xfId="871"/>
    <cellStyle name="_long term loan - others 300504_070124.valin.loudi.disclosure notes-other op_080122.Valin.分布报告" xfId="872"/>
    <cellStyle name="_long term loan - others 300504_070124.valin.loudi.disclosure notes-other op_2.080120.Valin.Consol.Disclosure notes.PL.VCookie" xfId="873"/>
    <cellStyle name="_long term loan - others 300504_070124.valin.loudi.disclosure notes-other op_分部报告" xfId="874"/>
    <cellStyle name="_long term loan - others 300504_080120.Valin.Consol.财务报表附注.利润表科目.V1" xfId="875"/>
    <cellStyle name="_long term loan - others 300504_080120.Valin.Consol.财务报表附注.利润表科目.V2" xfId="876"/>
    <cellStyle name="_long term loan - others 300504_080122.Valin.分布报告" xfId="877"/>
    <cellStyle name="_long term loan - others 300504_2.080120.Valin.Consol.Disclosure notes.PL.VCookie" xfId="878"/>
    <cellStyle name="_long term loan - others 300504_20060430.CTE SH.047.GG2.Investment income" xfId="879"/>
    <cellStyle name="_long term loan - others 300504_Sheet1" xfId="880"/>
    <cellStyle name="_long term loan - others 300504_Sheet1_080120.Valin.Consol.财务报表附注.利润表科目.V1" xfId="881"/>
    <cellStyle name="_long term loan - others 300504_Sheet1_080120.Valin.Consol.财务报表附注.利润表科目.V2" xfId="882"/>
    <cellStyle name="_long term loan - others 300504_Sheet1_080122.Valin.分布报告" xfId="883"/>
    <cellStyle name="_long term loan - others 300504_Sheet1_2.080120.Valin.Consol.Disclosure notes.PL.VCookie" xfId="884"/>
    <cellStyle name="_long term loan - others 300504_Sheet1_分部报告" xfId="885"/>
    <cellStyle name="_long term loan - others 300504_财务费用" xfId="886"/>
    <cellStyle name="_long term loan - others 300504_财务费用_080120.Valin.Consol.财务报表附注.利润表科目.V1" xfId="887"/>
    <cellStyle name="_long term loan - others 300504_财务费用_080120.Valin.Consol.财务报表附注.利润表科目.V2" xfId="888"/>
    <cellStyle name="_long term loan - others 300504_财务费用_080122.Valin.分布报告" xfId="889"/>
    <cellStyle name="_long term loan - others 300504_财务费用_2.080120.Valin.Consol.Disclosure notes.PL.VCookie" xfId="890"/>
    <cellStyle name="_long term loan - others 300504_财务费用_分部报告" xfId="891"/>
    <cellStyle name="_long term loan - others 300504_存货" xfId="898"/>
    <cellStyle name="_long term loan - others 300504_存货_080120.Valin.Consol.财务报表附注.利润表科目.V1" xfId="899"/>
    <cellStyle name="_long term loan - others 300504_存货_080120.Valin.Consol.财务报表附注.利润表科目.V2" xfId="900"/>
    <cellStyle name="_long term loan - others 300504_存货_080122.Valin.分布报告" xfId="901"/>
    <cellStyle name="_long term loan - others 300504_存货_2.080120.Valin.Consol.Disclosure notes.PL.VCookie" xfId="902"/>
    <cellStyle name="_long term loan - others 300504_存货_分部报告" xfId="903"/>
    <cellStyle name="_long term loan - others 300504_短期借款" xfId="904"/>
    <cellStyle name="_long term loan - others 300504_短期借款_080120.Valin.Consol.财务报表附注.利润表科目.V1" xfId="905"/>
    <cellStyle name="_long term loan - others 300504_短期借款_080120.Valin.Consol.财务报表附注.利润表科目.V2" xfId="906"/>
    <cellStyle name="_long term loan - others 300504_短期借款_080122.Valin.分布报告" xfId="907"/>
    <cellStyle name="_long term loan - others 300504_短期借款_2.080120.Valin.Consol.Disclosure notes.PL.VCookie" xfId="908"/>
    <cellStyle name="_long term loan - others 300504_短期借款_分部报告" xfId="909"/>
    <cellStyle name="_long term loan - others 300504_分部报告" xfId="910"/>
    <cellStyle name="_long term loan - others 300504_货币资金" xfId="911"/>
    <cellStyle name="_long term loan - others 300504_货币资金_080120.Valin.Consol.财务报表附注.利润表科目.V1" xfId="912"/>
    <cellStyle name="_long term loan - others 300504_货币资金_080120.Valin.Consol.财务报表附注.利润表科目.V2" xfId="913"/>
    <cellStyle name="_long term loan - others 300504_货币资金_080122.Valin.分布报告" xfId="914"/>
    <cellStyle name="_long term loan - others 300504_货币资金_2.080120.Valin.Consol.Disclosure notes.PL.VCookie" xfId="915"/>
    <cellStyle name="_long term loan - others 300504_货币资金_分部报告" xfId="916"/>
    <cellStyle name="_long term loan - others 300504_连轧管.报表披露(中文）2package" xfId="917"/>
    <cellStyle name="_long term loan - others 300504_连轧管.报表披露(中文）2package_080120.Valin.Consol.财务报表附注.利润表科目.V1" xfId="918"/>
    <cellStyle name="_long term loan - others 300504_连轧管.报表披露(中文）2package_080120.Valin.Consol.财务报表附注.利润表科目.V2" xfId="919"/>
    <cellStyle name="_long term loan - others 300504_连轧管.报表披露(中文）2package_080122.Valin.分布报告" xfId="920"/>
    <cellStyle name="_long term loan - others 300504_连轧管.报表披露(中文）2package_2.080120.Valin.Consol.Disclosure notes.PL.VCookie" xfId="921"/>
    <cellStyle name="_long term loan - others 300504_连轧管.报表披露(中文）2package_分部报告" xfId="922"/>
    <cellStyle name="_long term loan - others 300504_连轧管.报表披露(中文）package" xfId="923"/>
    <cellStyle name="_long term loan - others 300504_连轧管.报表披露(中文）package_080120.Valin.Consol.财务报表附注.利润表科目.V1" xfId="924"/>
    <cellStyle name="_long term loan - others 300504_连轧管.报表披露(中文）package_080120.Valin.Consol.财务报表附注.利润表科目.V2" xfId="925"/>
    <cellStyle name="_long term loan - others 300504_连轧管.报表披露(中文）package_080122.Valin.分布报告" xfId="926"/>
    <cellStyle name="_long term loan - others 300504_连轧管.报表披露(中文）package_2.080120.Valin.Consol.Disclosure notes.PL.VCookie" xfId="927"/>
    <cellStyle name="_long term loan - others 300504_连轧管.报表披露(中文）package_分部报告" xfId="928"/>
    <cellStyle name="_long term loan - others 300504_请修改正副本华菱钢管合并国贸 报表披露 package" xfId="929"/>
    <cellStyle name="_long term loan - others 300504_请修改正副本华菱钢管合并国贸 报表披露 package_080120.Valin.Consol.财务报表附注.利润表科目.V1" xfId="930"/>
    <cellStyle name="_long term loan - others 300504_请修改正副本华菱钢管合并国贸 报表披露 package_080120.Valin.Consol.财务报表附注.利润表科目.V2" xfId="931"/>
    <cellStyle name="_long term loan - others 300504_请修改正副本华菱钢管合并国贸 报表披露 package_080122.Valin.分布报告" xfId="932"/>
    <cellStyle name="_long term loan - others 300504_请修改正副本华菱钢管合并国贸 报表披露 package_2.080120.Valin.Consol.Disclosure notes.PL.VCookie" xfId="933"/>
    <cellStyle name="_long term loan - others 300504_请修改正副本华菱钢管合并国贸 报表披露 package_分部报告" xfId="934"/>
    <cellStyle name="_long term loan - others 300504_损益表.(47).20060430" xfId="935"/>
    <cellStyle name="_long term loan - others 300504_销售科" xfId="936"/>
    <cellStyle name="_long term loan - others 300504_销售科_080120.Valin.Consol.财务报表附注.利润表科目.V1" xfId="937"/>
    <cellStyle name="_long term loan - others 300504_销售科_080120.Valin.Consol.财务报表附注.利润表科目.V2" xfId="938"/>
    <cellStyle name="_long term loan - others 300504_销售科_080122.Valin.分布报告" xfId="939"/>
    <cellStyle name="_long term loan - others 300504_销售科_2.080120.Valin.Consol.Disclosure notes.PL.VCookie" xfId="940"/>
    <cellStyle name="_long term loan - others 300504_销售科_分部报告" xfId="941"/>
    <cellStyle name="_long term loan - others 300504_一年内到期长期负债" xfId="942"/>
    <cellStyle name="_long term loan - others 300504_一年内到期长期负债_080120.Valin.Consol.财务报表附注.利润表科目.V1" xfId="943"/>
    <cellStyle name="_long term loan - others 300504_一年内到期长期负债_080120.Valin.Consol.财务报表附注.利润表科目.V2" xfId="944"/>
    <cellStyle name="_long term loan - others 300504_一年内到期长期负债_080122.Valin.分布报告" xfId="945"/>
    <cellStyle name="_long term loan - others 300504_一年内到期长期负债_2.080120.Valin.Consol.Disclosure notes.PL.VCookie" xfId="946"/>
    <cellStyle name="_long term loan - others 300504_一年内到期长期负债_分部报告" xfId="947"/>
    <cellStyle name="_long term loan - others 300504_长期借款" xfId="892"/>
    <cellStyle name="_long term loan - others 300504_长期借款_080120.Valin.Consol.财务报表附注.利润表科目.V1" xfId="893"/>
    <cellStyle name="_long term loan - others 300504_长期借款_080120.Valin.Consol.财务报表附注.利润表科目.V2" xfId="894"/>
    <cellStyle name="_long term loan - others 300504_长期借款_080122.Valin.分布报告" xfId="895"/>
    <cellStyle name="_long term loan - others 300504_长期借款_2.080120.Valin.Consol.Disclosure notes.PL.VCookie" xfId="896"/>
    <cellStyle name="_long term loan - others 300504_长期借款_分部报告" xfId="897"/>
    <cellStyle name="_LTL-XG" xfId="948"/>
    <cellStyle name="_LY discloure notes.V3" xfId="949"/>
    <cellStyle name="_Notes payable" xfId="950"/>
    <cellStyle name="_Notes payable_080120.Valin.Consol.财务报表附注.利润表科目.V1" xfId="951"/>
    <cellStyle name="_Notes payable_080120.Valin.Consol.财务报表附注.利润表科目.V2" xfId="952"/>
    <cellStyle name="_Notes payable_080122.Valin.分布报告" xfId="953"/>
    <cellStyle name="_Notes payable_2.080120.Valin.Consol.Disclosure notes.PL.VCookie" xfId="954"/>
    <cellStyle name="_Notes payable_分部报告" xfId="955"/>
    <cellStyle name="_O1--应付帐款" xfId="956"/>
    <cellStyle name="_O1--应付帐款_061231.Valin consol.Spreadsheet.v7" xfId="957"/>
    <cellStyle name="_O2--预收帐款" xfId="958"/>
    <cellStyle name="_O2--预收帐款_061231.Valin consol.Spreadsheet.v7" xfId="959"/>
    <cellStyle name="_O9-accrued expenses" xfId="960"/>
    <cellStyle name="_O9-accrued expenses_061231.Valin consol.Spreadsheet.v7" xfId="961"/>
    <cellStyle name="_OR-XG" xfId="962"/>
    <cellStyle name="_Other P&amp;L WP for Profit forecast" xfId="963"/>
    <cellStyle name="_Other P&amp;L WP for Profit forecast_061231.Valin consol.Spreadsheet.v7" xfId="964"/>
    <cellStyle name="_Part III.200406.Loan and Liabilities details.(Site Name)" xfId="965"/>
    <cellStyle name="_Part III.200406.Loan and Liabilities details.(Site Name)_051231.CTE SH.002.trial ver1" xfId="966"/>
    <cellStyle name="_Part III.200406.Loan and Liabilities details.(Site Name)_051231.CTE SH.023" xfId="967"/>
    <cellStyle name="_Part III.200406.Loan and Liabilities details.(Site Name)_051231.CTE SH.023_061219..Valin.Disclosure package.ry.v2" xfId="968"/>
    <cellStyle name="_Part III.200406.Loan and Liabilities details.(Site Name)_051231.CTE SH.023_061219..Valin.Disclosure package.ry.v2_080120.Valin.Consol.财务报表附注.利润表科目.V1" xfId="969"/>
    <cellStyle name="_Part III.200406.Loan and Liabilities details.(Site Name)_051231.CTE SH.023_061219..Valin.Disclosure package.ry.v2_080120.Valin.Consol.财务报表附注.利润表科目.V2" xfId="970"/>
    <cellStyle name="_Part III.200406.Loan and Liabilities details.(Site Name)_051231.CTE SH.023_061219..Valin.Disclosure package.ry.v2_080122.Valin.分布报告" xfId="971"/>
    <cellStyle name="_Part III.200406.Loan and Liabilities details.(Site Name)_051231.CTE SH.023_061219..Valin.Disclosure package.ry.v2_1" xfId="972"/>
    <cellStyle name="_Part III.200406.Loan and Liabilities details.(Site Name)_051231.CTE SH.023_061219..Valin.Disclosure package.ry.v2_1_080120.Valin.Consol.财务报表附注.利润表科目.V1" xfId="973"/>
    <cellStyle name="_Part III.200406.Loan and Liabilities details.(Site Name)_051231.CTE SH.023_061219..Valin.Disclosure package.ry.v2_1_080120.Valin.Consol.财务报表附注.利润表科目.V2" xfId="974"/>
    <cellStyle name="_Part III.200406.Loan and Liabilities details.(Site Name)_051231.CTE SH.023_061219..Valin.Disclosure package.ry.v2_1_080122.Valin.分布报告" xfId="975"/>
    <cellStyle name="_Part III.200406.Loan and Liabilities details.(Site Name)_051231.CTE SH.023_061219..Valin.Disclosure package.ry.v2_1_2.080120.Valin.Consol.Disclosure notes.PL.VCookie" xfId="976"/>
    <cellStyle name="_Part III.200406.Loan and Liabilities details.(Site Name)_051231.CTE SH.023_061219..Valin.Disclosure package.ry.v2_1_分部报告" xfId="977"/>
    <cellStyle name="_Part III.200406.Loan and Liabilities details.(Site Name)_051231.CTE SH.023_061219..Valin.Disclosure package.ry.v2_2.080120.Valin.Consol.Disclosure notes.PL.VCookie" xfId="978"/>
    <cellStyle name="_Part III.200406.Loan and Liabilities details.(Site Name)_051231.CTE SH.023_061219..Valin.Disclosure package.ry.v2_Book2" xfId="979"/>
    <cellStyle name="_Part III.200406.Loan and Liabilities details.(Site Name)_051231.CTE SH.023_061219..Valin.Disclosure package.ry.v2_Book2_080120.Valin.Consol.财务报表附注.利润表科目.V1" xfId="980"/>
    <cellStyle name="_Part III.200406.Loan and Liabilities details.(Site Name)_051231.CTE SH.023_061219..Valin.Disclosure package.ry.v2_Book2_080120.Valin.Consol.财务报表附注.利润表科目.V2" xfId="981"/>
    <cellStyle name="_Part III.200406.Loan and Liabilities details.(Site Name)_051231.CTE SH.023_061219..Valin.Disclosure package.ry.v2_Book2_080122.Valin.分布报告" xfId="982"/>
    <cellStyle name="_Part III.200406.Loan and Liabilities details.(Site Name)_051231.CTE SH.023_061219..Valin.Disclosure package.ry.v2_Book2_2.080120.Valin.Consol.Disclosure notes.PL.VCookie" xfId="983"/>
    <cellStyle name="_Part III.200406.Loan and Liabilities details.(Site Name)_051231.CTE SH.023_061219..Valin.Disclosure package.ry.v2_Book2_分部报告" xfId="984"/>
    <cellStyle name="_Part III.200406.Loan and Liabilities details.(Site Name)_051231.CTE SH.023_061219..Valin.Disclosure package.ry.v2_分部报告" xfId="985"/>
    <cellStyle name="_Part III.200406.Loan and Liabilities details.(Site Name)_051231.CTE SH.023_061219.Valinsteel consol spreadsheet v1" xfId="986"/>
    <cellStyle name="_Part III.200406.Loan and Liabilities details.(Site Name)_051231.CTE SH.023_061219.Valinsteel consol spreadsheet v1_061231.Valin consol.Spreadsheet.v7" xfId="987"/>
    <cellStyle name="_Part III.200406.Loan and Liabilities details.(Site Name)_051231.CTE SH.023_061219.Valinsteel consol spreadsheet v1_070226.valin.consol.after interco elimination" xfId="988"/>
    <cellStyle name="_Part III.200406.Loan and Liabilities details.(Site Name)_051231.CTE SH.023_061219.Valinsteel consol spreadsheet v1_070226.valin.consol.after interco elimination_061231.Valin consol.Spreadsheet.v7" xfId="989"/>
    <cellStyle name="_Part III.200406.Loan and Liabilities details.(Site Name)_051231.CTE SH.023_061219.Valinsteel consol spreadsheet v1_070720.Xiang Tan.opening v2" xfId="990"/>
    <cellStyle name="_Part III.200406.Loan and Liabilities details.(Site Name)_051231.CTE SH.023_061219.Valinsteel consol spreadsheet v1_年初递延所得税调整" xfId="991"/>
    <cellStyle name="_Part III.200406.Loan and Liabilities details.(Site Name)_051231.CTE SH.023_061231.Valin consol.Spreadsheet.v7" xfId="992"/>
    <cellStyle name="_Part III.200406.Loan and Liabilities details.(Site Name)_051231.CTE SH.023_061231.Valin Xianggang.Spreadsheet.update" xfId="993"/>
    <cellStyle name="_Part III.200406.Loan and Liabilities details.(Site Name)_051231.CTE SH.023_070111.Hunan Valin.XiangTan.Consol" xfId="994"/>
    <cellStyle name="_Part III.200406.Loan and Liabilities details.(Site Name)_051231.CTE SH.023_070124.valin.consol.after interco elimination" xfId="995"/>
    <cellStyle name="_Part III.200406.Loan and Liabilities details.(Site Name)_051231.CTE SH.023_070124.valin.consol.after interco elimination_080120.Valin.Consol.财务报表附注.利润表科目.V1" xfId="996"/>
    <cellStyle name="_Part III.200406.Loan and Liabilities details.(Site Name)_051231.CTE SH.023_070124.valin.consol.after interco elimination_080120.Valin.Consol.财务报表附注.利润表科目.V2" xfId="997"/>
    <cellStyle name="_Part III.200406.Loan and Liabilities details.(Site Name)_051231.CTE SH.023_070124.valin.consol.after interco elimination_080122.Valin.分布报告" xfId="998"/>
    <cellStyle name="_Part III.200406.Loan and Liabilities details.(Site Name)_051231.CTE SH.023_070124.valin.consol.after interco elimination_2.080120.Valin.Consol.Disclosure notes.PL.VCookie" xfId="999"/>
    <cellStyle name="_Part III.200406.Loan and Liabilities details.(Site Name)_051231.CTE SH.023_070124.valin.consol.after interco elimination_分部报告" xfId="1000"/>
    <cellStyle name="_Part III.200406.Loan and Liabilities details.(Site Name)_051231.CTE SH.023_070125.Valin Xianggang.Spreadsheet.update" xfId="1001"/>
    <cellStyle name="_Part III.200406.Loan and Liabilities details.(Site Name)_051231.CTE SH.023_070226.valin.consol.after interco elimination" xfId="1002"/>
    <cellStyle name="_Part III.200406.Loan and Liabilities details.(Site Name)_051231.CTE SH.023_071115.Valin consol.long term investment" xfId="1003"/>
    <cellStyle name="_Part III.200406.Loan and Liabilities details.(Site Name)_051231.CTE SH.023_071231 Valin(consolidation) Disclosure package" xfId="1004"/>
    <cellStyle name="_Part III.200406.Loan and Liabilities details.(Site Name)_051231.CTE SH.023_071231 Valin(consolidation) Disclosure package_080120.Valin.Consol.财务报表附注.利润表科目.V1" xfId="1005"/>
    <cellStyle name="_Part III.200406.Loan and Liabilities details.(Site Name)_051231.CTE SH.023_071231 Valin(consolidation) Disclosure package_080120.Valin.Consol.财务报表附注.利润表科目.V2" xfId="1006"/>
    <cellStyle name="_Part III.200406.Loan and Liabilities details.(Site Name)_051231.CTE SH.023_071231 Valin(consolidation) Disclosure package_080122.Valin.分布报告" xfId="1007"/>
    <cellStyle name="_Part III.200406.Loan and Liabilities details.(Site Name)_051231.CTE SH.023_071231 Valin(consolidation) Disclosure package_2.080120.Valin.Consol.Disclosure notes.PL.VCookie" xfId="1008"/>
    <cellStyle name="_Part III.200406.Loan and Liabilities details.(Site Name)_051231.CTE SH.023_071231 Valin(consolidation) Disclosure package_分部报告" xfId="1009"/>
    <cellStyle name="_Part III.200406.Loan and Liabilities details.(Site Name)_051231.CTE SH.023_071231.Valin(consolidation).Disclosure package" xfId="1010"/>
    <cellStyle name="_Part III.200406.Loan and Liabilities details.(Site Name)_051231.CTE SH.023_071231.Valin(consolidation).Disclosure package_080120.Valin.Consol.财务报表附注.利润表科目.V1" xfId="1011"/>
    <cellStyle name="_Part III.200406.Loan and Liabilities details.(Site Name)_051231.CTE SH.023_071231.Valin(consolidation).Disclosure package_080120.Valin.Consol.财务报表附注.利润表科目.V2" xfId="1012"/>
    <cellStyle name="_Part III.200406.Loan and Liabilities details.(Site Name)_051231.CTE SH.023_071231.Valin(consolidation).Disclosure package_080122.Valin.分布报告" xfId="1013"/>
    <cellStyle name="_Part III.200406.Loan and Liabilities details.(Site Name)_051231.CTE SH.023_071231.Valin(consolidation).Disclosure package_2.080120.Valin.Consol.Disclosure notes.PL.VCookie" xfId="1014"/>
    <cellStyle name="_Part III.200406.Loan and Liabilities details.(Site Name)_051231.CTE SH.023_071231.Valin(consolidation).Disclosure package_分部报告" xfId="1015"/>
    <cellStyle name="_Part III.200406.Loan and Liabilities details.(Site Name)_051231.CTE SH.023_2006" xfId="1016"/>
    <cellStyle name="_Part III.200406.Loan and Liabilities details.(Site Name)_051231.CTE SH.023_2006_080120.Valin.Consol.财务报表附注.利润表科目.V1" xfId="1017"/>
    <cellStyle name="_Part III.200406.Loan and Liabilities details.(Site Name)_051231.CTE SH.023_2006_080120.Valin.Consol.财务报表附注.利润表科目.V2" xfId="1018"/>
    <cellStyle name="_Part III.200406.Loan and Liabilities details.(Site Name)_051231.CTE SH.023_2006_080122.Valin.分布报告" xfId="1019"/>
    <cellStyle name="_Part III.200406.Loan and Liabilities details.(Site Name)_051231.CTE SH.023_2006_2.080120.Valin.Consol.Disclosure notes.PL.VCookie" xfId="1020"/>
    <cellStyle name="_Part III.200406.Loan and Liabilities details.(Site Name)_051231.CTE SH.023_2006_分部报告" xfId="1021"/>
    <cellStyle name="_Part III.200406.Loan and Liabilities details.(Site Name)_051231.CTE SH.023_consol disclosure-final" xfId="1022"/>
    <cellStyle name="_Part III.200406.Loan and Liabilities details.(Site Name)_051231.CTE SH.023_consol disclosure-final_080120.Valin.Consol.财务报表附注.利润表科目.V1" xfId="1023"/>
    <cellStyle name="_Part III.200406.Loan and Liabilities details.(Site Name)_051231.CTE SH.023_consol disclosure-final_080120.Valin.Consol.财务报表附注.利润表科目.V2" xfId="1024"/>
    <cellStyle name="_Part III.200406.Loan and Liabilities details.(Site Name)_051231.CTE SH.023_consol disclosure-final_080122.Valin.分布报告" xfId="1025"/>
    <cellStyle name="_Part III.200406.Loan and Liabilities details.(Site Name)_051231.CTE SH.023_consol disclosure-final_2.080120.Valin.Consol.Disclosure notes.PL.VCookie" xfId="1026"/>
    <cellStyle name="_Part III.200406.Loan and Liabilities details.(Site Name)_051231.CTE SH.023_consol disclosure-final_分部报告" xfId="1027"/>
    <cellStyle name="_Part III.200406.Loan and Liabilities details.(Site Name)_051231.CTE SH.023_Valin.Opening balance Spreadsheet.lianyuan (final)" xfId="1028"/>
    <cellStyle name="_Part III.200406.Loan and Liabilities details.(Site Name)_051231.CTE SH.023_非正常性损益表" xfId="1029"/>
    <cellStyle name="_Part III.200406.Loan and Liabilities details.(Site Name)_051231.CTE SH.023_非正常性损益表_080120.Valin.Consol.财务报表附注.利润表科目.V1" xfId="1030"/>
    <cellStyle name="_Part III.200406.Loan and Liabilities details.(Site Name)_051231.CTE SH.023_非正常性损益表_080120.Valin.Consol.财务报表附注.利润表科目.V2" xfId="1031"/>
    <cellStyle name="_Part III.200406.Loan and Liabilities details.(Site Name)_051231.CTE SH.023_非正常性损益表_080122.Valin.分布报告" xfId="1032"/>
    <cellStyle name="_Part III.200406.Loan and Liabilities details.(Site Name)_051231.CTE SH.023_非正常性损益表_2.080120.Valin.Consol.Disclosure notes.PL.VCookie" xfId="1033"/>
    <cellStyle name="_Part III.200406.Loan and Liabilities details.(Site Name)_051231.CTE SH.023_非正常性损益表_分部报告" xfId="1034"/>
    <cellStyle name="_Part III.200406.Loan and Liabilities details.(Site Name)_051231.CTE SH.023_连轧管.报表披露(中文）package" xfId="1035"/>
    <cellStyle name="_Part III.200406.Loan and Liabilities details.(Site Name)_051231.CTE SH.023_连轧管.报表披露(中文）package_080120.Valin.Consol.财务报表附注.利润表科目.V1" xfId="1036"/>
    <cellStyle name="_Part III.200406.Loan and Liabilities details.(Site Name)_051231.CTE SH.023_连轧管.报表披露(中文）package_080120.Valin.Consol.财务报表附注.利润表科目.V2" xfId="1037"/>
    <cellStyle name="_Part III.200406.Loan and Liabilities details.(Site Name)_051231.CTE SH.023_连轧管.报表披露(中文）package_080122.Valin.分布报告" xfId="1038"/>
    <cellStyle name="_Part III.200406.Loan and Liabilities details.(Site Name)_051231.CTE SH.023_连轧管.报表披露(中文）package_2.080120.Valin.Consol.Disclosure notes.PL.VCookie" xfId="1039"/>
    <cellStyle name="_Part III.200406.Loan and Liabilities details.(Site Name)_051231.CTE SH.023_连轧管.报表披露(中文）package_分部报告" xfId="1040"/>
    <cellStyle name="_Part III.200406.Loan and Liabilities details.(Site Name)_051231.CTE SH.049" xfId="1041"/>
    <cellStyle name="_Part III.200406.Loan and Liabilities details.(Site Name)_051231.CTE SH.052" xfId="1042"/>
    <cellStyle name="_Part III.200406.Loan and Liabilities details.(Site Name)_070124.valin.loudi.disclosure notes-other op" xfId="1043"/>
    <cellStyle name="_Part III.200406.Loan and Liabilities details.(Site Name)_070124.valin.loudi.disclosure notes-other op_080120.Valin.Consol.财务报表附注.利润表科目.V1" xfId="1044"/>
    <cellStyle name="_Part III.200406.Loan and Liabilities details.(Site Name)_070124.valin.loudi.disclosure notes-other op_080120.Valin.Consol.财务报表附注.利润表科目.V2" xfId="1045"/>
    <cellStyle name="_Part III.200406.Loan and Liabilities details.(Site Name)_070124.valin.loudi.disclosure notes-other op_080122.Valin.分布报告" xfId="1046"/>
    <cellStyle name="_Part III.200406.Loan and Liabilities details.(Site Name)_070124.valin.loudi.disclosure notes-other op_2.080120.Valin.Consol.Disclosure notes.PL.VCookie" xfId="1047"/>
    <cellStyle name="_Part III.200406.Loan and Liabilities details.(Site Name)_070124.valin.loudi.disclosure notes-other op_分部报告" xfId="1048"/>
    <cellStyle name="_Part III.200406.Loan and Liabilities details.(Site Name)_080120.Valin.Consol.财务报表附注.利润表科目.V1" xfId="1049"/>
    <cellStyle name="_Part III.200406.Loan and Liabilities details.(Site Name)_080120.Valin.Consol.财务报表附注.利润表科目.V2" xfId="1050"/>
    <cellStyle name="_Part III.200406.Loan and Liabilities details.(Site Name)_080122.Valin.分布报告" xfId="1051"/>
    <cellStyle name="_Part III.200406.Loan and Liabilities details.(Site Name)_2.080120.Valin.Consol.Disclosure notes.PL.VCookie" xfId="1052"/>
    <cellStyle name="_Part III.200406.Loan and Liabilities details.(Site Name)_20060430.CTE SH.047.GG2.Investment income" xfId="1053"/>
    <cellStyle name="_Part III.200406.Loan and Liabilities details.(Site Name)_Sheet1" xfId="1054"/>
    <cellStyle name="_Part III.200406.Loan and Liabilities details.(Site Name)_Sheet1_080120.Valin.Consol.财务报表附注.利润表科目.V1" xfId="1055"/>
    <cellStyle name="_Part III.200406.Loan and Liabilities details.(Site Name)_Sheet1_080120.Valin.Consol.财务报表附注.利润表科目.V2" xfId="1056"/>
    <cellStyle name="_Part III.200406.Loan and Liabilities details.(Site Name)_Sheet1_080122.Valin.分布报告" xfId="1057"/>
    <cellStyle name="_Part III.200406.Loan and Liabilities details.(Site Name)_Sheet1_2.080120.Valin.Consol.Disclosure notes.PL.VCookie" xfId="1058"/>
    <cellStyle name="_Part III.200406.Loan and Liabilities details.(Site Name)_Sheet1_分部报告" xfId="1059"/>
    <cellStyle name="_Part III.200406.Loan and Liabilities details.(Site Name)_财务费用" xfId="1060"/>
    <cellStyle name="_Part III.200406.Loan and Liabilities details.(Site Name)_财务费用_080120.Valin.Consol.财务报表附注.利润表科目.V1" xfId="1061"/>
    <cellStyle name="_Part III.200406.Loan and Liabilities details.(Site Name)_财务费用_080120.Valin.Consol.财务报表附注.利润表科目.V2" xfId="1062"/>
    <cellStyle name="_Part III.200406.Loan and Liabilities details.(Site Name)_财务费用_080122.Valin.分布报告" xfId="1063"/>
    <cellStyle name="_Part III.200406.Loan and Liabilities details.(Site Name)_财务费用_2.080120.Valin.Consol.Disclosure notes.PL.VCookie" xfId="1064"/>
    <cellStyle name="_Part III.200406.Loan and Liabilities details.(Site Name)_财务费用_分部报告" xfId="1065"/>
    <cellStyle name="_Part III.200406.Loan and Liabilities details.(Site Name)_存货" xfId="1072"/>
    <cellStyle name="_Part III.200406.Loan and Liabilities details.(Site Name)_存货_080120.Valin.Consol.财务报表附注.利润表科目.V1" xfId="1073"/>
    <cellStyle name="_Part III.200406.Loan and Liabilities details.(Site Name)_存货_080120.Valin.Consol.财务报表附注.利润表科目.V2" xfId="1074"/>
    <cellStyle name="_Part III.200406.Loan and Liabilities details.(Site Name)_存货_080122.Valin.分布报告" xfId="1075"/>
    <cellStyle name="_Part III.200406.Loan and Liabilities details.(Site Name)_存货_2.080120.Valin.Consol.Disclosure notes.PL.VCookie" xfId="1076"/>
    <cellStyle name="_Part III.200406.Loan and Liabilities details.(Site Name)_存货_分部报告" xfId="1077"/>
    <cellStyle name="_Part III.200406.Loan and Liabilities details.(Site Name)_短期借款" xfId="1078"/>
    <cellStyle name="_Part III.200406.Loan and Liabilities details.(Site Name)_短期借款_080120.Valin.Consol.财务报表附注.利润表科目.V1" xfId="1079"/>
    <cellStyle name="_Part III.200406.Loan and Liabilities details.(Site Name)_短期借款_080120.Valin.Consol.财务报表附注.利润表科目.V2" xfId="1080"/>
    <cellStyle name="_Part III.200406.Loan and Liabilities details.(Site Name)_短期借款_080122.Valin.分布报告" xfId="1081"/>
    <cellStyle name="_Part III.200406.Loan and Liabilities details.(Site Name)_短期借款_2.080120.Valin.Consol.Disclosure notes.PL.VCookie" xfId="1082"/>
    <cellStyle name="_Part III.200406.Loan and Liabilities details.(Site Name)_短期借款_分部报告" xfId="1083"/>
    <cellStyle name="_Part III.200406.Loan and Liabilities details.(Site Name)_分部报告" xfId="1084"/>
    <cellStyle name="_Part III.200406.Loan and Liabilities details.(Site Name)_货币资金" xfId="1085"/>
    <cellStyle name="_Part III.200406.Loan and Liabilities details.(Site Name)_货币资金_080120.Valin.Consol.财务报表附注.利润表科目.V1" xfId="1086"/>
    <cellStyle name="_Part III.200406.Loan and Liabilities details.(Site Name)_货币资金_080120.Valin.Consol.财务报表附注.利润表科目.V2" xfId="1087"/>
    <cellStyle name="_Part III.200406.Loan and Liabilities details.(Site Name)_货币资金_080122.Valin.分布报告" xfId="1088"/>
    <cellStyle name="_Part III.200406.Loan and Liabilities details.(Site Name)_货币资金_2.080120.Valin.Consol.Disclosure notes.PL.VCookie" xfId="1089"/>
    <cellStyle name="_Part III.200406.Loan and Liabilities details.(Site Name)_货币资金_分部报告" xfId="1090"/>
    <cellStyle name="_Part III.200406.Loan and Liabilities details.(Site Name)_连轧管.报表披露(中文）2package" xfId="1091"/>
    <cellStyle name="_Part III.200406.Loan and Liabilities details.(Site Name)_连轧管.报表披露(中文）2package_080120.Valin.Consol.财务报表附注.利润表科目.V1" xfId="1092"/>
    <cellStyle name="_Part III.200406.Loan and Liabilities details.(Site Name)_连轧管.报表披露(中文）2package_080120.Valin.Consol.财务报表附注.利润表科目.V2" xfId="1093"/>
    <cellStyle name="_Part III.200406.Loan and Liabilities details.(Site Name)_连轧管.报表披露(中文）2package_080122.Valin.分布报告" xfId="1094"/>
    <cellStyle name="_Part III.200406.Loan and Liabilities details.(Site Name)_连轧管.报表披露(中文）2package_2.080120.Valin.Consol.Disclosure notes.PL.VCookie" xfId="1095"/>
    <cellStyle name="_Part III.200406.Loan and Liabilities details.(Site Name)_连轧管.报表披露(中文）2package_分部报告" xfId="1096"/>
    <cellStyle name="_Part III.200406.Loan and Liabilities details.(Site Name)_连轧管.报表披露(中文）package" xfId="1097"/>
    <cellStyle name="_Part III.200406.Loan and Liabilities details.(Site Name)_连轧管.报表披露(中文）package_080120.Valin.Consol.财务报表附注.利润表科目.V1" xfId="1098"/>
    <cellStyle name="_Part III.200406.Loan and Liabilities details.(Site Name)_连轧管.报表披露(中文）package_080120.Valin.Consol.财务报表附注.利润表科目.V2" xfId="1099"/>
    <cellStyle name="_Part III.200406.Loan and Liabilities details.(Site Name)_连轧管.报表披露(中文）package_080122.Valin.分布报告" xfId="1100"/>
    <cellStyle name="_Part III.200406.Loan and Liabilities details.(Site Name)_连轧管.报表披露(中文）package_2.080120.Valin.Consol.Disclosure notes.PL.VCookie" xfId="1101"/>
    <cellStyle name="_Part III.200406.Loan and Liabilities details.(Site Name)_连轧管.报表披露(中文）package_分部报告" xfId="1102"/>
    <cellStyle name="_Part III.200406.Loan and Liabilities details.(Site Name)_请修改正副本华菱钢管合并国贸 报表披露 package" xfId="1103"/>
    <cellStyle name="_Part III.200406.Loan and Liabilities details.(Site Name)_请修改正副本华菱钢管合并国贸 报表披露 package_080120.Valin.Consol.财务报表附注.利润表科目.V1" xfId="1104"/>
    <cellStyle name="_Part III.200406.Loan and Liabilities details.(Site Name)_请修改正副本华菱钢管合并国贸 报表披露 package_080120.Valin.Consol.财务报表附注.利润表科目.V2" xfId="1105"/>
    <cellStyle name="_Part III.200406.Loan and Liabilities details.(Site Name)_请修改正副本华菱钢管合并国贸 报表披露 package_080122.Valin.分布报告" xfId="1106"/>
    <cellStyle name="_Part III.200406.Loan and Liabilities details.(Site Name)_请修改正副本华菱钢管合并国贸 报表披露 package_2.080120.Valin.Consol.Disclosure notes.PL.VCookie" xfId="1107"/>
    <cellStyle name="_Part III.200406.Loan and Liabilities details.(Site Name)_请修改正副本华菱钢管合并国贸 报表披露 package_分部报告" xfId="1108"/>
    <cellStyle name="_Part III.200406.Loan and Liabilities details.(Site Name)_损益表.(47).20060430" xfId="1109"/>
    <cellStyle name="_Part III.200406.Loan and Liabilities details.(Site Name)_销售科" xfId="1110"/>
    <cellStyle name="_Part III.200406.Loan and Liabilities details.(Site Name)_销售科_080120.Valin.Consol.财务报表附注.利润表科目.V1" xfId="1111"/>
    <cellStyle name="_Part III.200406.Loan and Liabilities details.(Site Name)_销售科_080120.Valin.Consol.财务报表附注.利润表科目.V2" xfId="1112"/>
    <cellStyle name="_Part III.200406.Loan and Liabilities details.(Site Name)_销售科_080122.Valin.分布报告" xfId="1113"/>
    <cellStyle name="_Part III.200406.Loan and Liabilities details.(Site Name)_销售科_2.080120.Valin.Consol.Disclosure notes.PL.VCookie" xfId="1114"/>
    <cellStyle name="_Part III.200406.Loan and Liabilities details.(Site Name)_销售科_分部报告" xfId="1115"/>
    <cellStyle name="_Part III.200406.Loan and Liabilities details.(Site Name)_一年内到期长期负债" xfId="1116"/>
    <cellStyle name="_Part III.200406.Loan and Liabilities details.(Site Name)_一年内到期长期负债_080120.Valin.Consol.财务报表附注.利润表科目.V1" xfId="1117"/>
    <cellStyle name="_Part III.200406.Loan and Liabilities details.(Site Name)_一年内到期长期负债_080120.Valin.Consol.财务报表附注.利润表科目.V2" xfId="1118"/>
    <cellStyle name="_Part III.200406.Loan and Liabilities details.(Site Name)_一年内到期长期负债_080122.Valin.分布报告" xfId="1119"/>
    <cellStyle name="_Part III.200406.Loan and Liabilities details.(Site Name)_一年内到期长期负债_2.080120.Valin.Consol.Disclosure notes.PL.VCookie" xfId="1120"/>
    <cellStyle name="_Part III.200406.Loan and Liabilities details.(Site Name)_一年内到期长期负债_分部报告" xfId="1121"/>
    <cellStyle name="_Part III.200406.Loan and Liabilities details.(Site Name)_长期借款" xfId="1066"/>
    <cellStyle name="_Part III.200406.Loan and Liabilities details.(Site Name)_长期借款_080120.Valin.Consol.财务报表附注.利润表科目.V1" xfId="1067"/>
    <cellStyle name="_Part III.200406.Loan and Liabilities details.(Site Name)_长期借款_080120.Valin.Consol.财务报表附注.利润表科目.V2" xfId="1068"/>
    <cellStyle name="_Part III.200406.Loan and Liabilities details.(Site Name)_长期借款_080122.Valin.分布报告" xfId="1069"/>
    <cellStyle name="_Part III.200406.Loan and Liabilities details.(Site Name)_长期借款_2.080120.Valin.Consol.Disclosure notes.PL.VCookie" xfId="1070"/>
    <cellStyle name="_Part III.200406.Loan and Liabilities details.(Site Name)_长期借款_分部报告" xfId="1071"/>
    <cellStyle name="_PL" xfId="1122"/>
    <cellStyle name="_PL 2" xfId="1123"/>
    <cellStyle name="_PL 2 2" xfId="1124"/>
    <cellStyle name="_PL 2 2 2" xfId="1125"/>
    <cellStyle name="_PL 2 2 2_下月损益预测" xfId="1126"/>
    <cellStyle name="_PL 2 2_下月损益预测" xfId="1127"/>
    <cellStyle name="_PL 2 2_制造费用分析表" xfId="1128"/>
    <cellStyle name="_PL 2 2_制造费用分析表_下月损益预测" xfId="1129"/>
    <cellStyle name="_PL 2 3" xfId="1130"/>
    <cellStyle name="_PL 2 3_下月损益预测" xfId="1131"/>
    <cellStyle name="_PL 2_下月损益预测" xfId="1132"/>
    <cellStyle name="_PL 2_制造费用分析表" xfId="1133"/>
    <cellStyle name="_PL 2_制造费用分析表_下月损益预测" xfId="1134"/>
    <cellStyle name="_PL 3" xfId="1135"/>
    <cellStyle name="_PL 3 2" xfId="1136"/>
    <cellStyle name="_PL 3 2 2" xfId="1137"/>
    <cellStyle name="_PL 3 2 2_下月损益预测" xfId="1138"/>
    <cellStyle name="_PL 3 2_下月损益预测" xfId="1139"/>
    <cellStyle name="_PL 3 2_制造费用分析表" xfId="1140"/>
    <cellStyle name="_PL 3 2_制造费用分析表_下月损益预测" xfId="1141"/>
    <cellStyle name="_PL 3 3" xfId="1142"/>
    <cellStyle name="_PL 3 3_下月损益预测" xfId="1143"/>
    <cellStyle name="_PL 3_下月损益预测" xfId="1144"/>
    <cellStyle name="_PL 3_制造费用分析表" xfId="1145"/>
    <cellStyle name="_PL 3_制造费用分析表_下月损益预测" xfId="1146"/>
    <cellStyle name="_PL 4" xfId="1147"/>
    <cellStyle name="_PL 4 2" xfId="1148"/>
    <cellStyle name="_PL 4 2_下月损益预测" xfId="1149"/>
    <cellStyle name="_PL 4_下月损益预测" xfId="1150"/>
    <cellStyle name="_PL 4_制造费用分析表" xfId="1151"/>
    <cellStyle name="_PL 4_制造费用分析表_下月损益预测" xfId="1152"/>
    <cellStyle name="_PL 5" xfId="1153"/>
    <cellStyle name="_PL 5_下月损益预测" xfId="1154"/>
    <cellStyle name="_PL_部门费用预算与实际对比分析表201202" xfId="1155"/>
    <cellStyle name="_PL_部门费用预算与实际对比分析表201202 2" xfId="1156"/>
    <cellStyle name="_PL_部门费用预算与实际对比分析表201202 2 2" xfId="1157"/>
    <cellStyle name="_PL_部门费用预算与实际对比分析表201202 2 2 2" xfId="1158"/>
    <cellStyle name="_PL_部门费用预算与实际对比分析表201202 2 2 2_下月损益预测" xfId="1159"/>
    <cellStyle name="_PL_部门费用预算与实际对比分析表201202 2 2_下月损益预测" xfId="1160"/>
    <cellStyle name="_PL_部门费用预算与实际对比分析表201202 2 2_制造费用分析表" xfId="1161"/>
    <cellStyle name="_PL_部门费用预算与实际对比分析表201202 2 2_制造费用分析表_下月损益预测" xfId="1162"/>
    <cellStyle name="_PL_部门费用预算与实际对比分析表201202 2 3" xfId="1163"/>
    <cellStyle name="_PL_部门费用预算与实际对比分析表201202 2 3_下月损益预测" xfId="1164"/>
    <cellStyle name="_PL_部门费用预算与实际对比分析表201202 2_下月损益预测" xfId="1165"/>
    <cellStyle name="_PL_部门费用预算与实际对比分析表201202 2_制造费用分析表" xfId="1166"/>
    <cellStyle name="_PL_部门费用预算与实际对比分析表201202 2_制造费用分析表_下月损益预测" xfId="1167"/>
    <cellStyle name="_PL_部门费用预算与实际对比分析表201202 3" xfId="1168"/>
    <cellStyle name="_PL_部门费用预算与实际对比分析表201202 3 2" xfId="1169"/>
    <cellStyle name="_PL_部门费用预算与实际对比分析表201202 3 2 2" xfId="1170"/>
    <cellStyle name="_PL_部门费用预算与实际对比分析表201202 3 2 2_下月损益预测" xfId="1171"/>
    <cellStyle name="_PL_部门费用预算与实际对比分析表201202 3 2_下月损益预测" xfId="1172"/>
    <cellStyle name="_PL_部门费用预算与实际对比分析表201202 3 2_制造费用分析表" xfId="1173"/>
    <cellStyle name="_PL_部门费用预算与实际对比分析表201202 3 2_制造费用分析表_下月损益预测" xfId="1174"/>
    <cellStyle name="_PL_部门费用预算与实际对比分析表201202 3 3" xfId="1175"/>
    <cellStyle name="_PL_部门费用预算与实际对比分析表201202 3 3_下月损益预测" xfId="1176"/>
    <cellStyle name="_PL_部门费用预算与实际对比分析表201202 3_下月损益预测" xfId="1177"/>
    <cellStyle name="_PL_部门费用预算与实际对比分析表201202 3_制造费用分析表" xfId="1178"/>
    <cellStyle name="_PL_部门费用预算与实际对比分析表201202 3_制造费用分析表_下月损益预测" xfId="1179"/>
    <cellStyle name="_PL_部门费用预算与实际对比分析表201202 4" xfId="1180"/>
    <cellStyle name="_PL_部门费用预算与实际对比分析表201202 4 2" xfId="1181"/>
    <cellStyle name="_PL_部门费用预算与实际对比分析表201202 4 2_下月损益预测" xfId="1182"/>
    <cellStyle name="_PL_部门费用预算与实际对比分析表201202 4_下月损益预测" xfId="1183"/>
    <cellStyle name="_PL_部门费用预算与实际对比分析表201202 4_制造费用分析表" xfId="1184"/>
    <cellStyle name="_PL_部门费用预算与实际对比分析表201202 4_制造费用分析表_下月损益预测" xfId="1185"/>
    <cellStyle name="_PL_部门费用预算与实际对比分析表201202 5" xfId="1186"/>
    <cellStyle name="_PL_部门费用预算与实际对比分析表201202 5_下月损益预测" xfId="1187"/>
    <cellStyle name="_PL_部门费用预算与实际对比分析表201202_下月损益预测" xfId="1188"/>
    <cellStyle name="_PL_部门费用预算与实际对比分析表201202_制造费用分析表" xfId="1189"/>
    <cellStyle name="_PL_部门费用预算与实际对比分析表201202_制造费用分析表_下月损益预测" xfId="1190"/>
    <cellStyle name="_PL_部门费用预算与实际对比分析表201205" xfId="1191"/>
    <cellStyle name="_PL_部门费用预算与实际对比分析表201205 2" xfId="1192"/>
    <cellStyle name="_PL_部门费用预算与实际对比分析表201205 2 2" xfId="1193"/>
    <cellStyle name="_PL_部门费用预算与实际对比分析表201205 2 2 2" xfId="1194"/>
    <cellStyle name="_PL_部门费用预算与实际对比分析表201205 2 2 2_下月损益预测" xfId="1195"/>
    <cellStyle name="_PL_部门费用预算与实际对比分析表201205 2 2_下月损益预测" xfId="1196"/>
    <cellStyle name="_PL_部门费用预算与实际对比分析表201205 2 2_制造费用分析表" xfId="1197"/>
    <cellStyle name="_PL_部门费用预算与实际对比分析表201205 2 2_制造费用分析表_下月损益预测" xfId="1198"/>
    <cellStyle name="_PL_部门费用预算与实际对比分析表201205 2 3" xfId="1199"/>
    <cellStyle name="_PL_部门费用预算与实际对比分析表201205 2 3_下月损益预测" xfId="1200"/>
    <cellStyle name="_PL_部门费用预算与实际对比分析表201205 2_下月损益预测" xfId="1201"/>
    <cellStyle name="_PL_部门费用预算与实际对比分析表201205 2_制造费用分析表" xfId="1202"/>
    <cellStyle name="_PL_部门费用预算与实际对比分析表201205 2_制造费用分析表_下月损益预测" xfId="1203"/>
    <cellStyle name="_PL_部门费用预算与实际对比分析表201205 3" xfId="1204"/>
    <cellStyle name="_PL_部门费用预算与实际对比分析表201205 3 2" xfId="1205"/>
    <cellStyle name="_PL_部门费用预算与实际对比分析表201205 3 2 2" xfId="1206"/>
    <cellStyle name="_PL_部门费用预算与实际对比分析表201205 3 2 2_下月损益预测" xfId="1207"/>
    <cellStyle name="_PL_部门费用预算与实际对比分析表201205 3 2_下月损益预测" xfId="1208"/>
    <cellStyle name="_PL_部门费用预算与实际对比分析表201205 3 2_制造费用分析表" xfId="1209"/>
    <cellStyle name="_PL_部门费用预算与实际对比分析表201205 3 2_制造费用分析表_下月损益预测" xfId="1210"/>
    <cellStyle name="_PL_部门费用预算与实际对比分析表201205 3 3" xfId="1211"/>
    <cellStyle name="_PL_部门费用预算与实际对比分析表201205 3 3_下月损益预测" xfId="1212"/>
    <cellStyle name="_PL_部门费用预算与实际对比分析表201205 3_下月损益预测" xfId="1213"/>
    <cellStyle name="_PL_部门费用预算与实际对比分析表201205 3_制造费用分析表" xfId="1214"/>
    <cellStyle name="_PL_部门费用预算与实际对比分析表201205 3_制造费用分析表_下月损益预测" xfId="1215"/>
    <cellStyle name="_PL_部门费用预算与实际对比分析表201205 4" xfId="1216"/>
    <cellStyle name="_PL_部门费用预算与实际对比分析表201205 4 2" xfId="1217"/>
    <cellStyle name="_PL_部门费用预算与实际对比分析表201205 4 2_下月损益预测" xfId="1218"/>
    <cellStyle name="_PL_部门费用预算与实际对比分析表201205 4_下月损益预测" xfId="1219"/>
    <cellStyle name="_PL_部门费用预算与实际对比分析表201205 4_制造费用分析表" xfId="1220"/>
    <cellStyle name="_PL_部门费用预算与实际对比分析表201205 4_制造费用分析表_下月损益预测" xfId="1221"/>
    <cellStyle name="_PL_部门费用预算与实际对比分析表201205 5" xfId="1222"/>
    <cellStyle name="_PL_部门费用预算与实际对比分析表201205 5_下月损益预测" xfId="1223"/>
    <cellStyle name="_PL_部门费用预算与实际对比分析表201205_下月损益预测" xfId="1224"/>
    <cellStyle name="_PL_部门费用预算与实际对比分析表201205_制造费用分析表" xfId="1225"/>
    <cellStyle name="_PL_部门费用预算与实际对比分析表201205_制造费用分析表_下月损益预测" xfId="1226"/>
    <cellStyle name="_PL_量-本-利分析（含报废）" xfId="1227"/>
    <cellStyle name="_PL_量-本-利分析（含报废） 2" xfId="1228"/>
    <cellStyle name="_PL_量-本-利分析（含报废） 2 2" xfId="1229"/>
    <cellStyle name="_PL_量-本-利分析（含报废） 2 2_下月损益预测" xfId="1230"/>
    <cellStyle name="_PL_量-本-利分析（含报废） 2_下月损益预测" xfId="1231"/>
    <cellStyle name="_PL_量-本-利分析（含报废） 2_制造费用分析表" xfId="1232"/>
    <cellStyle name="_PL_量-本-利分析（含报废） 2_制造费用分析表_下月损益预测" xfId="1233"/>
    <cellStyle name="_PL_量-本-利分析（含报废） 3" xfId="1234"/>
    <cellStyle name="_PL_量-本-利分析（含报废） 3_下月损益预测" xfId="1235"/>
    <cellStyle name="_PL_量-本-利分析（含报废）_下月损益预测" xfId="1236"/>
    <cellStyle name="_PL_量-本-利分析（含报废）_制造费用分析表" xfId="1237"/>
    <cellStyle name="_PL_量-本-利分析（含报废）_制造费用分析表_下月损益预测" xfId="1238"/>
    <cellStyle name="_PL_上海医药(中药与天然药-主表）T1T2" xfId="1239"/>
    <cellStyle name="_PL_上海医药(中药与天然药-主表）T1T2 2" xfId="1240"/>
    <cellStyle name="_PL_上海医药(中药与天然药-主表）T1T2 2 2" xfId="1241"/>
    <cellStyle name="_PL_上海医药(中药与天然药-主表）T1T2 2 2 2" xfId="1242"/>
    <cellStyle name="_PL_上海医药(中药与天然药-主表）T1T2 2 2 2_下月损益预测" xfId="1243"/>
    <cellStyle name="_PL_上海医药(中药与天然药-主表）T1T2 2 2_下月损益预测" xfId="1244"/>
    <cellStyle name="_PL_上海医药(中药与天然药-主表）T1T2 2 2_制造费用分析表" xfId="1245"/>
    <cellStyle name="_PL_上海医药(中药与天然药-主表）T1T2 2 2_制造费用分析表_下月损益预测" xfId="1246"/>
    <cellStyle name="_PL_上海医药(中药与天然药-主表）T1T2 2 3" xfId="1247"/>
    <cellStyle name="_PL_上海医药(中药与天然药-主表）T1T2 2 3_下月损益预测" xfId="1248"/>
    <cellStyle name="_PL_上海医药(中药与天然药-主表）T1T2 2_下月损益预测" xfId="1249"/>
    <cellStyle name="_PL_上海医药(中药与天然药-主表）T1T2 2_制造费用分析表" xfId="1250"/>
    <cellStyle name="_PL_上海医药(中药与天然药-主表）T1T2 2_制造费用分析表_下月损益预测" xfId="1251"/>
    <cellStyle name="_PL_上海医药(中药与天然药-主表）T1T2 3" xfId="1252"/>
    <cellStyle name="_PL_上海医药(中药与天然药-主表）T1T2 3 2" xfId="1253"/>
    <cellStyle name="_PL_上海医药(中药与天然药-主表）T1T2 3 2 2" xfId="1254"/>
    <cellStyle name="_PL_上海医药(中药与天然药-主表）T1T2 3 2 2_下月损益预测" xfId="1255"/>
    <cellStyle name="_PL_上海医药(中药与天然药-主表）T1T2 3 2_下月损益预测" xfId="1256"/>
    <cellStyle name="_PL_上海医药(中药与天然药-主表）T1T2 3 2_制造费用分析表" xfId="1257"/>
    <cellStyle name="_PL_上海医药(中药与天然药-主表）T1T2 3 2_制造费用分析表_下月损益预测" xfId="1258"/>
    <cellStyle name="_PL_上海医药(中药与天然药-主表）T1T2 3 3" xfId="1259"/>
    <cellStyle name="_PL_上海医药(中药与天然药-主表）T1T2 3 3_下月损益预测" xfId="1260"/>
    <cellStyle name="_PL_上海医药(中药与天然药-主表）T1T2 3_下月损益预测" xfId="1261"/>
    <cellStyle name="_PL_上海医药(中药与天然药-主表）T1T2 3_制造费用分析表" xfId="1262"/>
    <cellStyle name="_PL_上海医药(中药与天然药-主表）T1T2 3_制造费用分析表_下月损益预测" xfId="1263"/>
    <cellStyle name="_PL_上海医药(中药与天然药-主表）T1T2 4" xfId="1264"/>
    <cellStyle name="_PL_上海医药(中药与天然药-主表）T1T2 4 2" xfId="1265"/>
    <cellStyle name="_PL_上海医药(中药与天然药-主表）T1T2 4 2_下月损益预测" xfId="1266"/>
    <cellStyle name="_PL_上海医药(中药与天然药-主表）T1T2 4_下月损益预测" xfId="1267"/>
    <cellStyle name="_PL_上海医药(中药与天然药-主表）T1T2 4_制造费用分析表" xfId="1268"/>
    <cellStyle name="_PL_上海医药(中药与天然药-主表）T1T2 4_制造费用分析表_下月损益预测" xfId="1269"/>
    <cellStyle name="_PL_上海医药(中药与天然药-主表）T1T2 5" xfId="1270"/>
    <cellStyle name="_PL_上海医药(中药与天然药-主表）T1T2 5_下月损益预测" xfId="1271"/>
    <cellStyle name="_PL_上海医药(中药与天然药-主表）T1T2_07年预算表" xfId="1272"/>
    <cellStyle name="_PL_上海医药(中药与天然药-主表）T1T2_07年预算表 2" xfId="1273"/>
    <cellStyle name="_PL_上海医药(中药与天然药-主表）T1T2_07年预算表 2 2" xfId="1274"/>
    <cellStyle name="_PL_上海医药(中药与天然药-主表）T1T2_07年预算表 2 2 2" xfId="1275"/>
    <cellStyle name="_PL_上海医药(中药与天然药-主表）T1T2_07年预算表 2 2 2_下月损益预测" xfId="1276"/>
    <cellStyle name="_PL_上海医药(中药与天然药-主表）T1T2_07年预算表 2 2_下月损益预测" xfId="1277"/>
    <cellStyle name="_PL_上海医药(中药与天然药-主表）T1T2_07年预算表 2 2_制造费用分析表" xfId="1278"/>
    <cellStyle name="_PL_上海医药(中药与天然药-主表）T1T2_07年预算表 2 2_制造费用分析表_下月损益预测" xfId="1279"/>
    <cellStyle name="_PL_上海医药(中药与天然药-主表）T1T2_07年预算表 2 3" xfId="1280"/>
    <cellStyle name="_PL_上海医药(中药与天然药-主表）T1T2_07年预算表 2 3_下月损益预测" xfId="1281"/>
    <cellStyle name="_PL_上海医药(中药与天然药-主表）T1T2_07年预算表 2_下月损益预测" xfId="1282"/>
    <cellStyle name="_PL_上海医药(中药与天然药-主表）T1T2_07年预算表 2_制造费用分析表" xfId="1283"/>
    <cellStyle name="_PL_上海医药(中药与天然药-主表）T1T2_07年预算表 2_制造费用分析表_下月损益预测" xfId="1284"/>
    <cellStyle name="_PL_上海医药(中药与天然药-主表）T1T2_07年预算表 3" xfId="1285"/>
    <cellStyle name="_PL_上海医药(中药与天然药-主表）T1T2_07年预算表 3 2" xfId="1286"/>
    <cellStyle name="_PL_上海医药(中药与天然药-主表）T1T2_07年预算表 3 2 2" xfId="1287"/>
    <cellStyle name="_PL_上海医药(中药与天然药-主表）T1T2_07年预算表 3 2 2_下月损益预测" xfId="1288"/>
    <cellStyle name="_PL_上海医药(中药与天然药-主表）T1T2_07年预算表 3 2_下月损益预测" xfId="1289"/>
    <cellStyle name="_PL_上海医药(中药与天然药-主表）T1T2_07年预算表 3 2_制造费用分析表" xfId="1290"/>
    <cellStyle name="_PL_上海医药(中药与天然药-主表）T1T2_07年预算表 3 2_制造费用分析表_下月损益预测" xfId="1291"/>
    <cellStyle name="_PL_上海医药(中药与天然药-主表）T1T2_07年预算表 3 3" xfId="1292"/>
    <cellStyle name="_PL_上海医药(中药与天然药-主表）T1T2_07年预算表 3 3_下月损益预测" xfId="1293"/>
    <cellStyle name="_PL_上海医药(中药与天然药-主表）T1T2_07年预算表 3_下月损益预测" xfId="1294"/>
    <cellStyle name="_PL_上海医药(中药与天然药-主表）T1T2_07年预算表 3_制造费用分析表" xfId="1295"/>
    <cellStyle name="_PL_上海医药(中药与天然药-主表）T1T2_07年预算表 3_制造费用分析表_下月损益预测" xfId="1296"/>
    <cellStyle name="_PL_上海医药(中药与天然药-主表）T1T2_07年预算表 4" xfId="1297"/>
    <cellStyle name="_PL_上海医药(中药与天然药-主表）T1T2_07年预算表 4 2" xfId="1298"/>
    <cellStyle name="_PL_上海医药(中药与天然药-主表）T1T2_07年预算表 4 2_下月损益预测" xfId="1299"/>
    <cellStyle name="_PL_上海医药(中药与天然药-主表）T1T2_07年预算表 4_下月损益预测" xfId="1300"/>
    <cellStyle name="_PL_上海医药(中药与天然药-主表）T1T2_07年预算表 4_制造费用分析表" xfId="1301"/>
    <cellStyle name="_PL_上海医药(中药与天然药-主表）T1T2_07年预算表 4_制造费用分析表_下月损益预测" xfId="1302"/>
    <cellStyle name="_PL_上海医药(中药与天然药-主表）T1T2_07年预算表 5" xfId="1303"/>
    <cellStyle name="_PL_上海医药(中药与天然药-主表）T1T2_07年预算表 5_下月损益预测" xfId="1304"/>
    <cellStyle name="_PL_上海医药(中药与天然药-主表）T1T2_07年预算表_部门费用预算与实际对比分析表201202" xfId="1305"/>
    <cellStyle name="_PL_上海医药(中药与天然药-主表）T1T2_07年预算表_部门费用预算与实际对比分析表201202 2" xfId="1306"/>
    <cellStyle name="_PL_上海医药(中药与天然药-主表）T1T2_07年预算表_部门费用预算与实际对比分析表201202 2 2" xfId="1307"/>
    <cellStyle name="_PL_上海医药(中药与天然药-主表）T1T2_07年预算表_部门费用预算与实际对比分析表201202 2 2 2" xfId="1308"/>
    <cellStyle name="_PL_上海医药(中药与天然药-主表）T1T2_07年预算表_部门费用预算与实际对比分析表201202 2 2 2_下月损益预测" xfId="1309"/>
    <cellStyle name="_PL_上海医药(中药与天然药-主表）T1T2_07年预算表_部门费用预算与实际对比分析表201202 2 2_下月损益预测" xfId="1310"/>
    <cellStyle name="_PL_上海医药(中药与天然药-主表）T1T2_07年预算表_部门费用预算与实际对比分析表201202 2 2_制造费用分析表" xfId="1311"/>
    <cellStyle name="_PL_上海医药(中药与天然药-主表）T1T2_07年预算表_部门费用预算与实际对比分析表201202 2 2_制造费用分析表_下月损益预测" xfId="1312"/>
    <cellStyle name="_PL_上海医药(中药与天然药-主表）T1T2_07年预算表_部门费用预算与实际对比分析表201202 2 3" xfId="1313"/>
    <cellStyle name="_PL_上海医药(中药与天然药-主表）T1T2_07年预算表_部门费用预算与实际对比分析表201202 2 3_下月损益预测" xfId="1314"/>
    <cellStyle name="_PL_上海医药(中药与天然药-主表）T1T2_07年预算表_部门费用预算与实际对比分析表201202 2_下月损益预测" xfId="1315"/>
    <cellStyle name="_PL_上海医药(中药与天然药-主表）T1T2_07年预算表_部门费用预算与实际对比分析表201202 2_制造费用分析表" xfId="1316"/>
    <cellStyle name="_PL_上海医药(中药与天然药-主表）T1T2_07年预算表_部门费用预算与实际对比分析表201202 2_制造费用分析表_下月损益预测" xfId="1317"/>
    <cellStyle name="_PL_上海医药(中药与天然药-主表）T1T2_07年预算表_部门费用预算与实际对比分析表201202 3" xfId="1318"/>
    <cellStyle name="_PL_上海医药(中药与天然药-主表）T1T2_07年预算表_部门费用预算与实际对比分析表201202 3 2" xfId="1319"/>
    <cellStyle name="_PL_上海医药(中药与天然药-主表）T1T2_07年预算表_部门费用预算与实际对比分析表201202 3 2 2" xfId="1320"/>
    <cellStyle name="_PL_上海医药(中药与天然药-主表）T1T2_07年预算表_部门费用预算与实际对比分析表201202 3 2 2_下月损益预测" xfId="1321"/>
    <cellStyle name="_PL_上海医药(中药与天然药-主表）T1T2_07年预算表_部门费用预算与实际对比分析表201202 3 2_下月损益预测" xfId="1322"/>
    <cellStyle name="_PL_上海医药(中药与天然药-主表）T1T2_07年预算表_部门费用预算与实际对比分析表201202 3 2_制造费用分析表" xfId="1323"/>
    <cellStyle name="_PL_上海医药(中药与天然药-主表）T1T2_07年预算表_部门费用预算与实际对比分析表201202 3 2_制造费用分析表_下月损益预测" xfId="1324"/>
    <cellStyle name="_PL_上海医药(中药与天然药-主表）T1T2_07年预算表_部门费用预算与实际对比分析表201202 3 3" xfId="1325"/>
    <cellStyle name="_PL_上海医药(中药与天然药-主表）T1T2_07年预算表_部门费用预算与实际对比分析表201202 3 3_下月损益预测" xfId="1326"/>
    <cellStyle name="_PL_上海医药(中药与天然药-主表）T1T2_07年预算表_部门费用预算与实际对比分析表201202 3_下月损益预测" xfId="1327"/>
    <cellStyle name="_PL_上海医药(中药与天然药-主表）T1T2_07年预算表_部门费用预算与实际对比分析表201202 3_制造费用分析表" xfId="1328"/>
    <cellStyle name="_PL_上海医药(中药与天然药-主表）T1T2_07年预算表_部门费用预算与实际对比分析表201202 3_制造费用分析表_下月损益预测" xfId="1329"/>
    <cellStyle name="_PL_上海医药(中药与天然药-主表）T1T2_07年预算表_部门费用预算与实际对比分析表201202 4" xfId="1330"/>
    <cellStyle name="_PL_上海医药(中药与天然药-主表）T1T2_07年预算表_部门费用预算与实际对比分析表201202 4 2" xfId="1331"/>
    <cellStyle name="_PL_上海医药(中药与天然药-主表）T1T2_07年预算表_部门费用预算与实际对比分析表201202 4 2_下月损益预测" xfId="1332"/>
    <cellStyle name="_PL_上海医药(中药与天然药-主表）T1T2_07年预算表_部门费用预算与实际对比分析表201202 4_下月损益预测" xfId="1333"/>
    <cellStyle name="_PL_上海医药(中药与天然药-主表）T1T2_07年预算表_部门费用预算与实际对比分析表201202 4_制造费用分析表" xfId="1334"/>
    <cellStyle name="_PL_上海医药(中药与天然药-主表）T1T2_07年预算表_部门费用预算与实际对比分析表201202 4_制造费用分析表_下月损益预测" xfId="1335"/>
    <cellStyle name="_PL_上海医药(中药与天然药-主表）T1T2_07年预算表_部门费用预算与实际对比分析表201202 5" xfId="1336"/>
    <cellStyle name="_PL_上海医药(中药与天然药-主表）T1T2_07年预算表_部门费用预算与实际对比分析表201202 5_下月损益预测" xfId="1337"/>
    <cellStyle name="_PL_上海医药(中药与天然药-主表）T1T2_07年预算表_部门费用预算与实际对比分析表201202_下月损益预测" xfId="1338"/>
    <cellStyle name="_PL_上海医药(中药与天然药-主表）T1T2_07年预算表_部门费用预算与实际对比分析表201202_制造费用分析表" xfId="1339"/>
    <cellStyle name="_PL_上海医药(中药与天然药-主表）T1T2_07年预算表_部门费用预算与实际对比分析表201202_制造费用分析表_下月损益预测" xfId="1340"/>
    <cellStyle name="_PL_上海医药(中药与天然药-主表）T1T2_07年预算表_部门费用预算与实际对比分析表201205" xfId="1341"/>
    <cellStyle name="_PL_上海医药(中药与天然药-主表）T1T2_07年预算表_部门费用预算与实际对比分析表201205 2" xfId="1342"/>
    <cellStyle name="_PL_上海医药(中药与天然药-主表）T1T2_07年预算表_部门费用预算与实际对比分析表201205 2 2" xfId="1343"/>
    <cellStyle name="_PL_上海医药(中药与天然药-主表）T1T2_07年预算表_部门费用预算与实际对比分析表201205 2 2 2" xfId="1344"/>
    <cellStyle name="_PL_上海医药(中药与天然药-主表）T1T2_07年预算表_部门费用预算与实际对比分析表201205 2 2 2_下月损益预测" xfId="1345"/>
    <cellStyle name="_PL_上海医药(中药与天然药-主表）T1T2_07年预算表_部门费用预算与实际对比分析表201205 2 2_下月损益预测" xfId="1346"/>
    <cellStyle name="_PL_上海医药(中药与天然药-主表）T1T2_07年预算表_部门费用预算与实际对比分析表201205 2 2_制造费用分析表" xfId="1347"/>
    <cellStyle name="_PL_上海医药(中药与天然药-主表）T1T2_07年预算表_部门费用预算与实际对比分析表201205 2 2_制造费用分析表_下月损益预测" xfId="1348"/>
    <cellStyle name="_PL_上海医药(中药与天然药-主表）T1T2_07年预算表_部门费用预算与实际对比分析表201205 2 3" xfId="1349"/>
    <cellStyle name="_PL_上海医药(中药与天然药-主表）T1T2_07年预算表_部门费用预算与实际对比分析表201205 2 3_下月损益预测" xfId="1350"/>
    <cellStyle name="_PL_上海医药(中药与天然药-主表）T1T2_07年预算表_部门费用预算与实际对比分析表201205 2_下月损益预测" xfId="1351"/>
    <cellStyle name="_PL_上海医药(中药与天然药-主表）T1T2_07年预算表_部门费用预算与实际对比分析表201205 2_制造费用分析表" xfId="1352"/>
    <cellStyle name="_PL_上海医药(中药与天然药-主表）T1T2_07年预算表_部门费用预算与实际对比分析表201205 2_制造费用分析表_下月损益预测" xfId="1353"/>
    <cellStyle name="_PL_上海医药(中药与天然药-主表）T1T2_07年预算表_部门费用预算与实际对比分析表201205 3" xfId="1354"/>
    <cellStyle name="_PL_上海医药(中药与天然药-主表）T1T2_07年预算表_部门费用预算与实际对比分析表201205 3 2" xfId="1355"/>
    <cellStyle name="_PL_上海医药(中药与天然药-主表）T1T2_07年预算表_部门费用预算与实际对比分析表201205 3 2 2" xfId="1356"/>
    <cellStyle name="_PL_上海医药(中药与天然药-主表）T1T2_07年预算表_部门费用预算与实际对比分析表201205 3 2 2_下月损益预测" xfId="1357"/>
    <cellStyle name="_PL_上海医药(中药与天然药-主表）T1T2_07年预算表_部门费用预算与实际对比分析表201205 3 2_下月损益预测" xfId="1358"/>
    <cellStyle name="_PL_上海医药(中药与天然药-主表）T1T2_07年预算表_部门费用预算与实际对比分析表201205 3 2_制造费用分析表" xfId="1359"/>
    <cellStyle name="_PL_上海医药(中药与天然药-主表）T1T2_07年预算表_部门费用预算与实际对比分析表201205 3 2_制造费用分析表_下月损益预测" xfId="1360"/>
    <cellStyle name="_PL_上海医药(中药与天然药-主表）T1T2_07年预算表_部门费用预算与实际对比分析表201205 3 3" xfId="1361"/>
    <cellStyle name="_PL_上海医药(中药与天然药-主表）T1T2_07年预算表_部门费用预算与实际对比分析表201205 3 3_下月损益预测" xfId="1362"/>
    <cellStyle name="_PL_上海医药(中药与天然药-主表）T1T2_07年预算表_部门费用预算与实际对比分析表201205 3_下月损益预测" xfId="1363"/>
    <cellStyle name="_PL_上海医药(中药与天然药-主表）T1T2_07年预算表_部门费用预算与实际对比分析表201205 3_制造费用分析表" xfId="1364"/>
    <cellStyle name="_PL_上海医药(中药与天然药-主表）T1T2_07年预算表_部门费用预算与实际对比分析表201205 3_制造费用分析表_下月损益预测" xfId="1365"/>
    <cellStyle name="_PL_上海医药(中药与天然药-主表）T1T2_07年预算表_部门费用预算与实际对比分析表201205 4" xfId="1366"/>
    <cellStyle name="_PL_上海医药(中药与天然药-主表）T1T2_07年预算表_部门费用预算与实际对比分析表201205 4 2" xfId="1367"/>
    <cellStyle name="_PL_上海医药(中药与天然药-主表）T1T2_07年预算表_部门费用预算与实际对比分析表201205 4 2_下月损益预测" xfId="1368"/>
    <cellStyle name="_PL_上海医药(中药与天然药-主表）T1T2_07年预算表_部门费用预算与实际对比分析表201205 4_下月损益预测" xfId="1369"/>
    <cellStyle name="_PL_上海医药(中药与天然药-主表）T1T2_07年预算表_部门费用预算与实际对比分析表201205 4_制造费用分析表" xfId="1370"/>
    <cellStyle name="_PL_上海医药(中药与天然药-主表）T1T2_07年预算表_部门费用预算与实际对比分析表201205 4_制造费用分析表_下月损益预测" xfId="1371"/>
    <cellStyle name="_PL_上海医药(中药与天然药-主表）T1T2_07年预算表_部门费用预算与实际对比分析表201205 5" xfId="1372"/>
    <cellStyle name="_PL_上海医药(中药与天然药-主表）T1T2_07年预算表_部门费用预算与实际对比分析表201205 5_下月损益预测" xfId="1373"/>
    <cellStyle name="_PL_上海医药(中药与天然药-主表）T1T2_07年预算表_部门费用预算与实际对比分析表201205_下月损益预测" xfId="1374"/>
    <cellStyle name="_PL_上海医药(中药与天然药-主表）T1T2_07年预算表_部门费用预算与实际对比分析表201205_制造费用分析表" xfId="1375"/>
    <cellStyle name="_PL_上海医药(中药与天然药-主表）T1T2_07年预算表_部门费用预算与实际对比分析表201205_制造费用分析表_下月损益预测" xfId="1376"/>
    <cellStyle name="_PL_上海医药(中药与天然药-主表）T1T2_07年预算表_量-本-利分析（含报废）" xfId="1377"/>
    <cellStyle name="_PL_上海医药(中药与天然药-主表）T1T2_07年预算表_量-本-利分析（含报废） 2" xfId="1378"/>
    <cellStyle name="_PL_上海医药(中药与天然药-主表）T1T2_07年预算表_量-本-利分析（含报废） 2 2" xfId="1379"/>
    <cellStyle name="_PL_上海医药(中药与天然药-主表）T1T2_07年预算表_量-本-利分析（含报废） 2 2_下月损益预测" xfId="1380"/>
    <cellStyle name="_PL_上海医药(中药与天然药-主表）T1T2_07年预算表_量-本-利分析（含报废） 2_下月损益预测" xfId="1381"/>
    <cellStyle name="_PL_上海医药(中药与天然药-主表）T1T2_07年预算表_量-本-利分析（含报废） 2_制造费用分析表" xfId="1382"/>
    <cellStyle name="_PL_上海医药(中药与天然药-主表）T1T2_07年预算表_量-本-利分析（含报废） 2_制造费用分析表_下月损益预测" xfId="1383"/>
    <cellStyle name="_PL_上海医药(中药与天然药-主表）T1T2_07年预算表_量-本-利分析（含报废） 3" xfId="1384"/>
    <cellStyle name="_PL_上海医药(中药与天然药-主表）T1T2_07年预算表_量-本-利分析（含报废） 3_下月损益预测" xfId="1385"/>
    <cellStyle name="_PL_上海医药(中药与天然药-主表）T1T2_07年预算表_量-本-利分析（含报废）_下月损益预测" xfId="1386"/>
    <cellStyle name="_PL_上海医药(中药与天然药-主表）T1T2_07年预算表_量-本-利分析（含报废）_制造费用分析表" xfId="1387"/>
    <cellStyle name="_PL_上海医药(中药与天然药-主表）T1T2_07年预算表_量-本-利分析（含报废）_制造费用分析表_下月损益预测" xfId="1388"/>
    <cellStyle name="_PL_上海医药(中药与天然药-主表）T1T2_07年预算表_下月损益预测" xfId="1389"/>
    <cellStyle name="_PL_上海医药(中药与天然药-主表）T1T2_07年预算表_制造费用分析表" xfId="1390"/>
    <cellStyle name="_PL_上海医药(中药与天然药-主表）T1T2_07年预算表_制造费用分析表_下月损益预测" xfId="1391"/>
    <cellStyle name="_PL_上海医药(中药与天然药-主表）T1T2_07年预算表-正式下发" xfId="1392"/>
    <cellStyle name="_PL_上海医药(中药与天然药-主表）T1T2_07年预算表-正式下发 2" xfId="1393"/>
    <cellStyle name="_PL_上海医药(中药与天然药-主表）T1T2_07年预算表-正式下发 2 2" xfId="1394"/>
    <cellStyle name="_PL_上海医药(中药与天然药-主表）T1T2_07年预算表-正式下发 2 2 2" xfId="1395"/>
    <cellStyle name="_PL_上海医药(中药与天然药-主表）T1T2_07年预算表-正式下发 2 2 2_下月损益预测" xfId="1396"/>
    <cellStyle name="_PL_上海医药(中药与天然药-主表）T1T2_07年预算表-正式下发 2 2_下月损益预测" xfId="1397"/>
    <cellStyle name="_PL_上海医药(中药与天然药-主表）T1T2_07年预算表-正式下发 2 2_制造费用分析表" xfId="1398"/>
    <cellStyle name="_PL_上海医药(中药与天然药-主表）T1T2_07年预算表-正式下发 2 2_制造费用分析表_下月损益预测" xfId="1399"/>
    <cellStyle name="_PL_上海医药(中药与天然药-主表）T1T2_07年预算表-正式下发 2 3" xfId="1400"/>
    <cellStyle name="_PL_上海医药(中药与天然药-主表）T1T2_07年预算表-正式下发 2 3_下月损益预测" xfId="1401"/>
    <cellStyle name="_PL_上海医药(中药与天然药-主表）T1T2_07年预算表-正式下发 2_下月损益预测" xfId="1402"/>
    <cellStyle name="_PL_上海医药(中药与天然药-主表）T1T2_07年预算表-正式下发 2_制造费用分析表" xfId="1403"/>
    <cellStyle name="_PL_上海医药(中药与天然药-主表）T1T2_07年预算表-正式下发 2_制造费用分析表_下月损益预测" xfId="1404"/>
    <cellStyle name="_PL_上海医药(中药与天然药-主表）T1T2_07年预算表-正式下发 3" xfId="1405"/>
    <cellStyle name="_PL_上海医药(中药与天然药-主表）T1T2_07年预算表-正式下发 3 2" xfId="1406"/>
    <cellStyle name="_PL_上海医药(中药与天然药-主表）T1T2_07年预算表-正式下发 3 2 2" xfId="1407"/>
    <cellStyle name="_PL_上海医药(中药与天然药-主表）T1T2_07年预算表-正式下发 3 2 2_下月损益预测" xfId="1408"/>
    <cellStyle name="_PL_上海医药(中药与天然药-主表）T1T2_07年预算表-正式下发 3 2_下月损益预测" xfId="1409"/>
    <cellStyle name="_PL_上海医药(中药与天然药-主表）T1T2_07年预算表-正式下发 3 2_制造费用分析表" xfId="1410"/>
    <cellStyle name="_PL_上海医药(中药与天然药-主表）T1T2_07年预算表-正式下发 3 2_制造费用分析表_下月损益预测" xfId="1411"/>
    <cellStyle name="_PL_上海医药(中药与天然药-主表）T1T2_07年预算表-正式下发 3 3" xfId="1412"/>
    <cellStyle name="_PL_上海医药(中药与天然药-主表）T1T2_07年预算表-正式下发 3 3_下月损益预测" xfId="1413"/>
    <cellStyle name="_PL_上海医药(中药与天然药-主表）T1T2_07年预算表-正式下发 3_下月损益预测" xfId="1414"/>
    <cellStyle name="_PL_上海医药(中药与天然药-主表）T1T2_07年预算表-正式下发 3_制造费用分析表" xfId="1415"/>
    <cellStyle name="_PL_上海医药(中药与天然药-主表）T1T2_07年预算表-正式下发 3_制造费用分析表_下月损益预测" xfId="1416"/>
    <cellStyle name="_PL_上海医药(中药与天然药-主表）T1T2_07年预算表-正式下发 4" xfId="1417"/>
    <cellStyle name="_PL_上海医药(中药与天然药-主表）T1T2_07年预算表-正式下发 4 2" xfId="1418"/>
    <cellStyle name="_PL_上海医药(中药与天然药-主表）T1T2_07年预算表-正式下发 4 2_下月损益预测" xfId="1419"/>
    <cellStyle name="_PL_上海医药(中药与天然药-主表）T1T2_07年预算表-正式下发 4_下月损益预测" xfId="1420"/>
    <cellStyle name="_PL_上海医药(中药与天然药-主表）T1T2_07年预算表-正式下发 4_制造费用分析表" xfId="1421"/>
    <cellStyle name="_PL_上海医药(中药与天然药-主表）T1T2_07年预算表-正式下发 4_制造费用分析表_下月损益预测" xfId="1422"/>
    <cellStyle name="_PL_上海医药(中药与天然药-主表）T1T2_07年预算表-正式下发 5" xfId="1423"/>
    <cellStyle name="_PL_上海医药(中药与天然药-主表）T1T2_07年预算表-正式下发 5_下月损益预测" xfId="1424"/>
    <cellStyle name="_PL_上海医药(中药与天然药-主表）T1T2_07年预算表-正式下发_部门费用预算与实际对比分析表201202" xfId="1425"/>
    <cellStyle name="_PL_上海医药(中药与天然药-主表）T1T2_07年预算表-正式下发_部门费用预算与实际对比分析表201202 2" xfId="1426"/>
    <cellStyle name="_PL_上海医药(中药与天然药-主表）T1T2_07年预算表-正式下发_部门费用预算与实际对比分析表201202 2 2" xfId="1427"/>
    <cellStyle name="_PL_上海医药(中药与天然药-主表）T1T2_07年预算表-正式下发_部门费用预算与实际对比分析表201202 2 2 2" xfId="1428"/>
    <cellStyle name="_PL_上海医药(中药与天然药-主表）T1T2_07年预算表-正式下发_部门费用预算与实际对比分析表201202 2 2 2_下月损益预测" xfId="1429"/>
    <cellStyle name="_PL_上海医药(中药与天然药-主表）T1T2_07年预算表-正式下发_部门费用预算与实际对比分析表201202 2 2_下月损益预测" xfId="1430"/>
    <cellStyle name="_PL_上海医药(中药与天然药-主表）T1T2_07年预算表-正式下发_部门费用预算与实际对比分析表201202 2 2_制造费用分析表" xfId="1431"/>
    <cellStyle name="_PL_上海医药(中药与天然药-主表）T1T2_07年预算表-正式下发_部门费用预算与实际对比分析表201202 2 2_制造费用分析表_下月损益预测" xfId="1432"/>
    <cellStyle name="_PL_上海医药(中药与天然药-主表）T1T2_07年预算表-正式下发_部门费用预算与实际对比分析表201202 2 3" xfId="1433"/>
    <cellStyle name="_PL_上海医药(中药与天然药-主表）T1T2_07年预算表-正式下发_部门费用预算与实际对比分析表201202 2 3_下月损益预测" xfId="1434"/>
    <cellStyle name="_PL_上海医药(中药与天然药-主表）T1T2_07年预算表-正式下发_部门费用预算与实际对比分析表201202 2_下月损益预测" xfId="1435"/>
    <cellStyle name="_PL_上海医药(中药与天然药-主表）T1T2_07年预算表-正式下发_部门费用预算与实际对比分析表201202 2_制造费用分析表" xfId="1436"/>
    <cellStyle name="_PL_上海医药(中药与天然药-主表）T1T2_07年预算表-正式下发_部门费用预算与实际对比分析表201202 2_制造费用分析表_下月损益预测" xfId="1437"/>
    <cellStyle name="_PL_上海医药(中药与天然药-主表）T1T2_07年预算表-正式下发_部门费用预算与实际对比分析表201202 3" xfId="1438"/>
    <cellStyle name="_PL_上海医药(中药与天然药-主表）T1T2_07年预算表-正式下发_部门费用预算与实际对比分析表201202 3 2" xfId="1439"/>
    <cellStyle name="_PL_上海医药(中药与天然药-主表）T1T2_07年预算表-正式下发_部门费用预算与实际对比分析表201202 3 2 2" xfId="1440"/>
    <cellStyle name="_PL_上海医药(中药与天然药-主表）T1T2_07年预算表-正式下发_部门费用预算与实际对比分析表201202 3 2 2_下月损益预测" xfId="1441"/>
    <cellStyle name="_PL_上海医药(中药与天然药-主表）T1T2_07年预算表-正式下发_部门费用预算与实际对比分析表201202 3 2_下月损益预测" xfId="1442"/>
    <cellStyle name="_PL_上海医药(中药与天然药-主表）T1T2_07年预算表-正式下发_部门费用预算与实际对比分析表201202 3 2_制造费用分析表" xfId="1443"/>
    <cellStyle name="_PL_上海医药(中药与天然药-主表）T1T2_07年预算表-正式下发_部门费用预算与实际对比分析表201202 3 2_制造费用分析表_下月损益预测" xfId="1444"/>
    <cellStyle name="_PL_上海医药(中药与天然药-主表）T1T2_07年预算表-正式下发_部门费用预算与实际对比分析表201202 3 3" xfId="1445"/>
    <cellStyle name="_PL_上海医药(中药与天然药-主表）T1T2_07年预算表-正式下发_部门费用预算与实际对比分析表201202 3 3_下月损益预测" xfId="1446"/>
    <cellStyle name="_PL_上海医药(中药与天然药-主表）T1T2_07年预算表-正式下发_部门费用预算与实际对比分析表201202 3_下月损益预测" xfId="1447"/>
    <cellStyle name="_PL_上海医药(中药与天然药-主表）T1T2_07年预算表-正式下发_部门费用预算与实际对比分析表201202 3_制造费用分析表" xfId="1448"/>
    <cellStyle name="_PL_上海医药(中药与天然药-主表）T1T2_07年预算表-正式下发_部门费用预算与实际对比分析表201202 3_制造费用分析表_下月损益预测" xfId="1449"/>
    <cellStyle name="_PL_上海医药(中药与天然药-主表）T1T2_07年预算表-正式下发_部门费用预算与实际对比分析表201202 4" xfId="1450"/>
    <cellStyle name="_PL_上海医药(中药与天然药-主表）T1T2_07年预算表-正式下发_部门费用预算与实际对比分析表201202 4 2" xfId="1451"/>
    <cellStyle name="_PL_上海医药(中药与天然药-主表）T1T2_07年预算表-正式下发_部门费用预算与实际对比分析表201202 4 2_下月损益预测" xfId="1452"/>
    <cellStyle name="_PL_上海医药(中药与天然药-主表）T1T2_07年预算表-正式下发_部门费用预算与实际对比分析表201202 4_下月损益预测" xfId="1453"/>
    <cellStyle name="_PL_上海医药(中药与天然药-主表）T1T2_07年预算表-正式下发_部门费用预算与实际对比分析表201202 4_制造费用分析表" xfId="1454"/>
    <cellStyle name="_PL_上海医药(中药与天然药-主表）T1T2_07年预算表-正式下发_部门费用预算与实际对比分析表201202 4_制造费用分析表_下月损益预测" xfId="1455"/>
    <cellStyle name="_PL_上海医药(中药与天然药-主表）T1T2_07年预算表-正式下发_部门费用预算与实际对比分析表201202 5" xfId="1456"/>
    <cellStyle name="_PL_上海医药(中药与天然药-主表）T1T2_07年预算表-正式下发_部门费用预算与实际对比分析表201202 5_下月损益预测" xfId="1457"/>
    <cellStyle name="_PL_上海医药(中药与天然药-主表）T1T2_07年预算表-正式下发_部门费用预算与实际对比分析表201202_下月损益预测" xfId="1458"/>
    <cellStyle name="_PL_上海医药(中药与天然药-主表）T1T2_07年预算表-正式下发_部门费用预算与实际对比分析表201202_制造费用分析表" xfId="1459"/>
    <cellStyle name="_PL_上海医药(中药与天然药-主表）T1T2_07年预算表-正式下发_部门费用预算与实际对比分析表201202_制造费用分析表_下月损益预测" xfId="1460"/>
    <cellStyle name="_PL_上海医药(中药与天然药-主表）T1T2_07年预算表-正式下发_部门费用预算与实际对比分析表201205" xfId="1461"/>
    <cellStyle name="_PL_上海医药(中药与天然药-主表）T1T2_07年预算表-正式下发_部门费用预算与实际对比分析表201205 2" xfId="1462"/>
    <cellStyle name="_PL_上海医药(中药与天然药-主表）T1T2_07年预算表-正式下发_部门费用预算与实际对比分析表201205 2 2" xfId="1463"/>
    <cellStyle name="_PL_上海医药(中药与天然药-主表）T1T2_07年预算表-正式下发_部门费用预算与实际对比分析表201205 2 2 2" xfId="1464"/>
    <cellStyle name="_PL_上海医药(中药与天然药-主表）T1T2_07年预算表-正式下发_部门费用预算与实际对比分析表201205 2 2 2_下月损益预测" xfId="1465"/>
    <cellStyle name="_PL_上海医药(中药与天然药-主表）T1T2_07年预算表-正式下发_部门费用预算与实际对比分析表201205 2 2_下月损益预测" xfId="1466"/>
    <cellStyle name="_PL_上海医药(中药与天然药-主表）T1T2_07年预算表-正式下发_部门费用预算与实际对比分析表201205 2 2_制造费用分析表" xfId="1467"/>
    <cellStyle name="_PL_上海医药(中药与天然药-主表）T1T2_07年预算表-正式下发_部门费用预算与实际对比分析表201205 2 2_制造费用分析表_下月损益预测" xfId="1468"/>
    <cellStyle name="_PL_上海医药(中药与天然药-主表）T1T2_07年预算表-正式下发_部门费用预算与实际对比分析表201205 2 3" xfId="1469"/>
    <cellStyle name="_PL_上海医药(中药与天然药-主表）T1T2_07年预算表-正式下发_部门费用预算与实际对比分析表201205 2 3_下月损益预测" xfId="1470"/>
    <cellStyle name="_PL_上海医药(中药与天然药-主表）T1T2_07年预算表-正式下发_部门费用预算与实际对比分析表201205 2_下月损益预测" xfId="1471"/>
    <cellStyle name="_PL_上海医药(中药与天然药-主表）T1T2_07年预算表-正式下发_部门费用预算与实际对比分析表201205 2_制造费用分析表" xfId="1472"/>
    <cellStyle name="_PL_上海医药(中药与天然药-主表）T1T2_07年预算表-正式下发_部门费用预算与实际对比分析表201205 2_制造费用分析表_下月损益预测" xfId="1473"/>
    <cellStyle name="_PL_上海医药(中药与天然药-主表）T1T2_07年预算表-正式下发_部门费用预算与实际对比分析表201205 3" xfId="1474"/>
    <cellStyle name="_PL_上海医药(中药与天然药-主表）T1T2_07年预算表-正式下发_部门费用预算与实际对比分析表201205 3 2" xfId="1475"/>
    <cellStyle name="_PL_上海医药(中药与天然药-主表）T1T2_07年预算表-正式下发_部门费用预算与实际对比分析表201205 3 2 2" xfId="1476"/>
    <cellStyle name="_PL_上海医药(中药与天然药-主表）T1T2_07年预算表-正式下发_部门费用预算与实际对比分析表201205 3 2 2_下月损益预测" xfId="1477"/>
    <cellStyle name="_PL_上海医药(中药与天然药-主表）T1T2_07年预算表-正式下发_部门费用预算与实际对比分析表201205 3 2_下月损益预测" xfId="1478"/>
    <cellStyle name="_PL_上海医药(中药与天然药-主表）T1T2_07年预算表-正式下发_部门费用预算与实际对比分析表201205 3 2_制造费用分析表" xfId="1479"/>
    <cellStyle name="_PL_上海医药(中药与天然药-主表）T1T2_07年预算表-正式下发_部门费用预算与实际对比分析表201205 3 2_制造费用分析表_下月损益预测" xfId="1480"/>
    <cellStyle name="_PL_上海医药(中药与天然药-主表）T1T2_07年预算表-正式下发_部门费用预算与实际对比分析表201205 3 3" xfId="1481"/>
    <cellStyle name="_PL_上海医药(中药与天然药-主表）T1T2_07年预算表-正式下发_部门费用预算与实际对比分析表201205 3 3_下月损益预测" xfId="1482"/>
    <cellStyle name="_PL_上海医药(中药与天然药-主表）T1T2_07年预算表-正式下发_部门费用预算与实际对比分析表201205 3_下月损益预测" xfId="1483"/>
    <cellStyle name="_PL_上海医药(中药与天然药-主表）T1T2_07年预算表-正式下发_部门费用预算与实际对比分析表201205 3_制造费用分析表" xfId="1484"/>
    <cellStyle name="_PL_上海医药(中药与天然药-主表）T1T2_07年预算表-正式下发_部门费用预算与实际对比分析表201205 3_制造费用分析表_下月损益预测" xfId="1485"/>
    <cellStyle name="_PL_上海医药(中药与天然药-主表）T1T2_07年预算表-正式下发_部门费用预算与实际对比分析表201205 4" xfId="1486"/>
    <cellStyle name="_PL_上海医药(中药与天然药-主表）T1T2_07年预算表-正式下发_部门费用预算与实际对比分析表201205 4 2" xfId="1487"/>
    <cellStyle name="_PL_上海医药(中药与天然药-主表）T1T2_07年预算表-正式下发_部门费用预算与实际对比分析表201205 4 2_下月损益预测" xfId="1488"/>
    <cellStyle name="_PL_上海医药(中药与天然药-主表）T1T2_07年预算表-正式下发_部门费用预算与实际对比分析表201205 4_下月损益预测" xfId="1489"/>
    <cellStyle name="_PL_上海医药(中药与天然药-主表）T1T2_07年预算表-正式下发_部门费用预算与实际对比分析表201205 4_制造费用分析表" xfId="1490"/>
    <cellStyle name="_PL_上海医药(中药与天然药-主表）T1T2_07年预算表-正式下发_部门费用预算与实际对比分析表201205 4_制造费用分析表_下月损益预测" xfId="1491"/>
    <cellStyle name="_PL_上海医药(中药与天然药-主表）T1T2_07年预算表-正式下发_部门费用预算与实际对比分析表201205 5" xfId="1492"/>
    <cellStyle name="_PL_上海医药(中药与天然药-主表）T1T2_07年预算表-正式下发_部门费用预算与实际对比分析表201205 5_下月损益预测" xfId="1493"/>
    <cellStyle name="_PL_上海医药(中药与天然药-主表）T1T2_07年预算表-正式下发_部门费用预算与实际对比分析表201205_下月损益预测" xfId="1494"/>
    <cellStyle name="_PL_上海医药(中药与天然药-主表）T1T2_07年预算表-正式下发_部门费用预算与实际对比分析表201205_制造费用分析表" xfId="1495"/>
    <cellStyle name="_PL_上海医药(中药与天然药-主表）T1T2_07年预算表-正式下发_部门费用预算与实际对比分析表201205_制造费用分析表_下月损益预测" xfId="1496"/>
    <cellStyle name="_PL_上海医药(中药与天然药-主表）T1T2_07年预算表-正式下发_量-本-利分析（含报废）" xfId="1497"/>
    <cellStyle name="_PL_上海医药(中药与天然药-主表）T1T2_07年预算表-正式下发_量-本-利分析（含报废） 2" xfId="1498"/>
    <cellStyle name="_PL_上海医药(中药与天然药-主表）T1T2_07年预算表-正式下发_量-本-利分析（含报废） 2 2" xfId="1499"/>
    <cellStyle name="_PL_上海医药(中药与天然药-主表）T1T2_07年预算表-正式下发_量-本-利分析（含报废） 2 2_下月损益预测" xfId="1500"/>
    <cellStyle name="_PL_上海医药(中药与天然药-主表）T1T2_07年预算表-正式下发_量-本-利分析（含报废） 2_下月损益预测" xfId="1501"/>
    <cellStyle name="_PL_上海医药(中药与天然药-主表）T1T2_07年预算表-正式下发_量-本-利分析（含报废） 2_制造费用分析表" xfId="1502"/>
    <cellStyle name="_PL_上海医药(中药与天然药-主表）T1T2_07年预算表-正式下发_量-本-利分析（含报废） 2_制造费用分析表_下月损益预测" xfId="1503"/>
    <cellStyle name="_PL_上海医药(中药与天然药-主表）T1T2_07年预算表-正式下发_量-本-利分析（含报废） 3" xfId="1504"/>
    <cellStyle name="_PL_上海医药(中药与天然药-主表）T1T2_07年预算表-正式下发_量-本-利分析（含报废） 3_下月损益预测" xfId="1505"/>
    <cellStyle name="_PL_上海医药(中药与天然药-主表）T1T2_07年预算表-正式下发_量-本-利分析（含报废）_下月损益预测" xfId="1506"/>
    <cellStyle name="_PL_上海医药(中药与天然药-主表）T1T2_07年预算表-正式下发_量-本-利分析（含报废）_制造费用分析表" xfId="1507"/>
    <cellStyle name="_PL_上海医药(中药与天然药-主表）T1T2_07年预算表-正式下发_量-本-利分析（含报废）_制造费用分析表_下月损益预测" xfId="1508"/>
    <cellStyle name="_PL_上海医药(中药与天然药-主表）T1T2_07年预算表-正式下发_下月损益预测" xfId="1509"/>
    <cellStyle name="_PL_上海医药(中药与天然药-主表）T1T2_07年预算表-正式下发_制造费用分析表" xfId="1510"/>
    <cellStyle name="_PL_上海医药(中药与天然药-主表）T1T2_07年预算表-正式下发_制造费用分析表_下月损益预测" xfId="1511"/>
    <cellStyle name="_PL_上海医药(中药与天然药-主表）T1T2_08年预算表-下发版本" xfId="1512"/>
    <cellStyle name="_PL_上海医药(中药与天然药-主表）T1T2_08年预算表-下发版本 2" xfId="1513"/>
    <cellStyle name="_PL_上海医药(中药与天然药-主表）T1T2_08年预算表-下发版本 2 2" xfId="1514"/>
    <cellStyle name="_PL_上海医药(中药与天然药-主表）T1T2_08年预算表-下发版本 2 2 2" xfId="1515"/>
    <cellStyle name="_PL_上海医药(中药与天然药-主表）T1T2_08年预算表-下发版本 2 2 2_下月损益预测" xfId="1516"/>
    <cellStyle name="_PL_上海医药(中药与天然药-主表）T1T2_08年预算表-下发版本 2 2_下月损益预测" xfId="1517"/>
    <cellStyle name="_PL_上海医药(中药与天然药-主表）T1T2_08年预算表-下发版本 2 2_制造费用分析表" xfId="1518"/>
    <cellStyle name="_PL_上海医药(中药与天然药-主表）T1T2_08年预算表-下发版本 2 2_制造费用分析表_下月损益预测" xfId="1519"/>
    <cellStyle name="_PL_上海医药(中药与天然药-主表）T1T2_08年预算表-下发版本 2 3" xfId="1520"/>
    <cellStyle name="_PL_上海医药(中药与天然药-主表）T1T2_08年预算表-下发版本 2 3_下月损益预测" xfId="1521"/>
    <cellStyle name="_PL_上海医药(中药与天然药-主表）T1T2_08年预算表-下发版本 2_下月损益预测" xfId="1522"/>
    <cellStyle name="_PL_上海医药(中药与天然药-主表）T1T2_08年预算表-下发版本 2_制造费用分析表" xfId="1523"/>
    <cellStyle name="_PL_上海医药(中药与天然药-主表）T1T2_08年预算表-下发版本 2_制造费用分析表_下月损益预测" xfId="1524"/>
    <cellStyle name="_PL_上海医药(中药与天然药-主表）T1T2_08年预算表-下发版本 3" xfId="1525"/>
    <cellStyle name="_PL_上海医药(中药与天然药-主表）T1T2_08年预算表-下发版本 3 2" xfId="1526"/>
    <cellStyle name="_PL_上海医药(中药与天然药-主表）T1T2_08年预算表-下发版本 3 2 2" xfId="1527"/>
    <cellStyle name="_PL_上海医药(中药与天然药-主表）T1T2_08年预算表-下发版本 3 2 2_下月损益预测" xfId="1528"/>
    <cellStyle name="_PL_上海医药(中药与天然药-主表）T1T2_08年预算表-下发版本 3 2_下月损益预测" xfId="1529"/>
    <cellStyle name="_PL_上海医药(中药与天然药-主表）T1T2_08年预算表-下发版本 3 2_制造费用分析表" xfId="1530"/>
    <cellStyle name="_PL_上海医药(中药与天然药-主表）T1T2_08年预算表-下发版本 3 2_制造费用分析表_下月损益预测" xfId="1531"/>
    <cellStyle name="_PL_上海医药(中药与天然药-主表）T1T2_08年预算表-下发版本 3 3" xfId="1532"/>
    <cellStyle name="_PL_上海医药(中药与天然药-主表）T1T2_08年预算表-下发版本 3 3_下月损益预测" xfId="1533"/>
    <cellStyle name="_PL_上海医药(中药与天然药-主表）T1T2_08年预算表-下发版本 3_下月损益预测" xfId="1534"/>
    <cellStyle name="_PL_上海医药(中药与天然药-主表）T1T2_08年预算表-下发版本 3_制造费用分析表" xfId="1535"/>
    <cellStyle name="_PL_上海医药(中药与天然药-主表）T1T2_08年预算表-下发版本 3_制造费用分析表_下月损益预测" xfId="1536"/>
    <cellStyle name="_PL_上海医药(中药与天然药-主表）T1T2_08年预算表-下发版本 4" xfId="1537"/>
    <cellStyle name="_PL_上海医药(中药与天然药-主表）T1T2_08年预算表-下发版本 4 2" xfId="1538"/>
    <cellStyle name="_PL_上海医药(中药与天然药-主表）T1T2_08年预算表-下发版本 4 2_下月损益预测" xfId="1539"/>
    <cellStyle name="_PL_上海医药(中药与天然药-主表）T1T2_08年预算表-下发版本 4_下月损益预测" xfId="1540"/>
    <cellStyle name="_PL_上海医药(中药与天然药-主表）T1T2_08年预算表-下发版本 4_制造费用分析表" xfId="1541"/>
    <cellStyle name="_PL_上海医药(中药与天然药-主表）T1T2_08年预算表-下发版本 4_制造费用分析表_下月损益预测" xfId="1542"/>
    <cellStyle name="_PL_上海医药(中药与天然药-主表）T1T2_08年预算表-下发版本 5" xfId="1543"/>
    <cellStyle name="_PL_上海医药(中药与天然药-主表）T1T2_08年预算表-下发版本 5_下月损益预测" xfId="1544"/>
    <cellStyle name="_PL_上海医药(中药与天然药-主表）T1T2_08年预算表-下发版本_部门费用预算与实际对比分析表201202" xfId="1545"/>
    <cellStyle name="_PL_上海医药(中药与天然药-主表）T1T2_08年预算表-下发版本_部门费用预算与实际对比分析表201202 2" xfId="1546"/>
    <cellStyle name="_PL_上海医药(中药与天然药-主表）T1T2_08年预算表-下发版本_部门费用预算与实际对比分析表201202 2 2" xfId="1547"/>
    <cellStyle name="_PL_上海医药(中药与天然药-主表）T1T2_08年预算表-下发版本_部门费用预算与实际对比分析表201202 2 2 2" xfId="1548"/>
    <cellStyle name="_PL_上海医药(中药与天然药-主表）T1T2_08年预算表-下发版本_部门费用预算与实际对比分析表201202 2 2 2_下月损益预测" xfId="1549"/>
    <cellStyle name="_PL_上海医药(中药与天然药-主表）T1T2_08年预算表-下发版本_部门费用预算与实际对比分析表201202 2 2_下月损益预测" xfId="1550"/>
    <cellStyle name="_PL_上海医药(中药与天然药-主表）T1T2_08年预算表-下发版本_部门费用预算与实际对比分析表201202 2 2_制造费用分析表" xfId="1551"/>
    <cellStyle name="_PL_上海医药(中药与天然药-主表）T1T2_08年预算表-下发版本_部门费用预算与实际对比分析表201202 2 2_制造费用分析表_下月损益预测" xfId="1552"/>
    <cellStyle name="_PL_上海医药(中药与天然药-主表）T1T2_08年预算表-下发版本_部门费用预算与实际对比分析表201202 2 3" xfId="1553"/>
    <cellStyle name="_PL_上海医药(中药与天然药-主表）T1T2_08年预算表-下发版本_部门费用预算与实际对比分析表201202 2 3_下月损益预测" xfId="1554"/>
    <cellStyle name="_PL_上海医药(中药与天然药-主表）T1T2_08年预算表-下发版本_部门费用预算与实际对比分析表201202 2_下月损益预测" xfId="1555"/>
    <cellStyle name="_PL_上海医药(中药与天然药-主表）T1T2_08年预算表-下发版本_部门费用预算与实际对比分析表201202 2_制造费用分析表" xfId="1556"/>
    <cellStyle name="_PL_上海医药(中药与天然药-主表）T1T2_08年预算表-下发版本_部门费用预算与实际对比分析表201202 2_制造费用分析表_下月损益预测" xfId="1557"/>
    <cellStyle name="_PL_上海医药(中药与天然药-主表）T1T2_08年预算表-下发版本_部门费用预算与实际对比分析表201202 3" xfId="1558"/>
    <cellStyle name="_PL_上海医药(中药与天然药-主表）T1T2_08年预算表-下发版本_部门费用预算与实际对比分析表201202 3 2" xfId="1559"/>
    <cellStyle name="_PL_上海医药(中药与天然药-主表）T1T2_08年预算表-下发版本_部门费用预算与实际对比分析表201202 3 2 2" xfId="1560"/>
    <cellStyle name="_PL_上海医药(中药与天然药-主表）T1T2_08年预算表-下发版本_部门费用预算与实际对比分析表201202 3 2 2_下月损益预测" xfId="1561"/>
    <cellStyle name="_PL_上海医药(中药与天然药-主表）T1T2_08年预算表-下发版本_部门费用预算与实际对比分析表201202 3 2_下月损益预测" xfId="1562"/>
    <cellStyle name="_PL_上海医药(中药与天然药-主表）T1T2_08年预算表-下发版本_部门费用预算与实际对比分析表201202 3 2_制造费用分析表" xfId="1563"/>
    <cellStyle name="_PL_上海医药(中药与天然药-主表）T1T2_08年预算表-下发版本_部门费用预算与实际对比分析表201202 3 2_制造费用分析表_下月损益预测" xfId="1564"/>
    <cellStyle name="_PL_上海医药(中药与天然药-主表）T1T2_08年预算表-下发版本_部门费用预算与实际对比分析表201202 3 3" xfId="1565"/>
    <cellStyle name="_PL_上海医药(中药与天然药-主表）T1T2_08年预算表-下发版本_部门费用预算与实际对比分析表201202 3 3_下月损益预测" xfId="1566"/>
    <cellStyle name="_PL_上海医药(中药与天然药-主表）T1T2_08年预算表-下发版本_部门费用预算与实际对比分析表201202 3_下月损益预测" xfId="1567"/>
    <cellStyle name="_PL_上海医药(中药与天然药-主表）T1T2_08年预算表-下发版本_部门费用预算与实际对比分析表201202 3_制造费用分析表" xfId="1568"/>
    <cellStyle name="_PL_上海医药(中药与天然药-主表）T1T2_08年预算表-下发版本_部门费用预算与实际对比分析表201202 3_制造费用分析表_下月损益预测" xfId="1569"/>
    <cellStyle name="_PL_上海医药(中药与天然药-主表）T1T2_08年预算表-下发版本_部门费用预算与实际对比分析表201202 4" xfId="1570"/>
    <cellStyle name="_PL_上海医药(中药与天然药-主表）T1T2_08年预算表-下发版本_部门费用预算与实际对比分析表201202 4 2" xfId="1571"/>
    <cellStyle name="_PL_上海医药(中药与天然药-主表）T1T2_08年预算表-下发版本_部门费用预算与实际对比分析表201202 4 2_下月损益预测" xfId="1572"/>
    <cellStyle name="_PL_上海医药(中药与天然药-主表）T1T2_08年预算表-下发版本_部门费用预算与实际对比分析表201202 4_下月损益预测" xfId="1573"/>
    <cellStyle name="_PL_上海医药(中药与天然药-主表）T1T2_08年预算表-下发版本_部门费用预算与实际对比分析表201202 4_制造费用分析表" xfId="1574"/>
    <cellStyle name="_PL_上海医药(中药与天然药-主表）T1T2_08年预算表-下发版本_部门费用预算与实际对比分析表201202 4_制造费用分析表_下月损益预测" xfId="1575"/>
    <cellStyle name="_PL_上海医药(中药与天然药-主表）T1T2_08年预算表-下发版本_部门费用预算与实际对比分析表201202 5" xfId="1576"/>
    <cellStyle name="_PL_上海医药(中药与天然药-主表）T1T2_08年预算表-下发版本_部门费用预算与实际对比分析表201202 5_下月损益预测" xfId="1577"/>
    <cellStyle name="_PL_上海医药(中药与天然药-主表）T1T2_08年预算表-下发版本_部门费用预算与实际对比分析表201202_下月损益预测" xfId="1578"/>
    <cellStyle name="_PL_上海医药(中药与天然药-主表）T1T2_08年预算表-下发版本_部门费用预算与实际对比分析表201202_制造费用分析表" xfId="1579"/>
    <cellStyle name="_PL_上海医药(中药与天然药-主表）T1T2_08年预算表-下发版本_部门费用预算与实际对比分析表201202_制造费用分析表_下月损益预测" xfId="1580"/>
    <cellStyle name="_PL_上海医药(中药与天然药-主表）T1T2_08年预算表-下发版本_部门费用预算与实际对比分析表201205" xfId="1581"/>
    <cellStyle name="_PL_上海医药(中药与天然药-主表）T1T2_08年预算表-下发版本_部门费用预算与实际对比分析表201205 2" xfId="1582"/>
    <cellStyle name="_PL_上海医药(中药与天然药-主表）T1T2_08年预算表-下发版本_部门费用预算与实际对比分析表201205 2 2" xfId="1583"/>
    <cellStyle name="_PL_上海医药(中药与天然药-主表）T1T2_08年预算表-下发版本_部门费用预算与实际对比分析表201205 2 2 2" xfId="1584"/>
    <cellStyle name="_PL_上海医药(中药与天然药-主表）T1T2_08年预算表-下发版本_部门费用预算与实际对比分析表201205 2 2 2_下月损益预测" xfId="1585"/>
    <cellStyle name="_PL_上海医药(中药与天然药-主表）T1T2_08年预算表-下发版本_部门费用预算与实际对比分析表201205 2 2_下月损益预测" xfId="1586"/>
    <cellStyle name="_PL_上海医药(中药与天然药-主表）T1T2_08年预算表-下发版本_部门费用预算与实际对比分析表201205 2 2_制造费用分析表" xfId="1587"/>
    <cellStyle name="_PL_上海医药(中药与天然药-主表）T1T2_08年预算表-下发版本_部门费用预算与实际对比分析表201205 2 2_制造费用分析表_下月损益预测" xfId="1588"/>
    <cellStyle name="_PL_上海医药(中药与天然药-主表）T1T2_08年预算表-下发版本_部门费用预算与实际对比分析表201205 2 3" xfId="1589"/>
    <cellStyle name="_PL_上海医药(中药与天然药-主表）T1T2_08年预算表-下发版本_部门费用预算与实际对比分析表201205 2 3_下月损益预测" xfId="1590"/>
    <cellStyle name="_PL_上海医药(中药与天然药-主表）T1T2_08年预算表-下发版本_部门费用预算与实际对比分析表201205 2_下月损益预测" xfId="1591"/>
    <cellStyle name="_PL_上海医药(中药与天然药-主表）T1T2_08年预算表-下发版本_部门费用预算与实际对比分析表201205 2_制造费用分析表" xfId="1592"/>
    <cellStyle name="_PL_上海医药(中药与天然药-主表）T1T2_08年预算表-下发版本_部门费用预算与实际对比分析表201205 2_制造费用分析表_下月损益预测" xfId="1593"/>
    <cellStyle name="_PL_上海医药(中药与天然药-主表）T1T2_08年预算表-下发版本_部门费用预算与实际对比分析表201205 3" xfId="1594"/>
    <cellStyle name="_PL_上海医药(中药与天然药-主表）T1T2_08年预算表-下发版本_部门费用预算与实际对比分析表201205 3 2" xfId="1595"/>
    <cellStyle name="_PL_上海医药(中药与天然药-主表）T1T2_08年预算表-下发版本_部门费用预算与实际对比分析表201205 3 2 2" xfId="1596"/>
    <cellStyle name="_PL_上海医药(中药与天然药-主表）T1T2_08年预算表-下发版本_部门费用预算与实际对比分析表201205 3 2 2_下月损益预测" xfId="1597"/>
    <cellStyle name="_PL_上海医药(中药与天然药-主表）T1T2_08年预算表-下发版本_部门费用预算与实际对比分析表201205 3 2_下月损益预测" xfId="1598"/>
    <cellStyle name="_PL_上海医药(中药与天然药-主表）T1T2_08年预算表-下发版本_部门费用预算与实际对比分析表201205 3 2_制造费用分析表" xfId="1599"/>
    <cellStyle name="_PL_上海医药(中药与天然药-主表）T1T2_08年预算表-下发版本_部门费用预算与实际对比分析表201205 3 2_制造费用分析表_下月损益预测" xfId="1600"/>
    <cellStyle name="_PL_上海医药(中药与天然药-主表）T1T2_08年预算表-下发版本_部门费用预算与实际对比分析表201205 3 3" xfId="1601"/>
    <cellStyle name="_PL_上海医药(中药与天然药-主表）T1T2_08年预算表-下发版本_部门费用预算与实际对比分析表201205 3 3_下月损益预测" xfId="1602"/>
    <cellStyle name="_PL_上海医药(中药与天然药-主表）T1T2_08年预算表-下发版本_部门费用预算与实际对比分析表201205 3_下月损益预测" xfId="1603"/>
    <cellStyle name="_PL_上海医药(中药与天然药-主表）T1T2_08年预算表-下发版本_部门费用预算与实际对比分析表201205 3_制造费用分析表" xfId="1604"/>
    <cellStyle name="_PL_上海医药(中药与天然药-主表）T1T2_08年预算表-下发版本_部门费用预算与实际对比分析表201205 3_制造费用分析表_下月损益预测" xfId="1605"/>
    <cellStyle name="_PL_上海医药(中药与天然药-主表）T1T2_08年预算表-下发版本_部门费用预算与实际对比分析表201205 4" xfId="1606"/>
    <cellStyle name="_PL_上海医药(中药与天然药-主表）T1T2_08年预算表-下发版本_部门费用预算与实际对比分析表201205 4 2" xfId="1607"/>
    <cellStyle name="_PL_上海医药(中药与天然药-主表）T1T2_08年预算表-下发版本_部门费用预算与实际对比分析表201205 4 2_下月损益预测" xfId="1608"/>
    <cellStyle name="_PL_上海医药(中药与天然药-主表）T1T2_08年预算表-下发版本_部门费用预算与实际对比分析表201205 4_下月损益预测" xfId="1609"/>
    <cellStyle name="_PL_上海医药(中药与天然药-主表）T1T2_08年预算表-下发版本_部门费用预算与实际对比分析表201205 4_制造费用分析表" xfId="1610"/>
    <cellStyle name="_PL_上海医药(中药与天然药-主表）T1T2_08年预算表-下发版本_部门费用预算与实际对比分析表201205 4_制造费用分析表_下月损益预测" xfId="1611"/>
    <cellStyle name="_PL_上海医药(中药与天然药-主表）T1T2_08年预算表-下发版本_部门费用预算与实际对比分析表201205 5" xfId="1612"/>
    <cellStyle name="_PL_上海医药(中药与天然药-主表）T1T2_08年预算表-下发版本_部门费用预算与实际对比分析表201205 5_下月损益预测" xfId="1613"/>
    <cellStyle name="_PL_上海医药(中药与天然药-主表）T1T2_08年预算表-下发版本_部门费用预算与实际对比分析表201205_下月损益预测" xfId="1614"/>
    <cellStyle name="_PL_上海医药(中药与天然药-主表）T1T2_08年预算表-下发版本_部门费用预算与实际对比分析表201205_制造费用分析表" xfId="1615"/>
    <cellStyle name="_PL_上海医药(中药与天然药-主表）T1T2_08年预算表-下发版本_部门费用预算与实际对比分析表201205_制造费用分析表_下月损益预测" xfId="1616"/>
    <cellStyle name="_PL_上海医药(中药与天然药-主表）T1T2_08年预算表-下发版本_量-本-利分析（含报废）" xfId="1617"/>
    <cellStyle name="_PL_上海医药(中药与天然药-主表）T1T2_08年预算表-下发版本_量-本-利分析（含报废） 2" xfId="1618"/>
    <cellStyle name="_PL_上海医药(中药与天然药-主表）T1T2_08年预算表-下发版本_量-本-利分析（含报废） 2 2" xfId="1619"/>
    <cellStyle name="_PL_上海医药(中药与天然药-主表）T1T2_08年预算表-下发版本_量-本-利分析（含报废） 2 2_下月损益预测" xfId="1620"/>
    <cellStyle name="_PL_上海医药(中药与天然药-主表）T1T2_08年预算表-下发版本_量-本-利分析（含报废） 2_下月损益预测" xfId="1621"/>
    <cellStyle name="_PL_上海医药(中药与天然药-主表）T1T2_08年预算表-下发版本_量-本-利分析（含报废） 2_制造费用分析表" xfId="1622"/>
    <cellStyle name="_PL_上海医药(中药与天然药-主表）T1T2_08年预算表-下发版本_量-本-利分析（含报废） 2_制造费用分析表_下月损益预测" xfId="1623"/>
    <cellStyle name="_PL_上海医药(中药与天然药-主表）T1T2_08年预算表-下发版本_量-本-利分析（含报废） 3" xfId="1624"/>
    <cellStyle name="_PL_上海医药(中药与天然药-主表）T1T2_08年预算表-下发版本_量-本-利分析（含报废） 3_下月损益预测" xfId="1625"/>
    <cellStyle name="_PL_上海医药(中药与天然药-主表）T1T2_08年预算表-下发版本_量-本-利分析（含报废）_下月损益预测" xfId="1626"/>
    <cellStyle name="_PL_上海医药(中药与天然药-主表）T1T2_08年预算表-下发版本_量-本-利分析（含报废）_制造费用分析表" xfId="1627"/>
    <cellStyle name="_PL_上海医药(中药与天然药-主表）T1T2_08年预算表-下发版本_量-本-利分析（含报废）_制造费用分析表_下月损益预测" xfId="1628"/>
    <cellStyle name="_PL_上海医药(中药与天然药-主表）T1T2_08年预算表-下发版本_下月损益预测" xfId="1629"/>
    <cellStyle name="_PL_上海医药(中药与天然药-主表）T1T2_08年预算表-下发版本_制造费用分析表" xfId="1630"/>
    <cellStyle name="_PL_上海医药(中药与天然药-主表）T1T2_08年预算表-下发版本_制造费用分析表_下月损益预测" xfId="1631"/>
    <cellStyle name="_PL_上海医药(中药与天然药-主表）T1T2_2011年HR预算表" xfId="1632"/>
    <cellStyle name="_PL_上海医药(中药与天然药-主表）T1T2_2011年HR预算表 2" xfId="1633"/>
    <cellStyle name="_PL_上海医药(中药与天然药-主表）T1T2_2011年HR预算表 2 2" xfId="1634"/>
    <cellStyle name="_PL_上海医药(中药与天然药-主表）T1T2_2011年HR预算表 2 2 2" xfId="1635"/>
    <cellStyle name="_PL_上海医药(中药与天然药-主表）T1T2_2011年HR预算表 2 2 2_下月损益预测" xfId="1636"/>
    <cellStyle name="_PL_上海医药(中药与天然药-主表）T1T2_2011年HR预算表 2 2_下月损益预测" xfId="1637"/>
    <cellStyle name="_PL_上海医药(中药与天然药-主表）T1T2_2011年HR预算表 2 2_制造费用分析表" xfId="1638"/>
    <cellStyle name="_PL_上海医药(中药与天然药-主表）T1T2_2011年HR预算表 2 2_制造费用分析表_下月损益预测" xfId="1639"/>
    <cellStyle name="_PL_上海医药(中药与天然药-主表）T1T2_2011年HR预算表 2 3" xfId="1640"/>
    <cellStyle name="_PL_上海医药(中药与天然药-主表）T1T2_2011年HR预算表 2 3_下月损益预测" xfId="1641"/>
    <cellStyle name="_PL_上海医药(中药与天然药-主表）T1T2_2011年HR预算表 2_下月损益预测" xfId="1642"/>
    <cellStyle name="_PL_上海医药(中药与天然药-主表）T1T2_2011年HR预算表 2_制造费用分析表" xfId="1643"/>
    <cellStyle name="_PL_上海医药(中药与天然药-主表）T1T2_2011年HR预算表 2_制造费用分析表_下月损益预测" xfId="1644"/>
    <cellStyle name="_PL_上海医药(中药与天然药-主表）T1T2_2011年HR预算表 3" xfId="1645"/>
    <cellStyle name="_PL_上海医药(中药与天然药-主表）T1T2_2011年HR预算表 3 2" xfId="1646"/>
    <cellStyle name="_PL_上海医药(中药与天然药-主表）T1T2_2011年HR预算表 3 2 2" xfId="1647"/>
    <cellStyle name="_PL_上海医药(中药与天然药-主表）T1T2_2011年HR预算表 3 2 2_下月损益预测" xfId="1648"/>
    <cellStyle name="_PL_上海医药(中药与天然药-主表）T1T2_2011年HR预算表 3 2_下月损益预测" xfId="1649"/>
    <cellStyle name="_PL_上海医药(中药与天然药-主表）T1T2_2011年HR预算表 3 2_制造费用分析表" xfId="1650"/>
    <cellStyle name="_PL_上海医药(中药与天然药-主表）T1T2_2011年HR预算表 3 2_制造费用分析表_下月损益预测" xfId="1651"/>
    <cellStyle name="_PL_上海医药(中药与天然药-主表）T1T2_2011年HR预算表 3 3" xfId="1652"/>
    <cellStyle name="_PL_上海医药(中药与天然药-主表）T1T2_2011年HR预算表 3 3_下月损益预测" xfId="1653"/>
    <cellStyle name="_PL_上海医药(中药与天然药-主表）T1T2_2011年HR预算表 3_下月损益预测" xfId="1654"/>
    <cellStyle name="_PL_上海医药(中药与天然药-主表）T1T2_2011年HR预算表 3_制造费用分析表" xfId="1655"/>
    <cellStyle name="_PL_上海医药(中药与天然药-主表）T1T2_2011年HR预算表 3_制造费用分析表_下月损益预测" xfId="1656"/>
    <cellStyle name="_PL_上海医药(中药与天然药-主表）T1T2_2011年HR预算表 4" xfId="1657"/>
    <cellStyle name="_PL_上海医药(中药与天然药-主表）T1T2_2011年HR预算表 4 2" xfId="1658"/>
    <cellStyle name="_PL_上海医药(中药与天然药-主表）T1T2_2011年HR预算表 4 2_下月损益预测" xfId="1659"/>
    <cellStyle name="_PL_上海医药(中药与天然药-主表）T1T2_2011年HR预算表 4_下月损益预测" xfId="1660"/>
    <cellStyle name="_PL_上海医药(中药与天然药-主表）T1T2_2011年HR预算表 4_制造费用分析表" xfId="1661"/>
    <cellStyle name="_PL_上海医药(中药与天然药-主表）T1T2_2011年HR预算表 4_制造费用分析表_下月损益预测" xfId="1662"/>
    <cellStyle name="_PL_上海医药(中药与天然药-主表）T1T2_2011年HR预算表 5" xfId="1663"/>
    <cellStyle name="_PL_上海医药(中药与天然药-主表）T1T2_2011年HR预算表 5_下月损益预测" xfId="1664"/>
    <cellStyle name="_PL_上海医药(中药与天然药-主表）T1T2_2011年HR预算表_部门费用预算与实际对比分析表201202" xfId="1665"/>
    <cellStyle name="_PL_上海医药(中药与天然药-主表）T1T2_2011年HR预算表_部门费用预算与实际对比分析表201202 2" xfId="1666"/>
    <cellStyle name="_PL_上海医药(中药与天然药-主表）T1T2_2011年HR预算表_部门费用预算与实际对比分析表201202 2 2" xfId="1667"/>
    <cellStyle name="_PL_上海医药(中药与天然药-主表）T1T2_2011年HR预算表_部门费用预算与实际对比分析表201202 2 2 2" xfId="1668"/>
    <cellStyle name="_PL_上海医药(中药与天然药-主表）T1T2_2011年HR预算表_部门费用预算与实际对比分析表201202 2 2 2_下月损益预测" xfId="1669"/>
    <cellStyle name="_PL_上海医药(中药与天然药-主表）T1T2_2011年HR预算表_部门费用预算与实际对比分析表201202 2 2_下月损益预测" xfId="1670"/>
    <cellStyle name="_PL_上海医药(中药与天然药-主表）T1T2_2011年HR预算表_部门费用预算与实际对比分析表201202 2 2_制造费用分析表" xfId="1671"/>
    <cellStyle name="_PL_上海医药(中药与天然药-主表）T1T2_2011年HR预算表_部门费用预算与实际对比分析表201202 2 2_制造费用分析表_下月损益预测" xfId="1672"/>
    <cellStyle name="_PL_上海医药(中药与天然药-主表）T1T2_2011年HR预算表_部门费用预算与实际对比分析表201202 2 3" xfId="1673"/>
    <cellStyle name="_PL_上海医药(中药与天然药-主表）T1T2_2011年HR预算表_部门费用预算与实际对比分析表201202 2 3_下月损益预测" xfId="1674"/>
    <cellStyle name="_PL_上海医药(中药与天然药-主表）T1T2_2011年HR预算表_部门费用预算与实际对比分析表201202 2_下月损益预测" xfId="1675"/>
    <cellStyle name="_PL_上海医药(中药与天然药-主表）T1T2_2011年HR预算表_部门费用预算与实际对比分析表201202 2_制造费用分析表" xfId="1676"/>
    <cellStyle name="_PL_上海医药(中药与天然药-主表）T1T2_2011年HR预算表_部门费用预算与实际对比分析表201202 2_制造费用分析表_下月损益预测" xfId="1677"/>
    <cellStyle name="_PL_上海医药(中药与天然药-主表）T1T2_2011年HR预算表_部门费用预算与实际对比分析表201202 3" xfId="1678"/>
    <cellStyle name="_PL_上海医药(中药与天然药-主表）T1T2_2011年HR预算表_部门费用预算与实际对比分析表201202 3 2" xfId="1679"/>
    <cellStyle name="_PL_上海医药(中药与天然药-主表）T1T2_2011年HR预算表_部门费用预算与实际对比分析表201202 3 2 2" xfId="1680"/>
    <cellStyle name="_PL_上海医药(中药与天然药-主表）T1T2_2011年HR预算表_部门费用预算与实际对比分析表201202 3 2 2_下月损益预测" xfId="1681"/>
    <cellStyle name="_PL_上海医药(中药与天然药-主表）T1T2_2011年HR预算表_部门费用预算与实际对比分析表201202 3 2_下月损益预测" xfId="1682"/>
    <cellStyle name="_PL_上海医药(中药与天然药-主表）T1T2_2011年HR预算表_部门费用预算与实际对比分析表201202 3 2_制造费用分析表" xfId="1683"/>
    <cellStyle name="_PL_上海医药(中药与天然药-主表）T1T2_2011年HR预算表_部门费用预算与实际对比分析表201202 3 2_制造费用分析表_下月损益预测" xfId="1684"/>
    <cellStyle name="_PL_上海医药(中药与天然药-主表）T1T2_2011年HR预算表_部门费用预算与实际对比分析表201202 3 3" xfId="1685"/>
    <cellStyle name="_PL_上海医药(中药与天然药-主表）T1T2_2011年HR预算表_部门费用预算与实际对比分析表201202 3 3_下月损益预测" xfId="1686"/>
    <cellStyle name="_PL_上海医药(中药与天然药-主表）T1T2_2011年HR预算表_部门费用预算与实际对比分析表201202 3_下月损益预测" xfId="1687"/>
    <cellStyle name="_PL_上海医药(中药与天然药-主表）T1T2_2011年HR预算表_部门费用预算与实际对比分析表201202 3_制造费用分析表" xfId="1688"/>
    <cellStyle name="_PL_上海医药(中药与天然药-主表）T1T2_2011年HR预算表_部门费用预算与实际对比分析表201202 3_制造费用分析表_下月损益预测" xfId="1689"/>
    <cellStyle name="_PL_上海医药(中药与天然药-主表）T1T2_2011年HR预算表_部门费用预算与实际对比分析表201202 4" xfId="1690"/>
    <cellStyle name="_PL_上海医药(中药与天然药-主表）T1T2_2011年HR预算表_部门费用预算与实际对比分析表201202 4 2" xfId="1691"/>
    <cellStyle name="_PL_上海医药(中药与天然药-主表）T1T2_2011年HR预算表_部门费用预算与实际对比分析表201202 4 2_下月损益预测" xfId="1692"/>
    <cellStyle name="_PL_上海医药(中药与天然药-主表）T1T2_2011年HR预算表_部门费用预算与实际对比分析表201202 4_下月损益预测" xfId="1693"/>
    <cellStyle name="_PL_上海医药(中药与天然药-主表）T1T2_2011年HR预算表_部门费用预算与实际对比分析表201202 4_制造费用分析表" xfId="1694"/>
    <cellStyle name="_PL_上海医药(中药与天然药-主表）T1T2_2011年HR预算表_部门费用预算与实际对比分析表201202 4_制造费用分析表_下月损益预测" xfId="1695"/>
    <cellStyle name="_PL_上海医药(中药与天然药-主表）T1T2_2011年HR预算表_部门费用预算与实际对比分析表201202 5" xfId="1696"/>
    <cellStyle name="_PL_上海医药(中药与天然药-主表）T1T2_2011年HR预算表_部门费用预算与实际对比分析表201202 5_下月损益预测" xfId="1697"/>
    <cellStyle name="_PL_上海医药(中药与天然药-主表）T1T2_2011年HR预算表_部门费用预算与实际对比分析表201202_下月损益预测" xfId="1698"/>
    <cellStyle name="_PL_上海医药(中药与天然药-主表）T1T2_2011年HR预算表_部门费用预算与实际对比分析表201202_制造费用分析表" xfId="1699"/>
    <cellStyle name="_PL_上海医药(中药与天然药-主表）T1T2_2011年HR预算表_部门费用预算与实际对比分析表201202_制造费用分析表_下月损益预测" xfId="1700"/>
    <cellStyle name="_PL_上海医药(中药与天然药-主表）T1T2_2011年HR预算表_部门费用预算与实际对比分析表201205" xfId="1701"/>
    <cellStyle name="_PL_上海医药(中药与天然药-主表）T1T2_2011年HR预算表_部门费用预算与实际对比分析表201205 2" xfId="1702"/>
    <cellStyle name="_PL_上海医药(中药与天然药-主表）T1T2_2011年HR预算表_部门费用预算与实际对比分析表201205 2 2" xfId="1703"/>
    <cellStyle name="_PL_上海医药(中药与天然药-主表）T1T2_2011年HR预算表_部门费用预算与实际对比分析表201205 2 2 2" xfId="1704"/>
    <cellStyle name="_PL_上海医药(中药与天然药-主表）T1T2_2011年HR预算表_部门费用预算与实际对比分析表201205 2 2 2_下月损益预测" xfId="1705"/>
    <cellStyle name="_PL_上海医药(中药与天然药-主表）T1T2_2011年HR预算表_部门费用预算与实际对比分析表201205 2 2_下月损益预测" xfId="1706"/>
    <cellStyle name="_PL_上海医药(中药与天然药-主表）T1T2_2011年HR预算表_部门费用预算与实际对比分析表201205 2 2_制造费用分析表" xfId="1707"/>
    <cellStyle name="_PL_上海医药(中药与天然药-主表）T1T2_2011年HR预算表_部门费用预算与实际对比分析表201205 2 2_制造费用分析表_下月损益预测" xfId="1708"/>
    <cellStyle name="_PL_上海医药(中药与天然药-主表）T1T2_2011年HR预算表_部门费用预算与实际对比分析表201205 2 3" xfId="1709"/>
    <cellStyle name="_PL_上海医药(中药与天然药-主表）T1T2_2011年HR预算表_部门费用预算与实际对比分析表201205 2 3_下月损益预测" xfId="1710"/>
    <cellStyle name="_PL_上海医药(中药与天然药-主表）T1T2_2011年HR预算表_部门费用预算与实际对比分析表201205 2_下月损益预测" xfId="1711"/>
    <cellStyle name="_PL_上海医药(中药与天然药-主表）T1T2_2011年HR预算表_部门费用预算与实际对比分析表201205 2_制造费用分析表" xfId="1712"/>
    <cellStyle name="_PL_上海医药(中药与天然药-主表）T1T2_2011年HR预算表_部门费用预算与实际对比分析表201205 2_制造费用分析表_下月损益预测" xfId="1713"/>
    <cellStyle name="_PL_上海医药(中药与天然药-主表）T1T2_2011年HR预算表_部门费用预算与实际对比分析表201205 3" xfId="1714"/>
    <cellStyle name="_PL_上海医药(中药与天然药-主表）T1T2_2011年HR预算表_部门费用预算与实际对比分析表201205 3 2" xfId="1715"/>
    <cellStyle name="_PL_上海医药(中药与天然药-主表）T1T2_2011年HR预算表_部门费用预算与实际对比分析表201205 3 2 2" xfId="1716"/>
    <cellStyle name="_PL_上海医药(中药与天然药-主表）T1T2_2011年HR预算表_部门费用预算与实际对比分析表201205 3 2 2_下月损益预测" xfId="1717"/>
    <cellStyle name="_PL_上海医药(中药与天然药-主表）T1T2_2011年HR预算表_部门费用预算与实际对比分析表201205 3 2_下月损益预测" xfId="1718"/>
    <cellStyle name="_PL_上海医药(中药与天然药-主表）T1T2_2011年HR预算表_部门费用预算与实际对比分析表201205 3 2_制造费用分析表" xfId="1719"/>
    <cellStyle name="_PL_上海医药(中药与天然药-主表）T1T2_2011年HR预算表_部门费用预算与实际对比分析表201205 3 2_制造费用分析表_下月损益预测" xfId="1720"/>
    <cellStyle name="_PL_上海医药(中药与天然药-主表）T1T2_2011年HR预算表_部门费用预算与实际对比分析表201205 3 3" xfId="1721"/>
    <cellStyle name="_PL_上海医药(中药与天然药-主表）T1T2_2011年HR预算表_部门费用预算与实际对比分析表201205 3 3_下月损益预测" xfId="1722"/>
    <cellStyle name="_PL_上海医药(中药与天然药-主表）T1T2_2011年HR预算表_部门费用预算与实际对比分析表201205 3_下月损益预测" xfId="1723"/>
    <cellStyle name="_PL_上海医药(中药与天然药-主表）T1T2_2011年HR预算表_部门费用预算与实际对比分析表201205 3_制造费用分析表" xfId="1724"/>
    <cellStyle name="_PL_上海医药(中药与天然药-主表）T1T2_2011年HR预算表_部门费用预算与实际对比分析表201205 3_制造费用分析表_下月损益预测" xfId="1725"/>
    <cellStyle name="_PL_上海医药(中药与天然药-主表）T1T2_2011年HR预算表_部门费用预算与实际对比分析表201205 4" xfId="1726"/>
    <cellStyle name="_PL_上海医药(中药与天然药-主表）T1T2_2011年HR预算表_部门费用预算与实际对比分析表201205 4 2" xfId="1727"/>
    <cellStyle name="_PL_上海医药(中药与天然药-主表）T1T2_2011年HR预算表_部门费用预算与实际对比分析表201205 4 2_下月损益预测" xfId="1728"/>
    <cellStyle name="_PL_上海医药(中药与天然药-主表）T1T2_2011年HR预算表_部门费用预算与实际对比分析表201205 4_下月损益预测" xfId="1729"/>
    <cellStyle name="_PL_上海医药(中药与天然药-主表）T1T2_2011年HR预算表_部门费用预算与实际对比分析表201205 4_制造费用分析表" xfId="1730"/>
    <cellStyle name="_PL_上海医药(中药与天然药-主表）T1T2_2011年HR预算表_部门费用预算与实际对比分析表201205 4_制造费用分析表_下月损益预测" xfId="1731"/>
    <cellStyle name="_PL_上海医药(中药与天然药-主表）T1T2_2011年HR预算表_部门费用预算与实际对比分析表201205 5" xfId="1732"/>
    <cellStyle name="_PL_上海医药(中药与天然药-主表）T1T2_2011年HR预算表_部门费用预算与实际对比分析表201205 5_下月损益预测" xfId="1733"/>
    <cellStyle name="_PL_上海医药(中药与天然药-主表）T1T2_2011年HR预算表_部门费用预算与实际对比分析表201205_下月损益预测" xfId="1734"/>
    <cellStyle name="_PL_上海医药(中药与天然药-主表）T1T2_2011年HR预算表_部门费用预算与实际对比分析表201205_制造费用分析表" xfId="1735"/>
    <cellStyle name="_PL_上海医药(中药与天然药-主表）T1T2_2011年HR预算表_部门费用预算与实际对比分析表201205_制造费用分析表_下月损益预测" xfId="1736"/>
    <cellStyle name="_PL_上海医药(中药与天然药-主表）T1T2_2011年HR预算表_量-本-利分析（含报废）" xfId="1737"/>
    <cellStyle name="_PL_上海医药(中药与天然药-主表）T1T2_2011年HR预算表_量-本-利分析（含报废） 2" xfId="1738"/>
    <cellStyle name="_PL_上海医药(中药与天然药-主表）T1T2_2011年HR预算表_量-本-利分析（含报废） 2 2" xfId="1739"/>
    <cellStyle name="_PL_上海医药(中药与天然药-主表）T1T2_2011年HR预算表_量-本-利分析（含报废） 2 2_下月损益预测" xfId="1740"/>
    <cellStyle name="_PL_上海医药(中药与天然药-主表）T1T2_2011年HR预算表_量-本-利分析（含报废） 2_下月损益预测" xfId="1741"/>
    <cellStyle name="_PL_上海医药(中药与天然药-主表）T1T2_2011年HR预算表_量-本-利分析（含报废） 2_制造费用分析表" xfId="1742"/>
    <cellStyle name="_PL_上海医药(中药与天然药-主表）T1T2_2011年HR预算表_量-本-利分析（含报废） 2_制造费用分析表_下月损益预测" xfId="1743"/>
    <cellStyle name="_PL_上海医药(中药与天然药-主表）T1T2_2011年HR预算表_量-本-利分析（含报废） 3" xfId="1744"/>
    <cellStyle name="_PL_上海医药(中药与天然药-主表）T1T2_2011年HR预算表_量-本-利分析（含报废） 3_下月损益预测" xfId="1745"/>
    <cellStyle name="_PL_上海医药(中药与天然药-主表）T1T2_2011年HR预算表_量-本-利分析（含报废）_下月损益预测" xfId="1746"/>
    <cellStyle name="_PL_上海医药(中药与天然药-主表）T1T2_2011年HR预算表_量-本-利分析（含报废）_制造费用分析表" xfId="1747"/>
    <cellStyle name="_PL_上海医药(中药与天然药-主表）T1T2_2011年HR预算表_量-本-利分析（含报废）_制造费用分析表_下月损益预测" xfId="1748"/>
    <cellStyle name="_PL_上海医药(中药与天然药-主表）T1T2_2011年HR预算表_下月损益预测" xfId="1749"/>
    <cellStyle name="_PL_上海医药(中药与天然药-主表）T1T2_2011年HR预算表_制造费用分析表" xfId="1750"/>
    <cellStyle name="_PL_上海医药(中药与天然药-主表）T1T2_2011年HR预算表_制造费用分析表_下月损益预测" xfId="1751"/>
    <cellStyle name="_PL_上海医药(中药与天然药-主表）T1T2_Book1" xfId="1752"/>
    <cellStyle name="_PL_上海医药(中药与天然药-主表）T1T2_Book1 2" xfId="1753"/>
    <cellStyle name="_PL_上海医药(中药与天然药-主表）T1T2_Book1 2 2" xfId="1754"/>
    <cellStyle name="_PL_上海医药(中药与天然药-主表）T1T2_Book1 2 2 2" xfId="1755"/>
    <cellStyle name="_PL_上海医药(中药与天然药-主表）T1T2_Book1 2 2 2_下月损益预测" xfId="1756"/>
    <cellStyle name="_PL_上海医药(中药与天然药-主表）T1T2_Book1 2 2_下月损益预测" xfId="1757"/>
    <cellStyle name="_PL_上海医药(中药与天然药-主表）T1T2_Book1 2 2_制造费用分析表" xfId="1758"/>
    <cellStyle name="_PL_上海医药(中药与天然药-主表）T1T2_Book1 2 2_制造费用分析表_下月损益预测" xfId="1759"/>
    <cellStyle name="_PL_上海医药(中药与天然药-主表）T1T2_Book1 2 3" xfId="1760"/>
    <cellStyle name="_PL_上海医药(中药与天然药-主表）T1T2_Book1 2 3_下月损益预测" xfId="1761"/>
    <cellStyle name="_PL_上海医药(中药与天然药-主表）T1T2_Book1 2_下月损益预测" xfId="1762"/>
    <cellStyle name="_PL_上海医药(中药与天然药-主表）T1T2_Book1 2_制造费用分析表" xfId="1763"/>
    <cellStyle name="_PL_上海医药(中药与天然药-主表）T1T2_Book1 2_制造费用分析表_下月损益预测" xfId="1764"/>
    <cellStyle name="_PL_上海医药(中药与天然药-主表）T1T2_Book1 3" xfId="1765"/>
    <cellStyle name="_PL_上海医药(中药与天然药-主表）T1T2_Book1 3 2" xfId="1766"/>
    <cellStyle name="_PL_上海医药(中药与天然药-主表）T1T2_Book1 3 2 2" xfId="1767"/>
    <cellStyle name="_PL_上海医药(中药与天然药-主表）T1T2_Book1 3 2 2_下月损益预测" xfId="1768"/>
    <cellStyle name="_PL_上海医药(中药与天然药-主表）T1T2_Book1 3 2_下月损益预测" xfId="1769"/>
    <cellStyle name="_PL_上海医药(中药与天然药-主表）T1T2_Book1 3 2_制造费用分析表" xfId="1770"/>
    <cellStyle name="_PL_上海医药(中药与天然药-主表）T1T2_Book1 3 2_制造费用分析表_下月损益预测" xfId="1771"/>
    <cellStyle name="_PL_上海医药(中药与天然药-主表）T1T2_Book1 3 3" xfId="1772"/>
    <cellStyle name="_PL_上海医药(中药与天然药-主表）T1T2_Book1 3 3_下月损益预测" xfId="1773"/>
    <cellStyle name="_PL_上海医药(中药与天然药-主表）T1T2_Book1 3_下月损益预测" xfId="1774"/>
    <cellStyle name="_PL_上海医药(中药与天然药-主表）T1T2_Book1 3_制造费用分析表" xfId="1775"/>
    <cellStyle name="_PL_上海医药(中药与天然药-主表）T1T2_Book1 3_制造费用分析表_下月损益预测" xfId="1776"/>
    <cellStyle name="_PL_上海医药(中药与天然药-主表）T1T2_Book1 4" xfId="1777"/>
    <cellStyle name="_PL_上海医药(中药与天然药-主表）T1T2_Book1 4 2" xfId="1778"/>
    <cellStyle name="_PL_上海医药(中药与天然药-主表）T1T2_Book1 4 2_下月损益预测" xfId="1779"/>
    <cellStyle name="_PL_上海医药(中药与天然药-主表）T1T2_Book1 4_下月损益预测" xfId="1780"/>
    <cellStyle name="_PL_上海医药(中药与天然药-主表）T1T2_Book1 4_制造费用分析表" xfId="1781"/>
    <cellStyle name="_PL_上海医药(中药与天然药-主表）T1T2_Book1 4_制造费用分析表_下月损益预测" xfId="1782"/>
    <cellStyle name="_PL_上海医药(中药与天然药-主表）T1T2_Book1 5" xfId="1783"/>
    <cellStyle name="_PL_上海医药(中药与天然药-主表）T1T2_Book1 5_下月损益预测" xfId="1784"/>
    <cellStyle name="_PL_上海医药(中药与天然药-主表）T1T2_Book1_部门费用预算与实际对比分析表201202" xfId="1785"/>
    <cellStyle name="_PL_上海医药(中药与天然药-主表）T1T2_Book1_部门费用预算与实际对比分析表201202 2" xfId="1786"/>
    <cellStyle name="_PL_上海医药(中药与天然药-主表）T1T2_Book1_部门费用预算与实际对比分析表201202 2 2" xfId="1787"/>
    <cellStyle name="_PL_上海医药(中药与天然药-主表）T1T2_Book1_部门费用预算与实际对比分析表201202 2 2 2" xfId="1788"/>
    <cellStyle name="_PL_上海医药(中药与天然药-主表）T1T2_Book1_部门费用预算与实际对比分析表201202 2 2 2_下月损益预测" xfId="1789"/>
    <cellStyle name="_PL_上海医药(中药与天然药-主表）T1T2_Book1_部门费用预算与实际对比分析表201202 2 2_下月损益预测" xfId="1790"/>
    <cellStyle name="_PL_上海医药(中药与天然药-主表）T1T2_Book1_部门费用预算与实际对比分析表201202 2 2_制造费用分析表" xfId="1791"/>
    <cellStyle name="_PL_上海医药(中药与天然药-主表）T1T2_Book1_部门费用预算与实际对比分析表201202 2 2_制造费用分析表_下月损益预测" xfId="1792"/>
    <cellStyle name="_PL_上海医药(中药与天然药-主表）T1T2_Book1_部门费用预算与实际对比分析表201202 2 3" xfId="1793"/>
    <cellStyle name="_PL_上海医药(中药与天然药-主表）T1T2_Book1_部门费用预算与实际对比分析表201202 2 3_下月损益预测" xfId="1794"/>
    <cellStyle name="_PL_上海医药(中药与天然药-主表）T1T2_Book1_部门费用预算与实际对比分析表201202 2_下月损益预测" xfId="1795"/>
    <cellStyle name="_PL_上海医药(中药与天然药-主表）T1T2_Book1_部门费用预算与实际对比分析表201202 2_制造费用分析表" xfId="1796"/>
    <cellStyle name="_PL_上海医药(中药与天然药-主表）T1T2_Book1_部门费用预算与实际对比分析表201202 2_制造费用分析表_下月损益预测" xfId="1797"/>
    <cellStyle name="_PL_上海医药(中药与天然药-主表）T1T2_Book1_部门费用预算与实际对比分析表201202 3" xfId="1798"/>
    <cellStyle name="_PL_上海医药(中药与天然药-主表）T1T2_Book1_部门费用预算与实际对比分析表201202 3 2" xfId="1799"/>
    <cellStyle name="_PL_上海医药(中药与天然药-主表）T1T2_Book1_部门费用预算与实际对比分析表201202 3 2 2" xfId="1800"/>
    <cellStyle name="_PL_上海医药(中药与天然药-主表）T1T2_Book1_部门费用预算与实际对比分析表201202 3 2 2_下月损益预测" xfId="1801"/>
    <cellStyle name="_PL_上海医药(中药与天然药-主表）T1T2_Book1_部门费用预算与实际对比分析表201202 3 2_下月损益预测" xfId="1802"/>
    <cellStyle name="_PL_上海医药(中药与天然药-主表）T1T2_Book1_部门费用预算与实际对比分析表201202 3 2_制造费用分析表" xfId="1803"/>
    <cellStyle name="_PL_上海医药(中药与天然药-主表）T1T2_Book1_部门费用预算与实际对比分析表201202 3 2_制造费用分析表_下月损益预测" xfId="1804"/>
    <cellStyle name="_PL_上海医药(中药与天然药-主表）T1T2_Book1_部门费用预算与实际对比分析表201202 3 3" xfId="1805"/>
    <cellStyle name="_PL_上海医药(中药与天然药-主表）T1T2_Book1_部门费用预算与实际对比分析表201202 3 3_下月损益预测" xfId="1806"/>
    <cellStyle name="_PL_上海医药(中药与天然药-主表）T1T2_Book1_部门费用预算与实际对比分析表201202 3_下月损益预测" xfId="1807"/>
    <cellStyle name="_PL_上海医药(中药与天然药-主表）T1T2_Book1_部门费用预算与实际对比分析表201202 3_制造费用分析表" xfId="1808"/>
    <cellStyle name="_PL_上海医药(中药与天然药-主表）T1T2_Book1_部门费用预算与实际对比分析表201202 3_制造费用分析表_下月损益预测" xfId="1809"/>
    <cellStyle name="_PL_上海医药(中药与天然药-主表）T1T2_Book1_部门费用预算与实际对比分析表201202 4" xfId="1810"/>
    <cellStyle name="_PL_上海医药(中药与天然药-主表）T1T2_Book1_部门费用预算与实际对比分析表201202 4 2" xfId="1811"/>
    <cellStyle name="_PL_上海医药(中药与天然药-主表）T1T2_Book1_部门费用预算与实际对比分析表201202 4 2_下月损益预测" xfId="1812"/>
    <cellStyle name="_PL_上海医药(中药与天然药-主表）T1T2_Book1_部门费用预算与实际对比分析表201202 4_下月损益预测" xfId="1813"/>
    <cellStyle name="_PL_上海医药(中药与天然药-主表）T1T2_Book1_部门费用预算与实际对比分析表201202 4_制造费用分析表" xfId="1814"/>
    <cellStyle name="_PL_上海医药(中药与天然药-主表）T1T2_Book1_部门费用预算与实际对比分析表201202 4_制造费用分析表_下月损益预测" xfId="1815"/>
    <cellStyle name="_PL_上海医药(中药与天然药-主表）T1T2_Book1_部门费用预算与实际对比分析表201202 5" xfId="1816"/>
    <cellStyle name="_PL_上海医药(中药与天然药-主表）T1T2_Book1_部门费用预算与实际对比分析表201202 5_下月损益预测" xfId="1817"/>
    <cellStyle name="_PL_上海医药(中药与天然药-主表）T1T2_Book1_部门费用预算与实际对比分析表201202_下月损益预测" xfId="1818"/>
    <cellStyle name="_PL_上海医药(中药与天然药-主表）T1T2_Book1_部门费用预算与实际对比分析表201202_制造费用分析表" xfId="1819"/>
    <cellStyle name="_PL_上海医药(中药与天然药-主表）T1T2_Book1_部门费用预算与实际对比分析表201202_制造费用分析表_下月损益预测" xfId="1820"/>
    <cellStyle name="_PL_上海医药(中药与天然药-主表）T1T2_Book1_部门费用预算与实际对比分析表201205" xfId="1821"/>
    <cellStyle name="_PL_上海医药(中药与天然药-主表）T1T2_Book1_部门费用预算与实际对比分析表201205 2" xfId="1822"/>
    <cellStyle name="_PL_上海医药(中药与天然药-主表）T1T2_Book1_部门费用预算与实际对比分析表201205 2 2" xfId="1823"/>
    <cellStyle name="_PL_上海医药(中药与天然药-主表）T1T2_Book1_部门费用预算与实际对比分析表201205 2 2 2" xfId="1824"/>
    <cellStyle name="_PL_上海医药(中药与天然药-主表）T1T2_Book1_部门费用预算与实际对比分析表201205 2 2 2_下月损益预测" xfId="1825"/>
    <cellStyle name="_PL_上海医药(中药与天然药-主表）T1T2_Book1_部门费用预算与实际对比分析表201205 2 2_下月损益预测" xfId="1826"/>
    <cellStyle name="_PL_上海医药(中药与天然药-主表）T1T2_Book1_部门费用预算与实际对比分析表201205 2 2_制造费用分析表" xfId="1827"/>
    <cellStyle name="_PL_上海医药(中药与天然药-主表）T1T2_Book1_部门费用预算与实际对比分析表201205 2 2_制造费用分析表_下月损益预测" xfId="1828"/>
    <cellStyle name="_PL_上海医药(中药与天然药-主表）T1T2_Book1_部门费用预算与实际对比分析表201205 2 3" xfId="1829"/>
    <cellStyle name="_PL_上海医药(中药与天然药-主表）T1T2_Book1_部门费用预算与实际对比分析表201205 2 3_下月损益预测" xfId="1830"/>
    <cellStyle name="_PL_上海医药(中药与天然药-主表）T1T2_Book1_部门费用预算与实际对比分析表201205 2_下月损益预测" xfId="1831"/>
    <cellStyle name="_PL_上海医药(中药与天然药-主表）T1T2_Book1_部门费用预算与实际对比分析表201205 2_制造费用分析表" xfId="1832"/>
    <cellStyle name="_PL_上海医药(中药与天然药-主表）T1T2_Book1_部门费用预算与实际对比分析表201205 2_制造费用分析表_下月损益预测" xfId="1833"/>
    <cellStyle name="_PL_上海医药(中药与天然药-主表）T1T2_Book1_部门费用预算与实际对比分析表201205 3" xfId="1834"/>
    <cellStyle name="_PL_上海医药(中药与天然药-主表）T1T2_Book1_部门费用预算与实际对比分析表201205 3 2" xfId="1835"/>
    <cellStyle name="_PL_上海医药(中药与天然药-主表）T1T2_Book1_部门费用预算与实际对比分析表201205 3 2 2" xfId="1836"/>
    <cellStyle name="_PL_上海医药(中药与天然药-主表）T1T2_Book1_部门费用预算与实际对比分析表201205 3 2 2_下月损益预测" xfId="1837"/>
    <cellStyle name="_PL_上海医药(中药与天然药-主表）T1T2_Book1_部门费用预算与实际对比分析表201205 3 2_下月损益预测" xfId="1838"/>
    <cellStyle name="_PL_上海医药(中药与天然药-主表）T1T2_Book1_部门费用预算与实际对比分析表201205 3 2_制造费用分析表" xfId="1839"/>
    <cellStyle name="_PL_上海医药(中药与天然药-主表）T1T2_Book1_部门费用预算与实际对比分析表201205 3 2_制造费用分析表_下月损益预测" xfId="1840"/>
    <cellStyle name="_PL_上海医药(中药与天然药-主表）T1T2_Book1_部门费用预算与实际对比分析表201205 3 3" xfId="1841"/>
    <cellStyle name="_PL_上海医药(中药与天然药-主表）T1T2_Book1_部门费用预算与实际对比分析表201205 3 3_下月损益预测" xfId="1842"/>
    <cellStyle name="_PL_上海医药(中药与天然药-主表）T1T2_Book1_部门费用预算与实际对比分析表201205 3_下月损益预测" xfId="1843"/>
    <cellStyle name="_PL_上海医药(中药与天然药-主表）T1T2_Book1_部门费用预算与实际对比分析表201205 3_制造费用分析表" xfId="1844"/>
    <cellStyle name="_PL_上海医药(中药与天然药-主表）T1T2_Book1_部门费用预算与实际对比分析表201205 3_制造费用分析表_下月损益预测" xfId="1845"/>
    <cellStyle name="_PL_上海医药(中药与天然药-主表）T1T2_Book1_部门费用预算与实际对比分析表201205 4" xfId="1846"/>
    <cellStyle name="_PL_上海医药(中药与天然药-主表）T1T2_Book1_部门费用预算与实际对比分析表201205 4 2" xfId="1847"/>
    <cellStyle name="_PL_上海医药(中药与天然药-主表）T1T2_Book1_部门费用预算与实际对比分析表201205 4 2_下月损益预测" xfId="1848"/>
    <cellStyle name="_PL_上海医药(中药与天然药-主表）T1T2_Book1_部门费用预算与实际对比分析表201205 4_下月损益预测" xfId="1849"/>
    <cellStyle name="_PL_上海医药(中药与天然药-主表）T1T2_Book1_部门费用预算与实际对比分析表201205 4_制造费用分析表" xfId="1850"/>
    <cellStyle name="_PL_上海医药(中药与天然药-主表）T1T2_Book1_部门费用预算与实际对比分析表201205 4_制造费用分析表_下月损益预测" xfId="1851"/>
    <cellStyle name="_PL_上海医药(中药与天然药-主表）T1T2_Book1_部门费用预算与实际对比分析表201205 5" xfId="1852"/>
    <cellStyle name="_PL_上海医药(中药与天然药-主表）T1T2_Book1_部门费用预算与实际对比分析表201205 5_下月损益预测" xfId="1853"/>
    <cellStyle name="_PL_上海医药(中药与天然药-主表）T1T2_Book1_部门费用预算与实际对比分析表201205_下月损益预测" xfId="1854"/>
    <cellStyle name="_PL_上海医药(中药与天然药-主表）T1T2_Book1_部门费用预算与实际对比分析表201205_制造费用分析表" xfId="1855"/>
    <cellStyle name="_PL_上海医药(中药与天然药-主表）T1T2_Book1_部门费用预算与实际对比分析表201205_制造费用分析表_下月损益预测" xfId="1856"/>
    <cellStyle name="_PL_上海医药(中药与天然药-主表）T1T2_Book1_量-本-利分析（含报废）" xfId="1857"/>
    <cellStyle name="_PL_上海医药(中药与天然药-主表）T1T2_Book1_量-本-利分析（含报废） 2" xfId="1858"/>
    <cellStyle name="_PL_上海医药(中药与天然药-主表）T1T2_Book1_量-本-利分析（含报废） 2 2" xfId="1859"/>
    <cellStyle name="_PL_上海医药(中药与天然药-主表）T1T2_Book1_量-本-利分析（含报废） 2 2_下月损益预测" xfId="1860"/>
    <cellStyle name="_PL_上海医药(中药与天然药-主表）T1T2_Book1_量-本-利分析（含报废） 2_下月损益预测" xfId="1861"/>
    <cellStyle name="_PL_上海医药(中药与天然药-主表）T1T2_Book1_量-本-利分析（含报废） 2_制造费用分析表" xfId="1862"/>
    <cellStyle name="_PL_上海医药(中药与天然药-主表）T1T2_Book1_量-本-利分析（含报废） 2_制造费用分析表_下月损益预测" xfId="1863"/>
    <cellStyle name="_PL_上海医药(中药与天然药-主表）T1T2_Book1_量-本-利分析（含报废） 3" xfId="1864"/>
    <cellStyle name="_PL_上海医药(中药与天然药-主表）T1T2_Book1_量-本-利分析（含报废） 3_下月损益预测" xfId="1865"/>
    <cellStyle name="_PL_上海医药(中药与天然药-主表）T1T2_Book1_量-本-利分析（含报废）_下月损益预测" xfId="1866"/>
    <cellStyle name="_PL_上海医药(中药与天然药-主表）T1T2_Book1_量-本-利分析（含报废）_制造费用分析表" xfId="1867"/>
    <cellStyle name="_PL_上海医药(中药与天然药-主表）T1T2_Book1_量-本-利分析（含报废）_制造费用分析表_下月损益预测" xfId="1868"/>
    <cellStyle name="_PL_上海医药(中药与天然药-主表）T1T2_Book1_下月损益预测" xfId="1869"/>
    <cellStyle name="_PL_上海医药(中药与天然药-主表）T1T2_Book1_制造费用分析表" xfId="1870"/>
    <cellStyle name="_PL_上海医药(中药与天然药-主表）T1T2_Book1_制造费用分析表_下月损益预测" xfId="1871"/>
    <cellStyle name="_PL_上海医药(中药与天然药-主表）T1T2_Sheet1" xfId="1872"/>
    <cellStyle name="_PL_上海医药(中药与天然药-主表）T1T2_Sheet1 2" xfId="1873"/>
    <cellStyle name="_PL_上海医药(中药与天然药-主表）T1T2_Sheet1 2 2" xfId="1874"/>
    <cellStyle name="_PL_上海医药(中药与天然药-主表）T1T2_Sheet1 2 2 2" xfId="1875"/>
    <cellStyle name="_PL_上海医药(中药与天然药-主表）T1T2_Sheet1 2 2 2_下月损益预测" xfId="1876"/>
    <cellStyle name="_PL_上海医药(中药与天然药-主表）T1T2_Sheet1 2 2_下月损益预测" xfId="1877"/>
    <cellStyle name="_PL_上海医药(中药与天然药-主表）T1T2_Sheet1 2 2_制造费用分析表" xfId="1878"/>
    <cellStyle name="_PL_上海医药(中药与天然药-主表）T1T2_Sheet1 2 2_制造费用分析表_下月损益预测" xfId="1879"/>
    <cellStyle name="_PL_上海医药(中药与天然药-主表）T1T2_Sheet1 2 3" xfId="1880"/>
    <cellStyle name="_PL_上海医药(中药与天然药-主表）T1T2_Sheet1 2 3_下月损益预测" xfId="1881"/>
    <cellStyle name="_PL_上海医药(中药与天然药-主表）T1T2_Sheet1 2_下月损益预测" xfId="1882"/>
    <cellStyle name="_PL_上海医药(中药与天然药-主表）T1T2_Sheet1 2_制造费用分析表" xfId="1883"/>
    <cellStyle name="_PL_上海医药(中药与天然药-主表）T1T2_Sheet1 2_制造费用分析表_下月损益预测" xfId="1884"/>
    <cellStyle name="_PL_上海医药(中药与天然药-主表）T1T2_Sheet1 3" xfId="1885"/>
    <cellStyle name="_PL_上海医药(中药与天然药-主表）T1T2_Sheet1 3 2" xfId="1886"/>
    <cellStyle name="_PL_上海医药(中药与天然药-主表）T1T2_Sheet1 3 2 2" xfId="1887"/>
    <cellStyle name="_PL_上海医药(中药与天然药-主表）T1T2_Sheet1 3 2 2_下月损益预测" xfId="1888"/>
    <cellStyle name="_PL_上海医药(中药与天然药-主表）T1T2_Sheet1 3 2_下月损益预测" xfId="1889"/>
    <cellStyle name="_PL_上海医药(中药与天然药-主表）T1T2_Sheet1 3 2_制造费用分析表" xfId="1890"/>
    <cellStyle name="_PL_上海医药(中药与天然药-主表）T1T2_Sheet1 3 2_制造费用分析表_下月损益预测" xfId="1891"/>
    <cellStyle name="_PL_上海医药(中药与天然药-主表）T1T2_Sheet1 3 3" xfId="1892"/>
    <cellStyle name="_PL_上海医药(中药与天然药-主表）T1T2_Sheet1 3 3_下月损益预测" xfId="1893"/>
    <cellStyle name="_PL_上海医药(中药与天然药-主表）T1T2_Sheet1 3_下月损益预测" xfId="1894"/>
    <cellStyle name="_PL_上海医药(中药与天然药-主表）T1T2_Sheet1 3_制造费用分析表" xfId="1895"/>
    <cellStyle name="_PL_上海医药(中药与天然药-主表）T1T2_Sheet1 3_制造费用分析表_下月损益预测" xfId="1896"/>
    <cellStyle name="_PL_上海医药(中药与天然药-主表）T1T2_Sheet1 4" xfId="1897"/>
    <cellStyle name="_PL_上海医药(中药与天然药-主表）T1T2_Sheet1 4 2" xfId="1898"/>
    <cellStyle name="_PL_上海医药(中药与天然药-主表）T1T2_Sheet1 4 2_下月损益预测" xfId="1899"/>
    <cellStyle name="_PL_上海医药(中药与天然药-主表）T1T2_Sheet1 4_下月损益预测" xfId="1900"/>
    <cellStyle name="_PL_上海医药(中药与天然药-主表）T1T2_Sheet1 4_制造费用分析表" xfId="1901"/>
    <cellStyle name="_PL_上海医药(中药与天然药-主表）T1T2_Sheet1 4_制造费用分析表_下月损益预测" xfId="1902"/>
    <cellStyle name="_PL_上海医药(中药与天然药-主表）T1T2_Sheet1 5" xfId="1903"/>
    <cellStyle name="_PL_上海医药(中药与天然药-主表）T1T2_Sheet1 5_下月损益预测" xfId="1904"/>
    <cellStyle name="_PL_上海医药(中药与天然药-主表）T1T2_Sheet1_部门费用预算与实际对比分析表201202" xfId="1905"/>
    <cellStyle name="_PL_上海医药(中药与天然药-主表）T1T2_Sheet1_部门费用预算与实际对比分析表201202 2" xfId="1906"/>
    <cellStyle name="_PL_上海医药(中药与天然药-主表）T1T2_Sheet1_部门费用预算与实际对比分析表201202 2 2" xfId="1907"/>
    <cellStyle name="_PL_上海医药(中药与天然药-主表）T1T2_Sheet1_部门费用预算与实际对比分析表201202 2 2 2" xfId="1908"/>
    <cellStyle name="_PL_上海医药(中药与天然药-主表）T1T2_Sheet1_部门费用预算与实际对比分析表201202 2 2 2_下月损益预测" xfId="1909"/>
    <cellStyle name="_PL_上海医药(中药与天然药-主表）T1T2_Sheet1_部门费用预算与实际对比分析表201202 2 2_下月损益预测" xfId="1910"/>
    <cellStyle name="_PL_上海医药(中药与天然药-主表）T1T2_Sheet1_部门费用预算与实际对比分析表201202 2 2_制造费用分析表" xfId="1911"/>
    <cellStyle name="_PL_上海医药(中药与天然药-主表）T1T2_Sheet1_部门费用预算与实际对比分析表201202 2 2_制造费用分析表_下月损益预测" xfId="1912"/>
    <cellStyle name="_PL_上海医药(中药与天然药-主表）T1T2_Sheet1_部门费用预算与实际对比分析表201202 2 3" xfId="1913"/>
    <cellStyle name="_PL_上海医药(中药与天然药-主表）T1T2_Sheet1_部门费用预算与实际对比分析表201202 2 3_下月损益预测" xfId="1914"/>
    <cellStyle name="_PL_上海医药(中药与天然药-主表）T1T2_Sheet1_部门费用预算与实际对比分析表201202 2_下月损益预测" xfId="1915"/>
    <cellStyle name="_PL_上海医药(中药与天然药-主表）T1T2_Sheet1_部门费用预算与实际对比分析表201202 2_制造费用分析表" xfId="1916"/>
    <cellStyle name="_PL_上海医药(中药与天然药-主表）T1T2_Sheet1_部门费用预算与实际对比分析表201202 2_制造费用分析表_下月损益预测" xfId="1917"/>
    <cellStyle name="_PL_上海医药(中药与天然药-主表）T1T2_Sheet1_部门费用预算与实际对比分析表201202 3" xfId="1918"/>
    <cellStyle name="_PL_上海医药(中药与天然药-主表）T1T2_Sheet1_部门费用预算与实际对比分析表201202 3 2" xfId="1919"/>
    <cellStyle name="_PL_上海医药(中药与天然药-主表）T1T2_Sheet1_部门费用预算与实际对比分析表201202 3 2 2" xfId="1920"/>
    <cellStyle name="_PL_上海医药(中药与天然药-主表）T1T2_Sheet1_部门费用预算与实际对比分析表201202 3 2 2_下月损益预测" xfId="1921"/>
    <cellStyle name="_PL_上海医药(中药与天然药-主表）T1T2_Sheet1_部门费用预算与实际对比分析表201202 3 2_下月损益预测" xfId="1922"/>
    <cellStyle name="_PL_上海医药(中药与天然药-主表）T1T2_Sheet1_部门费用预算与实际对比分析表201202 3 2_制造费用分析表" xfId="1923"/>
    <cellStyle name="_PL_上海医药(中药与天然药-主表）T1T2_Sheet1_部门费用预算与实际对比分析表201202 3 2_制造费用分析表_下月损益预测" xfId="1924"/>
    <cellStyle name="_PL_上海医药(中药与天然药-主表）T1T2_Sheet1_部门费用预算与实际对比分析表201202 3 3" xfId="1925"/>
    <cellStyle name="_PL_上海医药(中药与天然药-主表）T1T2_Sheet1_部门费用预算与实际对比分析表201202 3 3_下月损益预测" xfId="1926"/>
    <cellStyle name="_PL_上海医药(中药与天然药-主表）T1T2_Sheet1_部门费用预算与实际对比分析表201202 3_下月损益预测" xfId="1927"/>
    <cellStyle name="_PL_上海医药(中药与天然药-主表）T1T2_Sheet1_部门费用预算与实际对比分析表201202 3_制造费用分析表" xfId="1928"/>
    <cellStyle name="_PL_上海医药(中药与天然药-主表）T1T2_Sheet1_部门费用预算与实际对比分析表201202 3_制造费用分析表_下月损益预测" xfId="1929"/>
    <cellStyle name="_PL_上海医药(中药与天然药-主表）T1T2_Sheet1_部门费用预算与实际对比分析表201202 4" xfId="1930"/>
    <cellStyle name="_PL_上海医药(中药与天然药-主表）T1T2_Sheet1_部门费用预算与实际对比分析表201202 4 2" xfId="1931"/>
    <cellStyle name="_PL_上海医药(中药与天然药-主表）T1T2_Sheet1_部门费用预算与实际对比分析表201202 4 2_下月损益预测" xfId="1932"/>
    <cellStyle name="_PL_上海医药(中药与天然药-主表）T1T2_Sheet1_部门费用预算与实际对比分析表201202 4_下月损益预测" xfId="1933"/>
    <cellStyle name="_PL_上海医药(中药与天然药-主表）T1T2_Sheet1_部门费用预算与实际对比分析表201202 4_制造费用分析表" xfId="1934"/>
    <cellStyle name="_PL_上海医药(中药与天然药-主表）T1T2_Sheet1_部门费用预算与实际对比分析表201202 4_制造费用分析表_下月损益预测" xfId="1935"/>
    <cellStyle name="_PL_上海医药(中药与天然药-主表）T1T2_Sheet1_部门费用预算与实际对比分析表201202 5" xfId="1936"/>
    <cellStyle name="_PL_上海医药(中药与天然药-主表）T1T2_Sheet1_部门费用预算与实际对比分析表201202 5_下月损益预测" xfId="1937"/>
    <cellStyle name="_PL_上海医药(中药与天然药-主表）T1T2_Sheet1_部门费用预算与实际对比分析表201202_下月损益预测" xfId="1938"/>
    <cellStyle name="_PL_上海医药(中药与天然药-主表）T1T2_Sheet1_部门费用预算与实际对比分析表201202_制造费用分析表" xfId="1939"/>
    <cellStyle name="_PL_上海医药(中药与天然药-主表）T1T2_Sheet1_部门费用预算与实际对比分析表201202_制造费用分析表_下月损益预测" xfId="1940"/>
    <cellStyle name="_PL_上海医药(中药与天然药-主表）T1T2_Sheet1_部门费用预算与实际对比分析表201205" xfId="1941"/>
    <cellStyle name="_PL_上海医药(中药与天然药-主表）T1T2_Sheet1_部门费用预算与实际对比分析表201205 2" xfId="1942"/>
    <cellStyle name="_PL_上海医药(中药与天然药-主表）T1T2_Sheet1_部门费用预算与实际对比分析表201205 2 2" xfId="1943"/>
    <cellStyle name="_PL_上海医药(中药与天然药-主表）T1T2_Sheet1_部门费用预算与实际对比分析表201205 2 2 2" xfId="1944"/>
    <cellStyle name="_PL_上海医药(中药与天然药-主表）T1T2_Sheet1_部门费用预算与实际对比分析表201205 2 2 2_下月损益预测" xfId="1945"/>
    <cellStyle name="_PL_上海医药(中药与天然药-主表）T1T2_Sheet1_部门费用预算与实际对比分析表201205 2 2_下月损益预测" xfId="1946"/>
    <cellStyle name="_PL_上海医药(中药与天然药-主表）T1T2_Sheet1_部门费用预算与实际对比分析表201205 2 2_制造费用分析表" xfId="1947"/>
    <cellStyle name="_PL_上海医药(中药与天然药-主表）T1T2_Sheet1_部门费用预算与实际对比分析表201205 2 2_制造费用分析表_下月损益预测" xfId="1948"/>
    <cellStyle name="_PL_上海医药(中药与天然药-主表）T1T2_Sheet1_部门费用预算与实际对比分析表201205 2 3" xfId="1949"/>
    <cellStyle name="_PL_上海医药(中药与天然药-主表）T1T2_Sheet1_部门费用预算与实际对比分析表201205 2 3_下月损益预测" xfId="1950"/>
    <cellStyle name="_PL_上海医药(中药与天然药-主表）T1T2_Sheet1_部门费用预算与实际对比分析表201205 2_下月损益预测" xfId="1951"/>
    <cellStyle name="_PL_上海医药(中药与天然药-主表）T1T2_Sheet1_部门费用预算与实际对比分析表201205 2_制造费用分析表" xfId="1952"/>
    <cellStyle name="_PL_上海医药(中药与天然药-主表）T1T2_Sheet1_部门费用预算与实际对比分析表201205 2_制造费用分析表_下月损益预测" xfId="1953"/>
    <cellStyle name="_PL_上海医药(中药与天然药-主表）T1T2_Sheet1_部门费用预算与实际对比分析表201205 3" xfId="1954"/>
    <cellStyle name="_PL_上海医药(中药与天然药-主表）T1T2_Sheet1_部门费用预算与实际对比分析表201205 3 2" xfId="1955"/>
    <cellStyle name="_PL_上海医药(中药与天然药-主表）T1T2_Sheet1_部门费用预算与实际对比分析表201205 3 2 2" xfId="1956"/>
    <cellStyle name="_PL_上海医药(中药与天然药-主表）T1T2_Sheet1_部门费用预算与实际对比分析表201205 3 2 2_下月损益预测" xfId="1957"/>
    <cellStyle name="_PL_上海医药(中药与天然药-主表）T1T2_Sheet1_部门费用预算与实际对比分析表201205 3 2_下月损益预测" xfId="1958"/>
    <cellStyle name="_PL_上海医药(中药与天然药-主表）T1T2_Sheet1_部门费用预算与实际对比分析表201205 3 2_制造费用分析表" xfId="1959"/>
    <cellStyle name="_PL_上海医药(中药与天然药-主表）T1T2_Sheet1_部门费用预算与实际对比分析表201205 3 2_制造费用分析表_下月损益预测" xfId="1960"/>
    <cellStyle name="_PL_上海医药(中药与天然药-主表）T1T2_Sheet1_部门费用预算与实际对比分析表201205 3 3" xfId="1961"/>
    <cellStyle name="_PL_上海医药(中药与天然药-主表）T1T2_Sheet1_部门费用预算与实际对比分析表201205 3 3_下月损益预测" xfId="1962"/>
    <cellStyle name="_PL_上海医药(中药与天然药-主表）T1T2_Sheet1_部门费用预算与实际对比分析表201205 3_下月损益预测" xfId="1963"/>
    <cellStyle name="_PL_上海医药(中药与天然药-主表）T1T2_Sheet1_部门费用预算与实际对比分析表201205 3_制造费用分析表" xfId="1964"/>
    <cellStyle name="_PL_上海医药(中药与天然药-主表）T1T2_Sheet1_部门费用预算与实际对比分析表201205 3_制造费用分析表_下月损益预测" xfId="1965"/>
    <cellStyle name="_PL_上海医药(中药与天然药-主表）T1T2_Sheet1_部门费用预算与实际对比分析表201205 4" xfId="1966"/>
    <cellStyle name="_PL_上海医药(中药与天然药-主表）T1T2_Sheet1_部门费用预算与实际对比分析表201205 4 2" xfId="1967"/>
    <cellStyle name="_PL_上海医药(中药与天然药-主表）T1T2_Sheet1_部门费用预算与实际对比分析表201205 4 2_下月损益预测" xfId="1968"/>
    <cellStyle name="_PL_上海医药(中药与天然药-主表）T1T2_Sheet1_部门费用预算与实际对比分析表201205 4_下月损益预测" xfId="1969"/>
    <cellStyle name="_PL_上海医药(中药与天然药-主表）T1T2_Sheet1_部门费用预算与实际对比分析表201205 4_制造费用分析表" xfId="1970"/>
    <cellStyle name="_PL_上海医药(中药与天然药-主表）T1T2_Sheet1_部门费用预算与实际对比分析表201205 4_制造费用分析表_下月损益预测" xfId="1971"/>
    <cellStyle name="_PL_上海医药(中药与天然药-主表）T1T2_Sheet1_部门费用预算与实际对比分析表201205 5" xfId="1972"/>
    <cellStyle name="_PL_上海医药(中药与天然药-主表）T1T2_Sheet1_部门费用预算与实际对比分析表201205 5_下月损益预测" xfId="1973"/>
    <cellStyle name="_PL_上海医药(中药与天然药-主表）T1T2_Sheet1_部门费用预算与实际对比分析表201205_下月损益预测" xfId="1974"/>
    <cellStyle name="_PL_上海医药(中药与天然药-主表）T1T2_Sheet1_部门费用预算与实际对比分析表201205_制造费用分析表" xfId="1975"/>
    <cellStyle name="_PL_上海医药(中药与天然药-主表）T1T2_Sheet1_部门费用预算与实际对比分析表201205_制造费用分析表_下月损益预测" xfId="1976"/>
    <cellStyle name="_PL_上海医药(中药与天然药-主表）T1T2_Sheet1_量-本-利分析（含报废）" xfId="1977"/>
    <cellStyle name="_PL_上海医药(中药与天然药-主表）T1T2_Sheet1_量-本-利分析（含报废） 2" xfId="1978"/>
    <cellStyle name="_PL_上海医药(中药与天然药-主表）T1T2_Sheet1_量-本-利分析（含报废） 2 2" xfId="1979"/>
    <cellStyle name="_PL_上海医药(中药与天然药-主表）T1T2_Sheet1_量-本-利分析（含报废） 2 2_下月损益预测" xfId="1980"/>
    <cellStyle name="_PL_上海医药(中药与天然药-主表）T1T2_Sheet1_量-本-利分析（含报废） 2_下月损益预测" xfId="1981"/>
    <cellStyle name="_PL_上海医药(中药与天然药-主表）T1T2_Sheet1_量-本-利分析（含报废） 2_制造费用分析表" xfId="1982"/>
    <cellStyle name="_PL_上海医药(中药与天然药-主表）T1T2_Sheet1_量-本-利分析（含报废） 2_制造费用分析表_下月损益预测" xfId="1983"/>
    <cellStyle name="_PL_上海医药(中药与天然药-主表）T1T2_Sheet1_量-本-利分析（含报废） 3" xfId="1984"/>
    <cellStyle name="_PL_上海医药(中药与天然药-主表）T1T2_Sheet1_量-本-利分析（含报废） 3_下月损益预测" xfId="1985"/>
    <cellStyle name="_PL_上海医药(中药与天然药-主表）T1T2_Sheet1_量-本-利分析（含报废）_下月损益预测" xfId="1986"/>
    <cellStyle name="_PL_上海医药(中药与天然药-主表）T1T2_Sheet1_量-本-利分析（含报废）_制造费用分析表" xfId="1987"/>
    <cellStyle name="_PL_上海医药(中药与天然药-主表）T1T2_Sheet1_量-本-利分析（含报废）_制造费用分析表_下月损益预测" xfId="1988"/>
    <cellStyle name="_PL_上海医药(中药与天然药-主表）T1T2_Sheet1_下月损益预测" xfId="1989"/>
    <cellStyle name="_PL_上海医药(中药与天然药-主表）T1T2_Sheet1_制造费用分析表" xfId="1990"/>
    <cellStyle name="_PL_上海医药(中药与天然药-主表）T1T2_Sheet1_制造费用分析表_下月损益预测" xfId="1991"/>
    <cellStyle name="_PL_上海医药(中药与天然药-主表）T1T2_部门费用预算与实际对比分析表201202" xfId="1992"/>
    <cellStyle name="_PL_上海医药(中药与天然药-主表）T1T2_部门费用预算与实际对比分析表201202 2" xfId="1993"/>
    <cellStyle name="_PL_上海医药(中药与天然药-主表）T1T2_部门费用预算与实际对比分析表201202 2 2" xfId="1994"/>
    <cellStyle name="_PL_上海医药(中药与天然药-主表）T1T2_部门费用预算与实际对比分析表201202 2 2 2" xfId="1995"/>
    <cellStyle name="_PL_上海医药(中药与天然药-主表）T1T2_部门费用预算与实际对比分析表201202 2 2 2_下月损益预测" xfId="1996"/>
    <cellStyle name="_PL_上海医药(中药与天然药-主表）T1T2_部门费用预算与实际对比分析表201202 2 2_下月损益预测" xfId="1997"/>
    <cellStyle name="_PL_上海医药(中药与天然药-主表）T1T2_部门费用预算与实际对比分析表201202 2 2_制造费用分析表" xfId="1998"/>
    <cellStyle name="_PL_上海医药(中药与天然药-主表）T1T2_部门费用预算与实际对比分析表201202 2 2_制造费用分析表_下月损益预测" xfId="1999"/>
    <cellStyle name="_PL_上海医药(中药与天然药-主表）T1T2_部门费用预算与实际对比分析表201202 2 3" xfId="2000"/>
    <cellStyle name="_PL_上海医药(中药与天然药-主表）T1T2_部门费用预算与实际对比分析表201202 2 3_下月损益预测" xfId="2001"/>
    <cellStyle name="_PL_上海医药(中药与天然药-主表）T1T2_部门费用预算与实际对比分析表201202 2_下月损益预测" xfId="2002"/>
    <cellStyle name="_PL_上海医药(中药与天然药-主表）T1T2_部门费用预算与实际对比分析表201202 2_制造费用分析表" xfId="2003"/>
    <cellStyle name="_PL_上海医药(中药与天然药-主表）T1T2_部门费用预算与实际对比分析表201202 2_制造费用分析表_下月损益预测" xfId="2004"/>
    <cellStyle name="_PL_上海医药(中药与天然药-主表）T1T2_部门费用预算与实际对比分析表201202 3" xfId="2005"/>
    <cellStyle name="_PL_上海医药(中药与天然药-主表）T1T2_部门费用预算与实际对比分析表201202 3 2" xfId="2006"/>
    <cellStyle name="_PL_上海医药(中药与天然药-主表）T1T2_部门费用预算与实际对比分析表201202 3 2 2" xfId="2007"/>
    <cellStyle name="_PL_上海医药(中药与天然药-主表）T1T2_部门费用预算与实际对比分析表201202 3 2 2_下月损益预测" xfId="2008"/>
    <cellStyle name="_PL_上海医药(中药与天然药-主表）T1T2_部门费用预算与实际对比分析表201202 3 2_下月损益预测" xfId="2009"/>
    <cellStyle name="_PL_上海医药(中药与天然药-主表）T1T2_部门费用预算与实际对比分析表201202 3 2_制造费用分析表" xfId="2010"/>
    <cellStyle name="_PL_上海医药(中药与天然药-主表）T1T2_部门费用预算与实际对比分析表201202 3 2_制造费用分析表_下月损益预测" xfId="2011"/>
    <cellStyle name="_PL_上海医药(中药与天然药-主表）T1T2_部门费用预算与实际对比分析表201202 3 3" xfId="2012"/>
    <cellStyle name="_PL_上海医药(中药与天然药-主表）T1T2_部门费用预算与实际对比分析表201202 3 3_下月损益预测" xfId="2013"/>
    <cellStyle name="_PL_上海医药(中药与天然药-主表）T1T2_部门费用预算与实际对比分析表201202 3_下月损益预测" xfId="2014"/>
    <cellStyle name="_PL_上海医药(中药与天然药-主表）T1T2_部门费用预算与实际对比分析表201202 3_制造费用分析表" xfId="2015"/>
    <cellStyle name="_PL_上海医药(中药与天然药-主表）T1T2_部门费用预算与实际对比分析表201202 3_制造费用分析表_下月损益预测" xfId="2016"/>
    <cellStyle name="_PL_上海医药(中药与天然药-主表）T1T2_部门费用预算与实际对比分析表201202 4" xfId="2017"/>
    <cellStyle name="_PL_上海医药(中药与天然药-主表）T1T2_部门费用预算与实际对比分析表201202 4 2" xfId="2018"/>
    <cellStyle name="_PL_上海医药(中药与天然药-主表）T1T2_部门费用预算与实际对比分析表201202 4 2_下月损益预测" xfId="2019"/>
    <cellStyle name="_PL_上海医药(中药与天然药-主表）T1T2_部门费用预算与实际对比分析表201202 4_下月损益预测" xfId="2020"/>
    <cellStyle name="_PL_上海医药(中药与天然药-主表）T1T2_部门费用预算与实际对比分析表201202 4_制造费用分析表" xfId="2021"/>
    <cellStyle name="_PL_上海医药(中药与天然药-主表）T1T2_部门费用预算与实际对比分析表201202 4_制造费用分析表_下月损益预测" xfId="2022"/>
    <cellStyle name="_PL_上海医药(中药与天然药-主表）T1T2_部门费用预算与实际对比分析表201202 5" xfId="2023"/>
    <cellStyle name="_PL_上海医药(中药与天然药-主表）T1T2_部门费用预算与实际对比分析表201202 5_下月损益预测" xfId="2024"/>
    <cellStyle name="_PL_上海医药(中药与天然药-主表）T1T2_部门费用预算与实际对比分析表201202_下月损益预测" xfId="2025"/>
    <cellStyle name="_PL_上海医药(中药与天然药-主表）T1T2_部门费用预算与实际对比分析表201202_制造费用分析表" xfId="2026"/>
    <cellStyle name="_PL_上海医药(中药与天然药-主表）T1T2_部门费用预算与实际对比分析表201202_制造费用分析表_下月损益预测" xfId="2027"/>
    <cellStyle name="_PL_上海医药(中药与天然药-主表）T1T2_部门费用预算与实际对比分析表201205" xfId="2028"/>
    <cellStyle name="_PL_上海医药(中药与天然药-主表）T1T2_部门费用预算与实际对比分析表201205 2" xfId="2029"/>
    <cellStyle name="_PL_上海医药(中药与天然药-主表）T1T2_部门费用预算与实际对比分析表201205 2 2" xfId="2030"/>
    <cellStyle name="_PL_上海医药(中药与天然药-主表）T1T2_部门费用预算与实际对比分析表201205 2 2 2" xfId="2031"/>
    <cellStyle name="_PL_上海医药(中药与天然药-主表）T1T2_部门费用预算与实际对比分析表201205 2 2 2_下月损益预测" xfId="2032"/>
    <cellStyle name="_PL_上海医药(中药与天然药-主表）T1T2_部门费用预算与实际对比分析表201205 2 2_下月损益预测" xfId="2033"/>
    <cellStyle name="_PL_上海医药(中药与天然药-主表）T1T2_部门费用预算与实际对比分析表201205 2 2_制造费用分析表" xfId="2034"/>
    <cellStyle name="_PL_上海医药(中药与天然药-主表）T1T2_部门费用预算与实际对比分析表201205 2 2_制造费用分析表_下月损益预测" xfId="2035"/>
    <cellStyle name="_PL_上海医药(中药与天然药-主表）T1T2_部门费用预算与实际对比分析表201205 2 3" xfId="2036"/>
    <cellStyle name="_PL_上海医药(中药与天然药-主表）T1T2_部门费用预算与实际对比分析表201205 2 3_下月损益预测" xfId="2037"/>
    <cellStyle name="_PL_上海医药(中药与天然药-主表）T1T2_部门费用预算与实际对比分析表201205 2_下月损益预测" xfId="2038"/>
    <cellStyle name="_PL_上海医药(中药与天然药-主表）T1T2_部门费用预算与实际对比分析表201205 2_制造费用分析表" xfId="2039"/>
    <cellStyle name="_PL_上海医药(中药与天然药-主表）T1T2_部门费用预算与实际对比分析表201205 2_制造费用分析表_下月损益预测" xfId="2040"/>
    <cellStyle name="_PL_上海医药(中药与天然药-主表）T1T2_部门费用预算与实际对比分析表201205 3" xfId="2041"/>
    <cellStyle name="_PL_上海医药(中药与天然药-主表）T1T2_部门费用预算与实际对比分析表201205 3 2" xfId="2042"/>
    <cellStyle name="_PL_上海医药(中药与天然药-主表）T1T2_部门费用预算与实际对比分析表201205 3 2 2" xfId="2043"/>
    <cellStyle name="_PL_上海医药(中药与天然药-主表）T1T2_部门费用预算与实际对比分析表201205 3 2 2_下月损益预测" xfId="2044"/>
    <cellStyle name="_PL_上海医药(中药与天然药-主表）T1T2_部门费用预算与实际对比分析表201205 3 2_下月损益预测" xfId="2045"/>
    <cellStyle name="_PL_上海医药(中药与天然药-主表）T1T2_部门费用预算与实际对比分析表201205 3 2_制造费用分析表" xfId="2046"/>
    <cellStyle name="_PL_上海医药(中药与天然药-主表）T1T2_部门费用预算与实际对比分析表201205 3 2_制造费用分析表_下月损益预测" xfId="2047"/>
    <cellStyle name="_PL_上海医药(中药与天然药-主表）T1T2_部门费用预算与实际对比分析表201205 3 3" xfId="2048"/>
    <cellStyle name="_PL_上海医药(中药与天然药-主表）T1T2_部门费用预算与实际对比分析表201205 3 3_下月损益预测" xfId="2049"/>
    <cellStyle name="_PL_上海医药(中药与天然药-主表）T1T2_部门费用预算与实际对比分析表201205 3_下月损益预测" xfId="2050"/>
    <cellStyle name="_PL_上海医药(中药与天然药-主表）T1T2_部门费用预算与实际对比分析表201205 3_制造费用分析表" xfId="2051"/>
    <cellStyle name="_PL_上海医药(中药与天然药-主表）T1T2_部门费用预算与实际对比分析表201205 3_制造费用分析表_下月损益预测" xfId="2052"/>
    <cellStyle name="_PL_上海医药(中药与天然药-主表）T1T2_部门费用预算与实际对比分析表201205 4" xfId="2053"/>
    <cellStyle name="_PL_上海医药(中药与天然药-主表）T1T2_部门费用预算与实际对比分析表201205 4 2" xfId="2054"/>
    <cellStyle name="_PL_上海医药(中药与天然药-主表）T1T2_部门费用预算与实际对比分析表201205 4 2_下月损益预测" xfId="2055"/>
    <cellStyle name="_PL_上海医药(中药与天然药-主表）T1T2_部门费用预算与实际对比分析表201205 4_下月损益预测" xfId="2056"/>
    <cellStyle name="_PL_上海医药(中药与天然药-主表）T1T2_部门费用预算与实际对比分析表201205 4_制造费用分析表" xfId="2057"/>
    <cellStyle name="_PL_上海医药(中药与天然药-主表）T1T2_部门费用预算与实际对比分析表201205 4_制造费用分析表_下月损益预测" xfId="2058"/>
    <cellStyle name="_PL_上海医药(中药与天然药-主表）T1T2_部门费用预算与实际对比分析表201205 5" xfId="2059"/>
    <cellStyle name="_PL_上海医药(中药与天然药-主表）T1T2_部门费用预算与实际对比分析表201205 5_下月损益预测" xfId="2060"/>
    <cellStyle name="_PL_上海医药(中药与天然药-主表）T1T2_部门费用预算与实际对比分析表201205_下月损益预测" xfId="2061"/>
    <cellStyle name="_PL_上海医药(中药与天然药-主表）T1T2_部门费用预算与实际对比分析表201205_制造费用分析表" xfId="2062"/>
    <cellStyle name="_PL_上海医药(中药与天然药-主表）T1T2_部门费用预算与实际对比分析表201205_制造费用分析表_下月损益预测" xfId="2063"/>
    <cellStyle name="_PL_上海医药(中药与天然药-主表）T1T2_量-本-利分析（含报废）" xfId="2064"/>
    <cellStyle name="_PL_上海医药(中药与天然药-主表）T1T2_量-本-利分析（含报废） 2" xfId="2065"/>
    <cellStyle name="_PL_上海医药(中药与天然药-主表）T1T2_量-本-利分析（含报废） 2 2" xfId="2066"/>
    <cellStyle name="_PL_上海医药(中药与天然药-主表）T1T2_量-本-利分析（含报废） 2 2_下月损益预测" xfId="2067"/>
    <cellStyle name="_PL_上海医药(中药与天然药-主表）T1T2_量-本-利分析（含报废） 2_下月损益预测" xfId="2068"/>
    <cellStyle name="_PL_上海医药(中药与天然药-主表）T1T2_量-本-利分析（含报废） 2_制造费用分析表" xfId="2069"/>
    <cellStyle name="_PL_上海医药(中药与天然药-主表）T1T2_量-本-利分析（含报废） 2_制造费用分析表_下月损益预测" xfId="2070"/>
    <cellStyle name="_PL_上海医药(中药与天然药-主表）T1T2_量-本-利分析（含报废） 3" xfId="2071"/>
    <cellStyle name="_PL_上海医药(中药与天然药-主表）T1T2_量-本-利分析（含报废） 3_下月损益预测" xfId="2072"/>
    <cellStyle name="_PL_上海医药(中药与天然药-主表）T1T2_量-本-利分析（含报废）_下月损益预测" xfId="2073"/>
    <cellStyle name="_PL_上海医药(中药与天然药-主表）T1T2_量-本-利分析（含报废）_制造费用分析表" xfId="2074"/>
    <cellStyle name="_PL_上海医药(中药与天然药-主表）T1T2_量-本-利分析（含报废）_制造费用分析表_下月损益预测" xfId="2075"/>
    <cellStyle name="_PL_上海医药(中药与天然药-主表）T1T2_零售" xfId="2076"/>
    <cellStyle name="_PL_上海医药(中药与天然药-主表）T1T2_零售 2" xfId="2077"/>
    <cellStyle name="_PL_上海医药(中药与天然药-主表）T1T2_零售 2 2" xfId="2078"/>
    <cellStyle name="_PL_上海医药(中药与天然药-主表）T1T2_零售 2 2 2" xfId="2079"/>
    <cellStyle name="_PL_上海医药(中药与天然药-主表）T1T2_零售 2 2 2_下月损益预测" xfId="2080"/>
    <cellStyle name="_PL_上海医药(中药与天然药-主表）T1T2_零售 2 2_下月损益预测" xfId="2081"/>
    <cellStyle name="_PL_上海医药(中药与天然药-主表）T1T2_零售 2 2_制造费用分析表" xfId="2082"/>
    <cellStyle name="_PL_上海医药(中药与天然药-主表）T1T2_零售 2 2_制造费用分析表_下月损益预测" xfId="2083"/>
    <cellStyle name="_PL_上海医药(中药与天然药-主表）T1T2_零售 2 3" xfId="2084"/>
    <cellStyle name="_PL_上海医药(中药与天然药-主表）T1T2_零售 2 3_下月损益预测" xfId="2085"/>
    <cellStyle name="_PL_上海医药(中药与天然药-主表）T1T2_零售 2_下月损益预测" xfId="2086"/>
    <cellStyle name="_PL_上海医药(中药与天然药-主表）T1T2_零售 2_制造费用分析表" xfId="2087"/>
    <cellStyle name="_PL_上海医药(中药与天然药-主表）T1T2_零售 2_制造费用分析表_下月损益预测" xfId="2088"/>
    <cellStyle name="_PL_上海医药(中药与天然药-主表）T1T2_零售 3" xfId="2089"/>
    <cellStyle name="_PL_上海医药(中药与天然药-主表）T1T2_零售 3 2" xfId="2090"/>
    <cellStyle name="_PL_上海医药(中药与天然药-主表）T1T2_零售 3 2 2" xfId="2091"/>
    <cellStyle name="_PL_上海医药(中药与天然药-主表）T1T2_零售 3 2 2_下月损益预测" xfId="2092"/>
    <cellStyle name="_PL_上海医药(中药与天然药-主表）T1T2_零售 3 2_下月损益预测" xfId="2093"/>
    <cellStyle name="_PL_上海医药(中药与天然药-主表）T1T2_零售 3 2_制造费用分析表" xfId="2094"/>
    <cellStyle name="_PL_上海医药(中药与天然药-主表）T1T2_零售 3 2_制造费用分析表_下月损益预测" xfId="2095"/>
    <cellStyle name="_PL_上海医药(中药与天然药-主表）T1T2_零售 3 3" xfId="2096"/>
    <cellStyle name="_PL_上海医药(中药与天然药-主表）T1T2_零售 3 3_下月损益预测" xfId="2097"/>
    <cellStyle name="_PL_上海医药(中药与天然药-主表）T1T2_零售 3_下月损益预测" xfId="2098"/>
    <cellStyle name="_PL_上海医药(中药与天然药-主表）T1T2_零售 3_制造费用分析表" xfId="2099"/>
    <cellStyle name="_PL_上海医药(中药与天然药-主表）T1T2_零售 3_制造费用分析表_下月损益预测" xfId="2100"/>
    <cellStyle name="_PL_上海医药(中药与天然药-主表）T1T2_零售 4" xfId="2101"/>
    <cellStyle name="_PL_上海医药(中药与天然药-主表）T1T2_零售 4 2" xfId="2102"/>
    <cellStyle name="_PL_上海医药(中药与天然药-主表）T1T2_零售 4 2_下月损益预测" xfId="2103"/>
    <cellStyle name="_PL_上海医药(中药与天然药-主表）T1T2_零售 4_下月损益预测" xfId="2104"/>
    <cellStyle name="_PL_上海医药(中药与天然药-主表）T1T2_零售 4_制造费用分析表" xfId="2105"/>
    <cellStyle name="_PL_上海医药(中药与天然药-主表）T1T2_零售 4_制造费用分析表_下月损益预测" xfId="2106"/>
    <cellStyle name="_PL_上海医药(中药与天然药-主表）T1T2_零售 5" xfId="2107"/>
    <cellStyle name="_PL_上海医药(中药与天然药-主表）T1T2_零售 5_下月损益预测" xfId="2108"/>
    <cellStyle name="_PL_上海医药(中药与天然药-主表）T1T2_零售_部门费用预算与实际对比分析表201202" xfId="2109"/>
    <cellStyle name="_PL_上海医药(中药与天然药-主表）T1T2_零售_部门费用预算与实际对比分析表201202 2" xfId="2110"/>
    <cellStyle name="_PL_上海医药(中药与天然药-主表）T1T2_零售_部门费用预算与实际对比分析表201202 2 2" xfId="2111"/>
    <cellStyle name="_PL_上海医药(中药与天然药-主表）T1T2_零售_部门费用预算与实际对比分析表201202 2 2 2" xfId="2112"/>
    <cellStyle name="_PL_上海医药(中药与天然药-主表）T1T2_零售_部门费用预算与实际对比分析表201202 2 2 2_下月损益预测" xfId="2113"/>
    <cellStyle name="_PL_上海医药(中药与天然药-主表）T1T2_零售_部门费用预算与实际对比分析表201202 2 2_下月损益预测" xfId="2114"/>
    <cellStyle name="_PL_上海医药(中药与天然药-主表）T1T2_零售_部门费用预算与实际对比分析表201202 2 2_制造费用分析表" xfId="2115"/>
    <cellStyle name="_PL_上海医药(中药与天然药-主表）T1T2_零售_部门费用预算与实际对比分析表201202 2 2_制造费用分析表_下月损益预测" xfId="2116"/>
    <cellStyle name="_PL_上海医药(中药与天然药-主表）T1T2_零售_部门费用预算与实际对比分析表201202 2 3" xfId="2117"/>
    <cellStyle name="_PL_上海医药(中药与天然药-主表）T1T2_零售_部门费用预算与实际对比分析表201202 2 3_下月损益预测" xfId="2118"/>
    <cellStyle name="_PL_上海医药(中药与天然药-主表）T1T2_零售_部门费用预算与实际对比分析表201202 2_下月损益预测" xfId="2119"/>
    <cellStyle name="_PL_上海医药(中药与天然药-主表）T1T2_零售_部门费用预算与实际对比分析表201202 2_制造费用分析表" xfId="2120"/>
    <cellStyle name="_PL_上海医药(中药与天然药-主表）T1T2_零售_部门费用预算与实际对比分析表201202 2_制造费用分析表_下月损益预测" xfId="2121"/>
    <cellStyle name="_PL_上海医药(中药与天然药-主表）T1T2_零售_部门费用预算与实际对比分析表201202 3" xfId="2122"/>
    <cellStyle name="_PL_上海医药(中药与天然药-主表）T1T2_零售_部门费用预算与实际对比分析表201202 3 2" xfId="2123"/>
    <cellStyle name="_PL_上海医药(中药与天然药-主表）T1T2_零售_部门费用预算与实际对比分析表201202 3 2 2" xfId="2124"/>
    <cellStyle name="_PL_上海医药(中药与天然药-主表）T1T2_零售_部门费用预算与实际对比分析表201202 3 2 2_下月损益预测" xfId="2125"/>
    <cellStyle name="_PL_上海医药(中药与天然药-主表）T1T2_零售_部门费用预算与实际对比分析表201202 3 2_下月损益预测" xfId="2126"/>
    <cellStyle name="_PL_上海医药(中药与天然药-主表）T1T2_零售_部门费用预算与实际对比分析表201202 3 2_制造费用分析表" xfId="2127"/>
    <cellStyle name="_PL_上海医药(中药与天然药-主表）T1T2_零售_部门费用预算与实际对比分析表201202 3 2_制造费用分析表_下月损益预测" xfId="2128"/>
    <cellStyle name="_PL_上海医药(中药与天然药-主表）T1T2_零售_部门费用预算与实际对比分析表201202 3 3" xfId="2129"/>
    <cellStyle name="_PL_上海医药(中药与天然药-主表）T1T2_零售_部门费用预算与实际对比分析表201202 3 3_下月损益预测" xfId="2130"/>
    <cellStyle name="_PL_上海医药(中药与天然药-主表）T1T2_零售_部门费用预算与实际对比分析表201202 3_下月损益预测" xfId="2131"/>
    <cellStyle name="_PL_上海医药(中药与天然药-主表）T1T2_零售_部门费用预算与实际对比分析表201202 3_制造费用分析表" xfId="2132"/>
    <cellStyle name="_PL_上海医药(中药与天然药-主表）T1T2_零售_部门费用预算与实际对比分析表201202 3_制造费用分析表_下月损益预测" xfId="2133"/>
    <cellStyle name="_PL_上海医药(中药与天然药-主表）T1T2_零售_部门费用预算与实际对比分析表201202 4" xfId="2134"/>
    <cellStyle name="_PL_上海医药(中药与天然药-主表）T1T2_零售_部门费用预算与实际对比分析表201202 4 2" xfId="2135"/>
    <cellStyle name="_PL_上海医药(中药与天然药-主表）T1T2_零售_部门费用预算与实际对比分析表201202 4 2_下月损益预测" xfId="2136"/>
    <cellStyle name="_PL_上海医药(中药与天然药-主表）T1T2_零售_部门费用预算与实际对比分析表201202 4_下月损益预测" xfId="2137"/>
    <cellStyle name="_PL_上海医药(中药与天然药-主表）T1T2_零售_部门费用预算与实际对比分析表201202 4_制造费用分析表" xfId="2138"/>
    <cellStyle name="_PL_上海医药(中药与天然药-主表）T1T2_零售_部门费用预算与实际对比分析表201202 4_制造费用分析表_下月损益预测" xfId="2139"/>
    <cellStyle name="_PL_上海医药(中药与天然药-主表）T1T2_零售_部门费用预算与实际对比分析表201202 5" xfId="2140"/>
    <cellStyle name="_PL_上海医药(中药与天然药-主表）T1T2_零售_部门费用预算与实际对比分析表201202 5_下月损益预测" xfId="2141"/>
    <cellStyle name="_PL_上海医药(中药与天然药-主表）T1T2_零售_部门费用预算与实际对比分析表201202_下月损益预测" xfId="2142"/>
    <cellStyle name="_PL_上海医药(中药与天然药-主表）T1T2_零售_部门费用预算与实际对比分析表201202_制造费用分析表" xfId="2143"/>
    <cellStyle name="_PL_上海医药(中药与天然药-主表）T1T2_零售_部门费用预算与实际对比分析表201202_制造费用分析表_下月损益预测" xfId="2144"/>
    <cellStyle name="_PL_上海医药(中药与天然药-主表）T1T2_零售_部门费用预算与实际对比分析表201205" xfId="2145"/>
    <cellStyle name="_PL_上海医药(中药与天然药-主表）T1T2_零售_部门费用预算与实际对比分析表201205 2" xfId="2146"/>
    <cellStyle name="_PL_上海医药(中药与天然药-主表）T1T2_零售_部门费用预算与实际对比分析表201205 2 2" xfId="2147"/>
    <cellStyle name="_PL_上海医药(中药与天然药-主表）T1T2_零售_部门费用预算与实际对比分析表201205 2 2 2" xfId="2148"/>
    <cellStyle name="_PL_上海医药(中药与天然药-主表）T1T2_零售_部门费用预算与实际对比分析表201205 2 2 2_下月损益预测" xfId="2149"/>
    <cellStyle name="_PL_上海医药(中药与天然药-主表）T1T2_零售_部门费用预算与实际对比分析表201205 2 2_下月损益预测" xfId="2150"/>
    <cellStyle name="_PL_上海医药(中药与天然药-主表）T1T2_零售_部门费用预算与实际对比分析表201205 2 2_制造费用分析表" xfId="2151"/>
    <cellStyle name="_PL_上海医药(中药与天然药-主表）T1T2_零售_部门费用预算与实际对比分析表201205 2 2_制造费用分析表_下月损益预测" xfId="2152"/>
    <cellStyle name="_PL_上海医药(中药与天然药-主表）T1T2_零售_部门费用预算与实际对比分析表201205 2 3" xfId="2153"/>
    <cellStyle name="_PL_上海医药(中药与天然药-主表）T1T2_零售_部门费用预算与实际对比分析表201205 2 3_下月损益预测" xfId="2154"/>
    <cellStyle name="_PL_上海医药(中药与天然药-主表）T1T2_零售_部门费用预算与实际对比分析表201205 2_下月损益预测" xfId="2155"/>
    <cellStyle name="_PL_上海医药(中药与天然药-主表）T1T2_零售_部门费用预算与实际对比分析表201205 2_制造费用分析表" xfId="2156"/>
    <cellStyle name="_PL_上海医药(中药与天然药-主表）T1T2_零售_部门费用预算与实际对比分析表201205 2_制造费用分析表_下月损益预测" xfId="2157"/>
    <cellStyle name="_PL_上海医药(中药与天然药-主表）T1T2_零售_部门费用预算与实际对比分析表201205 3" xfId="2158"/>
    <cellStyle name="_PL_上海医药(中药与天然药-主表）T1T2_零售_部门费用预算与实际对比分析表201205 3 2" xfId="2159"/>
    <cellStyle name="_PL_上海医药(中药与天然药-主表）T1T2_零售_部门费用预算与实际对比分析表201205 3 2 2" xfId="2160"/>
    <cellStyle name="_PL_上海医药(中药与天然药-主表）T1T2_零售_部门费用预算与实际对比分析表201205 3 2 2_下月损益预测" xfId="2161"/>
    <cellStyle name="_PL_上海医药(中药与天然药-主表）T1T2_零售_部门费用预算与实际对比分析表201205 3 2_下月损益预测" xfId="2162"/>
    <cellStyle name="_PL_上海医药(中药与天然药-主表）T1T2_零售_部门费用预算与实际对比分析表201205 3 2_制造费用分析表" xfId="2163"/>
    <cellStyle name="_PL_上海医药(中药与天然药-主表）T1T2_零售_部门费用预算与实际对比分析表201205 3 2_制造费用分析表_下月损益预测" xfId="2164"/>
    <cellStyle name="_PL_上海医药(中药与天然药-主表）T1T2_零售_部门费用预算与实际对比分析表201205 3 3" xfId="2165"/>
    <cellStyle name="_PL_上海医药(中药与天然药-主表）T1T2_零售_部门费用预算与实际对比分析表201205 3 3_下月损益预测" xfId="2166"/>
    <cellStyle name="_PL_上海医药(中药与天然药-主表）T1T2_零售_部门费用预算与实际对比分析表201205 3_下月损益预测" xfId="2167"/>
    <cellStyle name="_PL_上海医药(中药与天然药-主表）T1T2_零售_部门费用预算与实际对比分析表201205 3_制造费用分析表" xfId="2168"/>
    <cellStyle name="_PL_上海医药(中药与天然药-主表）T1T2_零售_部门费用预算与实际对比分析表201205 3_制造费用分析表_下月损益预测" xfId="2169"/>
    <cellStyle name="_PL_上海医药(中药与天然药-主表）T1T2_零售_部门费用预算与实际对比分析表201205 4" xfId="2170"/>
    <cellStyle name="_PL_上海医药(中药与天然药-主表）T1T2_零售_部门费用预算与实际对比分析表201205 4 2" xfId="2171"/>
    <cellStyle name="_PL_上海医药(中药与天然药-主表）T1T2_零售_部门费用预算与实际对比分析表201205 4 2_下月损益预测" xfId="2172"/>
    <cellStyle name="_PL_上海医药(中药与天然药-主表）T1T2_零售_部门费用预算与实际对比分析表201205 4_下月损益预测" xfId="2173"/>
    <cellStyle name="_PL_上海医药(中药与天然药-主表）T1T2_零售_部门费用预算与实际对比分析表201205 4_制造费用分析表" xfId="2174"/>
    <cellStyle name="_PL_上海医药(中药与天然药-主表）T1T2_零售_部门费用预算与实际对比分析表201205 4_制造费用分析表_下月损益预测" xfId="2175"/>
    <cellStyle name="_PL_上海医药(中药与天然药-主表）T1T2_零售_部门费用预算与实际对比分析表201205 5" xfId="2176"/>
    <cellStyle name="_PL_上海医药(中药与天然药-主表）T1T2_零售_部门费用预算与实际对比分析表201205 5_下月损益预测" xfId="2177"/>
    <cellStyle name="_PL_上海医药(中药与天然药-主表）T1T2_零售_部门费用预算与实际对比分析表201205_下月损益预测" xfId="2178"/>
    <cellStyle name="_PL_上海医药(中药与天然药-主表）T1T2_零售_部门费用预算与实际对比分析表201205_制造费用分析表" xfId="2179"/>
    <cellStyle name="_PL_上海医药(中药与天然药-主表）T1T2_零售_部门费用预算与实际对比分析表201205_制造费用分析表_下月损益预测" xfId="2180"/>
    <cellStyle name="_PL_上海医药(中药与天然药-主表）T1T2_零售_量-本-利分析（含报废）" xfId="2181"/>
    <cellStyle name="_PL_上海医药(中药与天然药-主表）T1T2_零售_量-本-利分析（含报废） 2" xfId="2182"/>
    <cellStyle name="_PL_上海医药(中药与天然药-主表）T1T2_零售_量-本-利分析（含报废） 2 2" xfId="2183"/>
    <cellStyle name="_PL_上海医药(中药与天然药-主表）T1T2_零售_量-本-利分析（含报废） 2 2_下月损益预测" xfId="2184"/>
    <cellStyle name="_PL_上海医药(中药与天然药-主表）T1T2_零售_量-本-利分析（含报废） 2_下月损益预测" xfId="2185"/>
    <cellStyle name="_PL_上海医药(中药与天然药-主表）T1T2_零售_量-本-利分析（含报废） 2_制造费用分析表" xfId="2186"/>
    <cellStyle name="_PL_上海医药(中药与天然药-主表）T1T2_零售_量-本-利分析（含报废） 2_制造费用分析表_下月损益预测" xfId="2187"/>
    <cellStyle name="_PL_上海医药(中药与天然药-主表）T1T2_零售_量-本-利分析（含报废） 3" xfId="2188"/>
    <cellStyle name="_PL_上海医药(中药与天然药-主表）T1T2_零售_量-本-利分析（含报废） 3_下月损益预测" xfId="2189"/>
    <cellStyle name="_PL_上海医药(中药与天然药-主表）T1T2_零售_量-本-利分析（含报废）_下月损益预测" xfId="2190"/>
    <cellStyle name="_PL_上海医药(中药与天然药-主表）T1T2_零售_量-本-利分析（含报废）_制造费用分析表" xfId="2191"/>
    <cellStyle name="_PL_上海医药(中药与天然药-主表）T1T2_零售_量-本-利分析（含报废）_制造费用分析表_下月损益预测" xfId="2192"/>
    <cellStyle name="_PL_上海医药(中药与天然药-主表）T1T2_零售_下月损益预测" xfId="2193"/>
    <cellStyle name="_PL_上海医药(中药与天然药-主表）T1T2_零售_制造费用分析表" xfId="2194"/>
    <cellStyle name="_PL_上海医药(中药与天然药-主表）T1T2_零售_制造费用分析表_下月损益预测" xfId="2195"/>
    <cellStyle name="_PL_上海医药(中药与天然药-主表）T1T2_零售-药店销售预算" xfId="2196"/>
    <cellStyle name="_PL_上海医药(中药与天然药-主表）T1T2_零售-药店销售预算 2" xfId="2197"/>
    <cellStyle name="_PL_上海医药(中药与天然药-主表）T1T2_零售-药店销售预算 2 2" xfId="2198"/>
    <cellStyle name="_PL_上海医药(中药与天然药-主表）T1T2_零售-药店销售预算 2 2 2" xfId="2199"/>
    <cellStyle name="_PL_上海医药(中药与天然药-主表）T1T2_零售-药店销售预算 2 2 2_下月损益预测" xfId="2200"/>
    <cellStyle name="_PL_上海医药(中药与天然药-主表）T1T2_零售-药店销售预算 2 2_下月损益预测" xfId="2201"/>
    <cellStyle name="_PL_上海医药(中药与天然药-主表）T1T2_零售-药店销售预算 2 2_制造费用分析表" xfId="2202"/>
    <cellStyle name="_PL_上海医药(中药与天然药-主表）T1T2_零售-药店销售预算 2 2_制造费用分析表_下月损益预测" xfId="2203"/>
    <cellStyle name="_PL_上海医药(中药与天然药-主表）T1T2_零售-药店销售预算 2 3" xfId="2204"/>
    <cellStyle name="_PL_上海医药(中药与天然药-主表）T1T2_零售-药店销售预算 2 3_下月损益预测" xfId="2205"/>
    <cellStyle name="_PL_上海医药(中药与天然药-主表）T1T2_零售-药店销售预算 2_下月损益预测" xfId="2206"/>
    <cellStyle name="_PL_上海医药(中药与天然药-主表）T1T2_零售-药店销售预算 2_制造费用分析表" xfId="2207"/>
    <cellStyle name="_PL_上海医药(中药与天然药-主表）T1T2_零售-药店销售预算 2_制造费用分析表_下月损益预测" xfId="2208"/>
    <cellStyle name="_PL_上海医药(中药与天然药-主表）T1T2_零售-药店销售预算 3" xfId="2209"/>
    <cellStyle name="_PL_上海医药(中药与天然药-主表）T1T2_零售-药店销售预算 3 2" xfId="2210"/>
    <cellStyle name="_PL_上海医药(中药与天然药-主表）T1T2_零售-药店销售预算 3 2 2" xfId="2211"/>
    <cellStyle name="_PL_上海医药(中药与天然药-主表）T1T2_零售-药店销售预算 3 2 2_下月损益预测" xfId="2212"/>
    <cellStyle name="_PL_上海医药(中药与天然药-主表）T1T2_零售-药店销售预算 3 2_下月损益预测" xfId="2213"/>
    <cellStyle name="_PL_上海医药(中药与天然药-主表）T1T2_零售-药店销售预算 3 2_制造费用分析表" xfId="2214"/>
    <cellStyle name="_PL_上海医药(中药与天然药-主表）T1T2_零售-药店销售预算 3 2_制造费用分析表_下月损益预测" xfId="2215"/>
    <cellStyle name="_PL_上海医药(中药与天然药-主表）T1T2_零售-药店销售预算 3 3" xfId="2216"/>
    <cellStyle name="_PL_上海医药(中药与天然药-主表）T1T2_零售-药店销售预算 3 3_下月损益预测" xfId="2217"/>
    <cellStyle name="_PL_上海医药(中药与天然药-主表）T1T2_零售-药店销售预算 3_下月损益预测" xfId="2218"/>
    <cellStyle name="_PL_上海医药(中药与天然药-主表）T1T2_零售-药店销售预算 3_制造费用分析表" xfId="2219"/>
    <cellStyle name="_PL_上海医药(中药与天然药-主表）T1T2_零售-药店销售预算 3_制造费用分析表_下月损益预测" xfId="2220"/>
    <cellStyle name="_PL_上海医药(中药与天然药-主表）T1T2_零售-药店销售预算 4" xfId="2221"/>
    <cellStyle name="_PL_上海医药(中药与天然药-主表）T1T2_零售-药店销售预算 4 2" xfId="2222"/>
    <cellStyle name="_PL_上海医药(中药与天然药-主表）T1T2_零售-药店销售预算 4 2_下月损益预测" xfId="2223"/>
    <cellStyle name="_PL_上海医药(中药与天然药-主表）T1T2_零售-药店销售预算 4_下月损益预测" xfId="2224"/>
    <cellStyle name="_PL_上海医药(中药与天然药-主表）T1T2_零售-药店销售预算 4_制造费用分析表" xfId="2225"/>
    <cellStyle name="_PL_上海医药(中药与天然药-主表）T1T2_零售-药店销售预算 4_制造费用分析表_下月损益预测" xfId="2226"/>
    <cellStyle name="_PL_上海医药(中药与天然药-主表）T1T2_零售-药店销售预算 5" xfId="2227"/>
    <cellStyle name="_PL_上海医药(中药与天然药-主表）T1T2_零售-药店销售预算 5_下月损益预测" xfId="2228"/>
    <cellStyle name="_PL_上海医药(中药与天然药-主表）T1T2_零售-药店销售预算_部门费用预算与实际对比分析表201202" xfId="2229"/>
    <cellStyle name="_PL_上海医药(中药与天然药-主表）T1T2_零售-药店销售预算_部门费用预算与实际对比分析表201202 2" xfId="2230"/>
    <cellStyle name="_PL_上海医药(中药与天然药-主表）T1T2_零售-药店销售预算_部门费用预算与实际对比分析表201202 2 2" xfId="2231"/>
    <cellStyle name="_PL_上海医药(中药与天然药-主表）T1T2_零售-药店销售预算_部门费用预算与实际对比分析表201202 2 2 2" xfId="2232"/>
    <cellStyle name="_PL_上海医药(中药与天然药-主表）T1T2_零售-药店销售预算_部门费用预算与实际对比分析表201202 2 2 2_下月损益预测" xfId="2233"/>
    <cellStyle name="_PL_上海医药(中药与天然药-主表）T1T2_零售-药店销售预算_部门费用预算与实际对比分析表201202 2 2_下月损益预测" xfId="2234"/>
    <cellStyle name="_PL_上海医药(中药与天然药-主表）T1T2_零售-药店销售预算_部门费用预算与实际对比分析表201202 2 2_制造费用分析表" xfId="2235"/>
    <cellStyle name="_PL_上海医药(中药与天然药-主表）T1T2_零售-药店销售预算_部门费用预算与实际对比分析表201202 2 2_制造费用分析表_下月损益预测" xfId="2236"/>
    <cellStyle name="_PL_上海医药(中药与天然药-主表）T1T2_零售-药店销售预算_部门费用预算与实际对比分析表201202 2 3" xfId="2237"/>
    <cellStyle name="_PL_上海医药(中药与天然药-主表）T1T2_零售-药店销售预算_部门费用预算与实际对比分析表201202 2 3_下月损益预测" xfId="2238"/>
    <cellStyle name="_PL_上海医药(中药与天然药-主表）T1T2_零售-药店销售预算_部门费用预算与实际对比分析表201202 2_下月损益预测" xfId="2239"/>
    <cellStyle name="_PL_上海医药(中药与天然药-主表）T1T2_零售-药店销售预算_部门费用预算与实际对比分析表201202 2_制造费用分析表" xfId="2240"/>
    <cellStyle name="_PL_上海医药(中药与天然药-主表）T1T2_零售-药店销售预算_部门费用预算与实际对比分析表201202 2_制造费用分析表_下月损益预测" xfId="2241"/>
    <cellStyle name="_PL_上海医药(中药与天然药-主表）T1T2_零售-药店销售预算_部门费用预算与实际对比分析表201202 3" xfId="2242"/>
    <cellStyle name="_PL_上海医药(中药与天然药-主表）T1T2_零售-药店销售预算_部门费用预算与实际对比分析表201202 3 2" xfId="2243"/>
    <cellStyle name="_PL_上海医药(中药与天然药-主表）T1T2_零售-药店销售预算_部门费用预算与实际对比分析表201202 3 2 2" xfId="2244"/>
    <cellStyle name="_PL_上海医药(中药与天然药-主表）T1T2_零售-药店销售预算_部门费用预算与实际对比分析表201202 3 2 2_下月损益预测" xfId="2245"/>
    <cellStyle name="_PL_上海医药(中药与天然药-主表）T1T2_零售-药店销售预算_部门费用预算与实际对比分析表201202 3 2_下月损益预测" xfId="2246"/>
    <cellStyle name="_PL_上海医药(中药与天然药-主表）T1T2_零售-药店销售预算_部门费用预算与实际对比分析表201202 3 2_制造费用分析表" xfId="2247"/>
    <cellStyle name="_PL_上海医药(中药与天然药-主表）T1T2_零售-药店销售预算_部门费用预算与实际对比分析表201202 3 2_制造费用分析表_下月损益预测" xfId="2248"/>
    <cellStyle name="_PL_上海医药(中药与天然药-主表）T1T2_零售-药店销售预算_部门费用预算与实际对比分析表201202 3 3" xfId="2249"/>
    <cellStyle name="_PL_上海医药(中药与天然药-主表）T1T2_零售-药店销售预算_部门费用预算与实际对比分析表201202 3 3_下月损益预测" xfId="2250"/>
    <cellStyle name="_PL_上海医药(中药与天然药-主表）T1T2_零售-药店销售预算_部门费用预算与实际对比分析表201202 3_下月损益预测" xfId="2251"/>
    <cellStyle name="_PL_上海医药(中药与天然药-主表）T1T2_零售-药店销售预算_部门费用预算与实际对比分析表201202 3_制造费用分析表" xfId="2252"/>
    <cellStyle name="_PL_上海医药(中药与天然药-主表）T1T2_零售-药店销售预算_部门费用预算与实际对比分析表201202 3_制造费用分析表_下月损益预测" xfId="2253"/>
    <cellStyle name="_PL_上海医药(中药与天然药-主表）T1T2_零售-药店销售预算_部门费用预算与实际对比分析表201202 4" xfId="2254"/>
    <cellStyle name="_PL_上海医药(中药与天然药-主表）T1T2_零售-药店销售预算_部门费用预算与实际对比分析表201202 4 2" xfId="2255"/>
    <cellStyle name="_PL_上海医药(中药与天然药-主表）T1T2_零售-药店销售预算_部门费用预算与实际对比分析表201202 4 2_下月损益预测" xfId="2256"/>
    <cellStyle name="_PL_上海医药(中药与天然药-主表）T1T2_零售-药店销售预算_部门费用预算与实际对比分析表201202 4_下月损益预测" xfId="2257"/>
    <cellStyle name="_PL_上海医药(中药与天然药-主表）T1T2_零售-药店销售预算_部门费用预算与实际对比分析表201202 4_制造费用分析表" xfId="2258"/>
    <cellStyle name="_PL_上海医药(中药与天然药-主表）T1T2_零售-药店销售预算_部门费用预算与实际对比分析表201202 4_制造费用分析表_下月损益预测" xfId="2259"/>
    <cellStyle name="_PL_上海医药(中药与天然药-主表）T1T2_零售-药店销售预算_部门费用预算与实际对比分析表201202 5" xfId="2260"/>
    <cellStyle name="_PL_上海医药(中药与天然药-主表）T1T2_零售-药店销售预算_部门费用预算与实际对比分析表201202 5_下月损益预测" xfId="2261"/>
    <cellStyle name="_PL_上海医药(中药与天然药-主表）T1T2_零售-药店销售预算_部门费用预算与实际对比分析表201202_下月损益预测" xfId="2262"/>
    <cellStyle name="_PL_上海医药(中药与天然药-主表）T1T2_零售-药店销售预算_部门费用预算与实际对比分析表201202_制造费用分析表" xfId="2263"/>
    <cellStyle name="_PL_上海医药(中药与天然药-主表）T1T2_零售-药店销售预算_部门费用预算与实际对比分析表201202_制造费用分析表_下月损益预测" xfId="2264"/>
    <cellStyle name="_PL_上海医药(中药与天然药-主表）T1T2_零售-药店销售预算_部门费用预算与实际对比分析表201205" xfId="2265"/>
    <cellStyle name="_PL_上海医药(中药与天然药-主表）T1T2_零售-药店销售预算_部门费用预算与实际对比分析表201205 2" xfId="2266"/>
    <cellStyle name="_PL_上海医药(中药与天然药-主表）T1T2_零售-药店销售预算_部门费用预算与实际对比分析表201205 2 2" xfId="2267"/>
    <cellStyle name="_PL_上海医药(中药与天然药-主表）T1T2_零售-药店销售预算_部门费用预算与实际对比分析表201205 2 2 2" xfId="2268"/>
    <cellStyle name="_PL_上海医药(中药与天然药-主表）T1T2_零售-药店销售预算_部门费用预算与实际对比分析表201205 2 2 2_下月损益预测" xfId="2269"/>
    <cellStyle name="_PL_上海医药(中药与天然药-主表）T1T2_零售-药店销售预算_部门费用预算与实际对比分析表201205 2 2_下月损益预测" xfId="2270"/>
    <cellStyle name="_PL_上海医药(中药与天然药-主表）T1T2_零售-药店销售预算_部门费用预算与实际对比分析表201205 2 2_制造费用分析表" xfId="2271"/>
    <cellStyle name="_PL_上海医药(中药与天然药-主表）T1T2_零售-药店销售预算_部门费用预算与实际对比分析表201205 2 2_制造费用分析表_下月损益预测" xfId="2272"/>
    <cellStyle name="_PL_上海医药(中药与天然药-主表）T1T2_零售-药店销售预算_部门费用预算与实际对比分析表201205 2 3" xfId="2273"/>
    <cellStyle name="_PL_上海医药(中药与天然药-主表）T1T2_零售-药店销售预算_部门费用预算与实际对比分析表201205 2 3_下月损益预测" xfId="2274"/>
    <cellStyle name="_PL_上海医药(中药与天然药-主表）T1T2_零售-药店销售预算_部门费用预算与实际对比分析表201205 2_下月损益预测" xfId="2275"/>
    <cellStyle name="_PL_上海医药(中药与天然药-主表）T1T2_零售-药店销售预算_部门费用预算与实际对比分析表201205 2_制造费用分析表" xfId="2276"/>
    <cellStyle name="_PL_上海医药(中药与天然药-主表）T1T2_零售-药店销售预算_部门费用预算与实际对比分析表201205 2_制造费用分析表_下月损益预测" xfId="2277"/>
    <cellStyle name="_PL_上海医药(中药与天然药-主表）T1T2_零售-药店销售预算_部门费用预算与实际对比分析表201205 3" xfId="2278"/>
    <cellStyle name="_PL_上海医药(中药与天然药-主表）T1T2_零售-药店销售预算_部门费用预算与实际对比分析表201205 3 2" xfId="2279"/>
    <cellStyle name="_PL_上海医药(中药与天然药-主表）T1T2_零售-药店销售预算_部门费用预算与实际对比分析表201205 3 2 2" xfId="2280"/>
    <cellStyle name="_PL_上海医药(中药与天然药-主表）T1T2_零售-药店销售预算_部门费用预算与实际对比分析表201205 3 2 2_下月损益预测" xfId="2281"/>
    <cellStyle name="_PL_上海医药(中药与天然药-主表）T1T2_零售-药店销售预算_部门费用预算与实际对比分析表201205 3 2_下月损益预测" xfId="2282"/>
    <cellStyle name="_PL_上海医药(中药与天然药-主表）T1T2_零售-药店销售预算_部门费用预算与实际对比分析表201205 3 2_制造费用分析表" xfId="2283"/>
    <cellStyle name="_PL_上海医药(中药与天然药-主表）T1T2_零售-药店销售预算_部门费用预算与实际对比分析表201205 3 2_制造费用分析表_下月损益预测" xfId="2284"/>
    <cellStyle name="_PL_上海医药(中药与天然药-主表）T1T2_零售-药店销售预算_部门费用预算与实际对比分析表201205 3 3" xfId="2285"/>
    <cellStyle name="_PL_上海医药(中药与天然药-主表）T1T2_零售-药店销售预算_部门费用预算与实际对比分析表201205 3 3_下月损益预测" xfId="2286"/>
    <cellStyle name="_PL_上海医药(中药与天然药-主表）T1T2_零售-药店销售预算_部门费用预算与实际对比分析表201205 3_下月损益预测" xfId="2287"/>
    <cellStyle name="_PL_上海医药(中药与天然药-主表）T1T2_零售-药店销售预算_部门费用预算与实际对比分析表201205 3_制造费用分析表" xfId="2288"/>
    <cellStyle name="_PL_上海医药(中药与天然药-主表）T1T2_零售-药店销售预算_部门费用预算与实际对比分析表201205 3_制造费用分析表_下月损益预测" xfId="2289"/>
    <cellStyle name="_PL_上海医药(中药与天然药-主表）T1T2_零售-药店销售预算_部门费用预算与实际对比分析表201205 4" xfId="2290"/>
    <cellStyle name="_PL_上海医药(中药与天然药-主表）T1T2_零售-药店销售预算_部门费用预算与实际对比分析表201205 4 2" xfId="2291"/>
    <cellStyle name="_PL_上海医药(中药与天然药-主表）T1T2_零售-药店销售预算_部门费用预算与实际对比分析表201205 4 2_下月损益预测" xfId="2292"/>
    <cellStyle name="_PL_上海医药(中药与天然药-主表）T1T2_零售-药店销售预算_部门费用预算与实际对比分析表201205 4_下月损益预测" xfId="2293"/>
    <cellStyle name="_PL_上海医药(中药与天然药-主表）T1T2_零售-药店销售预算_部门费用预算与实际对比分析表201205 4_制造费用分析表" xfId="2294"/>
    <cellStyle name="_PL_上海医药(中药与天然药-主表）T1T2_零售-药店销售预算_部门费用预算与实际对比分析表201205 4_制造费用分析表_下月损益预测" xfId="2295"/>
    <cellStyle name="_PL_上海医药(中药与天然药-主表）T1T2_零售-药店销售预算_部门费用预算与实际对比分析表201205 5" xfId="2296"/>
    <cellStyle name="_PL_上海医药(中药与天然药-主表）T1T2_零售-药店销售预算_部门费用预算与实际对比分析表201205 5_下月损益预测" xfId="2297"/>
    <cellStyle name="_PL_上海医药(中药与天然药-主表）T1T2_零售-药店销售预算_部门费用预算与实际对比分析表201205_下月损益预测" xfId="2298"/>
    <cellStyle name="_PL_上海医药(中药与天然药-主表）T1T2_零售-药店销售预算_部门费用预算与实际对比分析表201205_制造费用分析表" xfId="2299"/>
    <cellStyle name="_PL_上海医药(中药与天然药-主表）T1T2_零售-药店销售预算_部门费用预算与实际对比分析表201205_制造费用分析表_下月损益预测" xfId="2300"/>
    <cellStyle name="_PL_上海医药(中药与天然药-主表）T1T2_零售-药店销售预算_量-本-利分析（含报废）" xfId="2301"/>
    <cellStyle name="_PL_上海医药(中药与天然药-主表）T1T2_零售-药店销售预算_量-本-利分析（含报废） 2" xfId="2302"/>
    <cellStyle name="_PL_上海医药(中药与天然药-主表）T1T2_零售-药店销售预算_量-本-利分析（含报废） 2 2" xfId="2303"/>
    <cellStyle name="_PL_上海医药(中药与天然药-主表）T1T2_零售-药店销售预算_量-本-利分析（含报废） 2 2_下月损益预测" xfId="2304"/>
    <cellStyle name="_PL_上海医药(中药与天然药-主表）T1T2_零售-药店销售预算_量-本-利分析（含报废） 2_下月损益预测" xfId="2305"/>
    <cellStyle name="_PL_上海医药(中药与天然药-主表）T1T2_零售-药店销售预算_量-本-利分析（含报废） 2_制造费用分析表" xfId="2306"/>
    <cellStyle name="_PL_上海医药(中药与天然药-主表）T1T2_零售-药店销售预算_量-本-利分析（含报废） 2_制造费用分析表_下月损益预测" xfId="2307"/>
    <cellStyle name="_PL_上海医药(中药与天然药-主表）T1T2_零售-药店销售预算_量-本-利分析（含报废） 3" xfId="2308"/>
    <cellStyle name="_PL_上海医药(中药与天然药-主表）T1T2_零售-药店销售预算_量-本-利分析（含报废） 3_下月损益预测" xfId="2309"/>
    <cellStyle name="_PL_上海医药(中药与天然药-主表）T1T2_零售-药店销售预算_量-本-利分析（含报废）_下月损益预测" xfId="2310"/>
    <cellStyle name="_PL_上海医药(中药与天然药-主表）T1T2_零售-药店销售预算_量-本-利分析（含报废）_制造费用分析表" xfId="2311"/>
    <cellStyle name="_PL_上海医药(中药与天然药-主表）T1T2_零售-药店销售预算_量-本-利分析（含报废）_制造费用分析表_下月损益预测" xfId="2312"/>
    <cellStyle name="_PL_上海医药(中药与天然药-主表）T1T2_零售-药店销售预算_下月损益预测" xfId="2313"/>
    <cellStyle name="_PL_上海医药(中药与天然药-主表）T1T2_零售-药店销售预算_制造费用分析表" xfId="2314"/>
    <cellStyle name="_PL_上海医药(中药与天然药-主表）T1T2_零售-药店销售预算_制造费用分析表_下月损益预测" xfId="2315"/>
    <cellStyle name="_PL_上海医药(中药与天然药-主表）T1T2_人员、报酬" xfId="2316"/>
    <cellStyle name="_PL_上海医药(中药与天然药-主表）T1T2_人员、报酬 2" xfId="2317"/>
    <cellStyle name="_PL_上海医药(中药与天然药-主表）T1T2_人员、报酬 2 2" xfId="2318"/>
    <cellStyle name="_PL_上海医药(中药与天然药-主表）T1T2_人员、报酬 2 2 2" xfId="2319"/>
    <cellStyle name="_PL_上海医药(中药与天然药-主表）T1T2_人员、报酬 2 2 2_下月损益预测" xfId="2320"/>
    <cellStyle name="_PL_上海医药(中药与天然药-主表）T1T2_人员、报酬 2 2_下月损益预测" xfId="2321"/>
    <cellStyle name="_PL_上海医药(中药与天然药-主表）T1T2_人员、报酬 2 2_制造费用分析表" xfId="2322"/>
    <cellStyle name="_PL_上海医药(中药与天然药-主表）T1T2_人员、报酬 2 2_制造费用分析表_下月损益预测" xfId="2323"/>
    <cellStyle name="_PL_上海医药(中药与天然药-主表）T1T2_人员、报酬 2 3" xfId="2324"/>
    <cellStyle name="_PL_上海医药(中药与天然药-主表）T1T2_人员、报酬 2 3_下月损益预测" xfId="2325"/>
    <cellStyle name="_PL_上海医药(中药与天然药-主表）T1T2_人员、报酬 2_下月损益预测" xfId="2326"/>
    <cellStyle name="_PL_上海医药(中药与天然药-主表）T1T2_人员、报酬 2_制造费用分析表" xfId="2327"/>
    <cellStyle name="_PL_上海医药(中药与天然药-主表）T1T2_人员、报酬 2_制造费用分析表_下月损益预测" xfId="2328"/>
    <cellStyle name="_PL_上海医药(中药与天然药-主表）T1T2_人员、报酬 3" xfId="2329"/>
    <cellStyle name="_PL_上海医药(中药与天然药-主表）T1T2_人员、报酬 3 2" xfId="2330"/>
    <cellStyle name="_PL_上海医药(中药与天然药-主表）T1T2_人员、报酬 3 2 2" xfId="2331"/>
    <cellStyle name="_PL_上海医药(中药与天然药-主表）T1T2_人员、报酬 3 2 2_下月损益预测" xfId="2332"/>
    <cellStyle name="_PL_上海医药(中药与天然药-主表）T1T2_人员、报酬 3 2_下月损益预测" xfId="2333"/>
    <cellStyle name="_PL_上海医药(中药与天然药-主表）T1T2_人员、报酬 3 2_制造费用分析表" xfId="2334"/>
    <cellStyle name="_PL_上海医药(中药与天然药-主表）T1T2_人员、报酬 3 2_制造费用分析表_下月损益预测" xfId="2335"/>
    <cellStyle name="_PL_上海医药(中药与天然药-主表）T1T2_人员、报酬 3 3" xfId="2336"/>
    <cellStyle name="_PL_上海医药(中药与天然药-主表）T1T2_人员、报酬 3 3_下月损益预测" xfId="2337"/>
    <cellStyle name="_PL_上海医药(中药与天然药-主表）T1T2_人员、报酬 3_下月损益预测" xfId="2338"/>
    <cellStyle name="_PL_上海医药(中药与天然药-主表）T1T2_人员、报酬 3_制造费用分析表" xfId="2339"/>
    <cellStyle name="_PL_上海医药(中药与天然药-主表）T1T2_人员、报酬 3_制造费用分析表_下月损益预测" xfId="2340"/>
    <cellStyle name="_PL_上海医药(中药与天然药-主表）T1T2_人员、报酬 4" xfId="2341"/>
    <cellStyle name="_PL_上海医药(中药与天然药-主表）T1T2_人员、报酬 4 2" xfId="2342"/>
    <cellStyle name="_PL_上海医药(中药与天然药-主表）T1T2_人员、报酬 4 2_下月损益预测" xfId="2343"/>
    <cellStyle name="_PL_上海医药(中药与天然药-主表）T1T2_人员、报酬 4_下月损益预测" xfId="2344"/>
    <cellStyle name="_PL_上海医药(中药与天然药-主表）T1T2_人员、报酬 4_制造费用分析表" xfId="2345"/>
    <cellStyle name="_PL_上海医药(中药与天然药-主表）T1T2_人员、报酬 4_制造费用分析表_下月损益预测" xfId="2346"/>
    <cellStyle name="_PL_上海医药(中药与天然药-主表）T1T2_人员、报酬 5" xfId="2347"/>
    <cellStyle name="_PL_上海医药(中药与天然药-主表）T1T2_人员、报酬 5_下月损益预测" xfId="2348"/>
    <cellStyle name="_PL_上海医药(中药与天然药-主表）T1T2_人员、报酬_部门费用预算与实际对比分析表201202" xfId="2349"/>
    <cellStyle name="_PL_上海医药(中药与天然药-主表）T1T2_人员、报酬_部门费用预算与实际对比分析表201202 2" xfId="2350"/>
    <cellStyle name="_PL_上海医药(中药与天然药-主表）T1T2_人员、报酬_部门费用预算与实际对比分析表201202 2 2" xfId="2351"/>
    <cellStyle name="_PL_上海医药(中药与天然药-主表）T1T2_人员、报酬_部门费用预算与实际对比分析表201202 2 2 2" xfId="2352"/>
    <cellStyle name="_PL_上海医药(中药与天然药-主表）T1T2_人员、报酬_部门费用预算与实际对比分析表201202 2 2 2_下月损益预测" xfId="2353"/>
    <cellStyle name="_PL_上海医药(中药与天然药-主表）T1T2_人员、报酬_部门费用预算与实际对比分析表201202 2 2_下月损益预测" xfId="2354"/>
    <cellStyle name="_PL_上海医药(中药与天然药-主表）T1T2_人员、报酬_部门费用预算与实际对比分析表201202 2 2_制造费用分析表" xfId="2355"/>
    <cellStyle name="_PL_上海医药(中药与天然药-主表）T1T2_人员、报酬_部门费用预算与实际对比分析表201202 2 2_制造费用分析表_下月损益预测" xfId="2356"/>
    <cellStyle name="_PL_上海医药(中药与天然药-主表）T1T2_人员、报酬_部门费用预算与实际对比分析表201202 2 3" xfId="2357"/>
    <cellStyle name="_PL_上海医药(中药与天然药-主表）T1T2_人员、报酬_部门费用预算与实际对比分析表201202 2 3_下月损益预测" xfId="2358"/>
    <cellStyle name="_PL_上海医药(中药与天然药-主表）T1T2_人员、报酬_部门费用预算与实际对比分析表201202 2_下月损益预测" xfId="2359"/>
    <cellStyle name="_PL_上海医药(中药与天然药-主表）T1T2_人员、报酬_部门费用预算与实际对比分析表201202 2_制造费用分析表" xfId="2360"/>
    <cellStyle name="_PL_上海医药(中药与天然药-主表）T1T2_人员、报酬_部门费用预算与实际对比分析表201202 2_制造费用分析表_下月损益预测" xfId="2361"/>
    <cellStyle name="_PL_上海医药(中药与天然药-主表）T1T2_人员、报酬_部门费用预算与实际对比分析表201202 3" xfId="2362"/>
    <cellStyle name="_PL_上海医药(中药与天然药-主表）T1T2_人员、报酬_部门费用预算与实际对比分析表201202 3 2" xfId="2363"/>
    <cellStyle name="_PL_上海医药(中药与天然药-主表）T1T2_人员、报酬_部门费用预算与实际对比分析表201202 3 2 2" xfId="2364"/>
    <cellStyle name="_PL_上海医药(中药与天然药-主表）T1T2_人员、报酬_部门费用预算与实际对比分析表201202 3 2 2_下月损益预测" xfId="2365"/>
    <cellStyle name="_PL_上海医药(中药与天然药-主表）T1T2_人员、报酬_部门费用预算与实际对比分析表201202 3 2_下月损益预测" xfId="2366"/>
    <cellStyle name="_PL_上海医药(中药与天然药-主表）T1T2_人员、报酬_部门费用预算与实际对比分析表201202 3 2_制造费用分析表" xfId="2367"/>
    <cellStyle name="_PL_上海医药(中药与天然药-主表）T1T2_人员、报酬_部门费用预算与实际对比分析表201202 3 2_制造费用分析表_下月损益预测" xfId="2368"/>
    <cellStyle name="_PL_上海医药(中药与天然药-主表）T1T2_人员、报酬_部门费用预算与实际对比分析表201202 3 3" xfId="2369"/>
    <cellStyle name="_PL_上海医药(中药与天然药-主表）T1T2_人员、报酬_部门费用预算与实际对比分析表201202 3 3_下月损益预测" xfId="2370"/>
    <cellStyle name="_PL_上海医药(中药与天然药-主表）T1T2_人员、报酬_部门费用预算与实际对比分析表201202 3_下月损益预测" xfId="2371"/>
    <cellStyle name="_PL_上海医药(中药与天然药-主表）T1T2_人员、报酬_部门费用预算与实际对比分析表201202 3_制造费用分析表" xfId="2372"/>
    <cellStyle name="_PL_上海医药(中药与天然药-主表）T1T2_人员、报酬_部门费用预算与实际对比分析表201202 3_制造费用分析表_下月损益预测" xfId="2373"/>
    <cellStyle name="_PL_上海医药(中药与天然药-主表）T1T2_人员、报酬_部门费用预算与实际对比分析表201202 4" xfId="2374"/>
    <cellStyle name="_PL_上海医药(中药与天然药-主表）T1T2_人员、报酬_部门费用预算与实际对比分析表201202 4 2" xfId="2375"/>
    <cellStyle name="_PL_上海医药(中药与天然药-主表）T1T2_人员、报酬_部门费用预算与实际对比分析表201202 4 2_下月损益预测" xfId="2376"/>
    <cellStyle name="_PL_上海医药(中药与天然药-主表）T1T2_人员、报酬_部门费用预算与实际对比分析表201202 4_下月损益预测" xfId="2377"/>
    <cellStyle name="_PL_上海医药(中药与天然药-主表）T1T2_人员、报酬_部门费用预算与实际对比分析表201202 4_制造费用分析表" xfId="2378"/>
    <cellStyle name="_PL_上海医药(中药与天然药-主表）T1T2_人员、报酬_部门费用预算与实际对比分析表201202 4_制造费用分析表_下月损益预测" xfId="2379"/>
    <cellStyle name="_PL_上海医药(中药与天然药-主表）T1T2_人员、报酬_部门费用预算与实际对比分析表201202 5" xfId="2380"/>
    <cellStyle name="_PL_上海医药(中药与天然药-主表）T1T2_人员、报酬_部门费用预算与实际对比分析表201202 5_下月损益预测" xfId="2381"/>
    <cellStyle name="_PL_上海医药(中药与天然药-主表）T1T2_人员、报酬_部门费用预算与实际对比分析表201202_下月损益预测" xfId="2382"/>
    <cellStyle name="_PL_上海医药(中药与天然药-主表）T1T2_人员、报酬_部门费用预算与实际对比分析表201202_制造费用分析表" xfId="2383"/>
    <cellStyle name="_PL_上海医药(中药与天然药-主表）T1T2_人员、报酬_部门费用预算与实际对比分析表201202_制造费用分析表_下月损益预测" xfId="2384"/>
    <cellStyle name="_PL_上海医药(中药与天然药-主表）T1T2_人员、报酬_部门费用预算与实际对比分析表201205" xfId="2385"/>
    <cellStyle name="_PL_上海医药(中药与天然药-主表）T1T2_人员、报酬_部门费用预算与实际对比分析表201205 2" xfId="2386"/>
    <cellStyle name="_PL_上海医药(中药与天然药-主表）T1T2_人员、报酬_部门费用预算与实际对比分析表201205 2 2" xfId="2387"/>
    <cellStyle name="_PL_上海医药(中药与天然药-主表）T1T2_人员、报酬_部门费用预算与实际对比分析表201205 2 2 2" xfId="2388"/>
    <cellStyle name="_PL_上海医药(中药与天然药-主表）T1T2_人员、报酬_部门费用预算与实际对比分析表201205 2 2 2_下月损益预测" xfId="2389"/>
    <cellStyle name="_PL_上海医药(中药与天然药-主表）T1T2_人员、报酬_部门费用预算与实际对比分析表201205 2 2_下月损益预测" xfId="2390"/>
    <cellStyle name="_PL_上海医药(中药与天然药-主表）T1T2_人员、报酬_部门费用预算与实际对比分析表201205 2 2_制造费用分析表" xfId="2391"/>
    <cellStyle name="_PL_上海医药(中药与天然药-主表）T1T2_人员、报酬_部门费用预算与实际对比分析表201205 2 2_制造费用分析表_下月损益预测" xfId="2392"/>
    <cellStyle name="_PL_上海医药(中药与天然药-主表）T1T2_人员、报酬_部门费用预算与实际对比分析表201205 2 3" xfId="2393"/>
    <cellStyle name="_PL_上海医药(中药与天然药-主表）T1T2_人员、报酬_部门费用预算与实际对比分析表201205 2 3_下月损益预测" xfId="2394"/>
    <cellStyle name="_PL_上海医药(中药与天然药-主表）T1T2_人员、报酬_部门费用预算与实际对比分析表201205 2_下月损益预测" xfId="2395"/>
    <cellStyle name="_PL_上海医药(中药与天然药-主表）T1T2_人员、报酬_部门费用预算与实际对比分析表201205 2_制造费用分析表" xfId="2396"/>
    <cellStyle name="_PL_上海医药(中药与天然药-主表）T1T2_人员、报酬_部门费用预算与实际对比分析表201205 2_制造费用分析表_下月损益预测" xfId="2397"/>
    <cellStyle name="_PL_上海医药(中药与天然药-主表）T1T2_人员、报酬_部门费用预算与实际对比分析表201205 3" xfId="2398"/>
    <cellStyle name="_PL_上海医药(中药与天然药-主表）T1T2_人员、报酬_部门费用预算与实际对比分析表201205 3 2" xfId="2399"/>
    <cellStyle name="_PL_上海医药(中药与天然药-主表）T1T2_人员、报酬_部门费用预算与实际对比分析表201205 3 2 2" xfId="2400"/>
    <cellStyle name="_PL_上海医药(中药与天然药-主表）T1T2_人员、报酬_部门费用预算与实际对比分析表201205 3 2 2_下月损益预测" xfId="2401"/>
    <cellStyle name="_PL_上海医药(中药与天然药-主表）T1T2_人员、报酬_部门费用预算与实际对比分析表201205 3 2_下月损益预测" xfId="2402"/>
    <cellStyle name="_PL_上海医药(中药与天然药-主表）T1T2_人员、报酬_部门费用预算与实际对比分析表201205 3 2_制造费用分析表" xfId="2403"/>
    <cellStyle name="_PL_上海医药(中药与天然药-主表）T1T2_人员、报酬_部门费用预算与实际对比分析表201205 3 2_制造费用分析表_下月损益预测" xfId="2404"/>
    <cellStyle name="_PL_上海医药(中药与天然药-主表）T1T2_人员、报酬_部门费用预算与实际对比分析表201205 3 3" xfId="2405"/>
    <cellStyle name="_PL_上海医药(中药与天然药-主表）T1T2_人员、报酬_部门费用预算与实际对比分析表201205 3 3_下月损益预测" xfId="2406"/>
    <cellStyle name="_PL_上海医药(中药与天然药-主表）T1T2_人员、报酬_部门费用预算与实际对比分析表201205 3_下月损益预测" xfId="2407"/>
    <cellStyle name="_PL_上海医药(中药与天然药-主表）T1T2_人员、报酬_部门费用预算与实际对比分析表201205 3_制造费用分析表" xfId="2408"/>
    <cellStyle name="_PL_上海医药(中药与天然药-主表）T1T2_人员、报酬_部门费用预算与实际对比分析表201205 3_制造费用分析表_下月损益预测" xfId="2409"/>
    <cellStyle name="_PL_上海医药(中药与天然药-主表）T1T2_人员、报酬_部门费用预算与实际对比分析表201205 4" xfId="2410"/>
    <cellStyle name="_PL_上海医药(中药与天然药-主表）T1T2_人员、报酬_部门费用预算与实际对比分析表201205 4 2" xfId="2411"/>
    <cellStyle name="_PL_上海医药(中药与天然药-主表）T1T2_人员、报酬_部门费用预算与实际对比分析表201205 4 2_下月损益预测" xfId="2412"/>
    <cellStyle name="_PL_上海医药(中药与天然药-主表）T1T2_人员、报酬_部门费用预算与实际对比分析表201205 4_下月损益预测" xfId="2413"/>
    <cellStyle name="_PL_上海医药(中药与天然药-主表）T1T2_人员、报酬_部门费用预算与实际对比分析表201205 4_制造费用分析表" xfId="2414"/>
    <cellStyle name="_PL_上海医药(中药与天然药-主表）T1T2_人员、报酬_部门费用预算与实际对比分析表201205 4_制造费用分析表_下月损益预测" xfId="2415"/>
    <cellStyle name="_PL_上海医药(中药与天然药-主表）T1T2_人员、报酬_部门费用预算与实际对比分析表201205 5" xfId="2416"/>
    <cellStyle name="_PL_上海医药(中药与天然药-主表）T1T2_人员、报酬_部门费用预算与实际对比分析表201205 5_下月损益预测" xfId="2417"/>
    <cellStyle name="_PL_上海医药(中药与天然药-主表）T1T2_人员、报酬_部门费用预算与实际对比分析表201205_下月损益预测" xfId="2418"/>
    <cellStyle name="_PL_上海医药(中药与天然药-主表）T1T2_人员、报酬_部门费用预算与实际对比分析表201205_制造费用分析表" xfId="2419"/>
    <cellStyle name="_PL_上海医药(中药与天然药-主表）T1T2_人员、报酬_部门费用预算与实际对比分析表201205_制造费用分析表_下月损益预测" xfId="2420"/>
    <cellStyle name="_PL_上海医药(中药与天然药-主表）T1T2_人员、报酬_量-本-利分析（含报废）" xfId="2421"/>
    <cellStyle name="_PL_上海医药(中药与天然药-主表）T1T2_人员、报酬_量-本-利分析（含报废） 2" xfId="2422"/>
    <cellStyle name="_PL_上海医药(中药与天然药-主表）T1T2_人员、报酬_量-本-利分析（含报废） 2 2" xfId="2423"/>
    <cellStyle name="_PL_上海医药(中药与天然药-主表）T1T2_人员、报酬_量-本-利分析（含报废） 2 2_下月损益预测" xfId="2424"/>
    <cellStyle name="_PL_上海医药(中药与天然药-主表）T1T2_人员、报酬_量-本-利分析（含报废） 2_下月损益预测" xfId="2425"/>
    <cellStyle name="_PL_上海医药(中药与天然药-主表）T1T2_人员、报酬_量-本-利分析（含报废） 2_制造费用分析表" xfId="2426"/>
    <cellStyle name="_PL_上海医药(中药与天然药-主表）T1T2_人员、报酬_量-本-利分析（含报废） 2_制造费用分析表_下月损益预测" xfId="2427"/>
    <cellStyle name="_PL_上海医药(中药与天然药-主表）T1T2_人员、报酬_量-本-利分析（含报废） 3" xfId="2428"/>
    <cellStyle name="_PL_上海医药(中药与天然药-主表）T1T2_人员、报酬_量-本-利分析（含报废） 3_下月损益预测" xfId="2429"/>
    <cellStyle name="_PL_上海医药(中药与天然药-主表）T1T2_人员、报酬_量-本-利分析（含报废）_下月损益预测" xfId="2430"/>
    <cellStyle name="_PL_上海医药(中药与天然药-主表）T1T2_人员、报酬_量-本-利分析（含报废）_制造费用分析表" xfId="2431"/>
    <cellStyle name="_PL_上海医药(中药与天然药-主表）T1T2_人员、报酬_量-本-利分析（含报废）_制造费用分析表_下月损益预测" xfId="2432"/>
    <cellStyle name="_PL_上海医药(中药与天然药-主表）T1T2_人员、报酬_下月损益预测" xfId="2433"/>
    <cellStyle name="_PL_上海医药(中药与天然药-主表）T1T2_人员、报酬_制造费用分析表" xfId="2434"/>
    <cellStyle name="_PL_上海医药(中药与天然药-主表）T1T2_人员、报酬_制造费用分析表_下月损益预测" xfId="2435"/>
    <cellStyle name="_PL_上海医药(中药与天然药-主表）T1T2_商业结构" xfId="2436"/>
    <cellStyle name="_PL_上海医药(中药与天然药-主表）T1T2_商业结构 2" xfId="2437"/>
    <cellStyle name="_PL_上海医药(中药与天然药-主表）T1T2_商业结构 2 2" xfId="2438"/>
    <cellStyle name="_PL_上海医药(中药与天然药-主表）T1T2_商业结构 2 2 2" xfId="2439"/>
    <cellStyle name="_PL_上海医药(中药与天然药-主表）T1T2_商业结构 2 2 2_下月损益预测" xfId="2440"/>
    <cellStyle name="_PL_上海医药(中药与天然药-主表）T1T2_商业结构 2 2_下月损益预测" xfId="2441"/>
    <cellStyle name="_PL_上海医药(中药与天然药-主表）T1T2_商业结构 2 2_制造费用分析表" xfId="2442"/>
    <cellStyle name="_PL_上海医药(中药与天然药-主表）T1T2_商业结构 2 2_制造费用分析表_下月损益预测" xfId="2443"/>
    <cellStyle name="_PL_上海医药(中药与天然药-主表）T1T2_商业结构 2 3" xfId="2444"/>
    <cellStyle name="_PL_上海医药(中药与天然药-主表）T1T2_商业结构 2 3_下月损益预测" xfId="2445"/>
    <cellStyle name="_PL_上海医药(中药与天然药-主表）T1T2_商业结构 2_下月损益预测" xfId="2446"/>
    <cellStyle name="_PL_上海医药(中药与天然药-主表）T1T2_商业结构 2_制造费用分析表" xfId="2447"/>
    <cellStyle name="_PL_上海医药(中药与天然药-主表）T1T2_商业结构 2_制造费用分析表_下月损益预测" xfId="2448"/>
    <cellStyle name="_PL_上海医药(中药与天然药-主表）T1T2_商业结构 3" xfId="2449"/>
    <cellStyle name="_PL_上海医药(中药与天然药-主表）T1T2_商业结构 3 2" xfId="2450"/>
    <cellStyle name="_PL_上海医药(中药与天然药-主表）T1T2_商业结构 3 2 2" xfId="2451"/>
    <cellStyle name="_PL_上海医药(中药与天然药-主表）T1T2_商业结构 3 2 2_下月损益预测" xfId="2452"/>
    <cellStyle name="_PL_上海医药(中药与天然药-主表）T1T2_商业结构 3 2_下月损益预测" xfId="2453"/>
    <cellStyle name="_PL_上海医药(中药与天然药-主表）T1T2_商业结构 3 2_制造费用分析表" xfId="2454"/>
    <cellStyle name="_PL_上海医药(中药与天然药-主表）T1T2_商业结构 3 2_制造费用分析表_下月损益预测" xfId="2455"/>
    <cellStyle name="_PL_上海医药(中药与天然药-主表）T1T2_商业结构 3 3" xfId="2456"/>
    <cellStyle name="_PL_上海医药(中药与天然药-主表）T1T2_商业结构 3 3_下月损益预测" xfId="2457"/>
    <cellStyle name="_PL_上海医药(中药与天然药-主表）T1T2_商业结构 3_下月损益预测" xfId="2458"/>
    <cellStyle name="_PL_上海医药(中药与天然药-主表）T1T2_商业结构 3_制造费用分析表" xfId="2459"/>
    <cellStyle name="_PL_上海医药(中药与天然药-主表）T1T2_商业结构 3_制造费用分析表_下月损益预测" xfId="2460"/>
    <cellStyle name="_PL_上海医药(中药与天然药-主表）T1T2_商业结构 4" xfId="2461"/>
    <cellStyle name="_PL_上海医药(中药与天然药-主表）T1T2_商业结构 4 2" xfId="2462"/>
    <cellStyle name="_PL_上海医药(中药与天然药-主表）T1T2_商业结构 4 2_下月损益预测" xfId="2463"/>
    <cellStyle name="_PL_上海医药(中药与天然药-主表）T1T2_商业结构 4_下月损益预测" xfId="2464"/>
    <cellStyle name="_PL_上海医药(中药与天然药-主表）T1T2_商业结构 4_制造费用分析表" xfId="2465"/>
    <cellStyle name="_PL_上海医药(中药与天然药-主表）T1T2_商业结构 4_制造费用分析表_下月损益预测" xfId="2466"/>
    <cellStyle name="_PL_上海医药(中药与天然药-主表）T1T2_商业结构 5" xfId="2467"/>
    <cellStyle name="_PL_上海医药(中药与天然药-主表）T1T2_商业结构 5_下月损益预测" xfId="2468"/>
    <cellStyle name="_PL_上海医药(中药与天然药-主表）T1T2_商业结构_部门费用预算与实际对比分析表201202" xfId="2469"/>
    <cellStyle name="_PL_上海医药(中药与天然药-主表）T1T2_商业结构_部门费用预算与实际对比分析表201202 2" xfId="2470"/>
    <cellStyle name="_PL_上海医药(中药与天然药-主表）T1T2_商业结构_部门费用预算与实际对比分析表201202 2 2" xfId="2471"/>
    <cellStyle name="_PL_上海医药(中药与天然药-主表）T1T2_商业结构_部门费用预算与实际对比分析表201202 2 2 2" xfId="2472"/>
    <cellStyle name="_PL_上海医药(中药与天然药-主表）T1T2_商业结构_部门费用预算与实际对比分析表201202 2 2 2_下月损益预测" xfId="2473"/>
    <cellStyle name="_PL_上海医药(中药与天然药-主表）T1T2_商业结构_部门费用预算与实际对比分析表201202 2 2_下月损益预测" xfId="2474"/>
    <cellStyle name="_PL_上海医药(中药与天然药-主表）T1T2_商业结构_部门费用预算与实际对比分析表201202 2 2_制造费用分析表" xfId="2475"/>
    <cellStyle name="_PL_上海医药(中药与天然药-主表）T1T2_商业结构_部门费用预算与实际对比分析表201202 2 2_制造费用分析表_下月损益预测" xfId="2476"/>
    <cellStyle name="_PL_上海医药(中药与天然药-主表）T1T2_商业结构_部门费用预算与实际对比分析表201202 2 3" xfId="2477"/>
    <cellStyle name="_PL_上海医药(中药与天然药-主表）T1T2_商业结构_部门费用预算与实际对比分析表201202 2 3_下月损益预测" xfId="2478"/>
    <cellStyle name="_PL_上海医药(中药与天然药-主表）T1T2_商业结构_部门费用预算与实际对比分析表201202 2_下月损益预测" xfId="2479"/>
    <cellStyle name="_PL_上海医药(中药与天然药-主表）T1T2_商业结构_部门费用预算与实际对比分析表201202 2_制造费用分析表" xfId="2480"/>
    <cellStyle name="_PL_上海医药(中药与天然药-主表）T1T2_商业结构_部门费用预算与实际对比分析表201202 2_制造费用分析表_下月损益预测" xfId="2481"/>
    <cellStyle name="_PL_上海医药(中药与天然药-主表）T1T2_商业结构_部门费用预算与实际对比分析表201202 3" xfId="2482"/>
    <cellStyle name="_PL_上海医药(中药与天然药-主表）T1T2_商业结构_部门费用预算与实际对比分析表201202 3 2" xfId="2483"/>
    <cellStyle name="_PL_上海医药(中药与天然药-主表）T1T2_商业结构_部门费用预算与实际对比分析表201202 3 2 2" xfId="2484"/>
    <cellStyle name="_PL_上海医药(中药与天然药-主表）T1T2_商业结构_部门费用预算与实际对比分析表201202 3 2 2_下月损益预测" xfId="2485"/>
    <cellStyle name="_PL_上海医药(中药与天然药-主表）T1T2_商业结构_部门费用预算与实际对比分析表201202 3 2_下月损益预测" xfId="2486"/>
    <cellStyle name="_PL_上海医药(中药与天然药-主表）T1T2_商业结构_部门费用预算与实际对比分析表201202 3 2_制造费用分析表" xfId="2487"/>
    <cellStyle name="_PL_上海医药(中药与天然药-主表）T1T2_商业结构_部门费用预算与实际对比分析表201202 3 2_制造费用分析表_下月损益预测" xfId="2488"/>
    <cellStyle name="_PL_上海医药(中药与天然药-主表）T1T2_商业结构_部门费用预算与实际对比分析表201202 3 3" xfId="2489"/>
    <cellStyle name="_PL_上海医药(中药与天然药-主表）T1T2_商业结构_部门费用预算与实际对比分析表201202 3 3_下月损益预测" xfId="2490"/>
    <cellStyle name="_PL_上海医药(中药与天然药-主表）T1T2_商业结构_部门费用预算与实际对比分析表201202 3_下月损益预测" xfId="2491"/>
    <cellStyle name="_PL_上海医药(中药与天然药-主表）T1T2_商业结构_部门费用预算与实际对比分析表201202 3_制造费用分析表" xfId="2492"/>
    <cellStyle name="_PL_上海医药(中药与天然药-主表）T1T2_商业结构_部门费用预算与实际对比分析表201202 3_制造费用分析表_下月损益预测" xfId="2493"/>
    <cellStyle name="_PL_上海医药(中药与天然药-主表）T1T2_商业结构_部门费用预算与实际对比分析表201202 4" xfId="2494"/>
    <cellStyle name="_PL_上海医药(中药与天然药-主表）T1T2_商业结构_部门费用预算与实际对比分析表201202 4 2" xfId="2495"/>
    <cellStyle name="_PL_上海医药(中药与天然药-主表）T1T2_商业结构_部门费用预算与实际对比分析表201202 4 2_下月损益预测" xfId="2496"/>
    <cellStyle name="_PL_上海医药(中药与天然药-主表）T1T2_商业结构_部门费用预算与实际对比分析表201202 4_下月损益预测" xfId="2497"/>
    <cellStyle name="_PL_上海医药(中药与天然药-主表）T1T2_商业结构_部门费用预算与实际对比分析表201202 4_制造费用分析表" xfId="2498"/>
    <cellStyle name="_PL_上海医药(中药与天然药-主表）T1T2_商业结构_部门费用预算与实际对比分析表201202 4_制造费用分析表_下月损益预测" xfId="2499"/>
    <cellStyle name="_PL_上海医药(中药与天然药-主表）T1T2_商业结构_部门费用预算与实际对比分析表201202 5" xfId="2500"/>
    <cellStyle name="_PL_上海医药(中药与天然药-主表）T1T2_商业结构_部门费用预算与实际对比分析表201202 5_下月损益预测" xfId="2501"/>
    <cellStyle name="_PL_上海医药(中药与天然药-主表）T1T2_商业结构_部门费用预算与实际对比分析表201202_下月损益预测" xfId="2502"/>
    <cellStyle name="_PL_上海医药(中药与天然药-主表）T1T2_商业结构_部门费用预算与实际对比分析表201202_制造费用分析表" xfId="2503"/>
    <cellStyle name="_PL_上海医药(中药与天然药-主表）T1T2_商业结构_部门费用预算与实际对比分析表201202_制造费用分析表_下月损益预测" xfId="2504"/>
    <cellStyle name="_PL_上海医药(中药与天然药-主表）T1T2_商业结构_部门费用预算与实际对比分析表201205" xfId="2505"/>
    <cellStyle name="_PL_上海医药(中药与天然药-主表）T1T2_商业结构_部门费用预算与实际对比分析表201205 2" xfId="2506"/>
    <cellStyle name="_PL_上海医药(中药与天然药-主表）T1T2_商业结构_部门费用预算与实际对比分析表201205 2 2" xfId="2507"/>
    <cellStyle name="_PL_上海医药(中药与天然药-主表）T1T2_商业结构_部门费用预算与实际对比分析表201205 2 2 2" xfId="2508"/>
    <cellStyle name="_PL_上海医药(中药与天然药-主表）T1T2_商业结构_部门费用预算与实际对比分析表201205 2 2 2_下月损益预测" xfId="2509"/>
    <cellStyle name="_PL_上海医药(中药与天然药-主表）T1T2_商业结构_部门费用预算与实际对比分析表201205 2 2_下月损益预测" xfId="2510"/>
    <cellStyle name="_PL_上海医药(中药与天然药-主表）T1T2_商业结构_部门费用预算与实际对比分析表201205 2 2_制造费用分析表" xfId="2511"/>
    <cellStyle name="_PL_上海医药(中药与天然药-主表）T1T2_商业结构_部门费用预算与实际对比分析表201205 2 2_制造费用分析表_下月损益预测" xfId="2512"/>
    <cellStyle name="_PL_上海医药(中药与天然药-主表）T1T2_商业结构_部门费用预算与实际对比分析表201205 2 3" xfId="2513"/>
    <cellStyle name="_PL_上海医药(中药与天然药-主表）T1T2_商业结构_部门费用预算与实际对比分析表201205 2 3_下月损益预测" xfId="2514"/>
    <cellStyle name="_PL_上海医药(中药与天然药-主表）T1T2_商业结构_部门费用预算与实际对比分析表201205 2_下月损益预测" xfId="2515"/>
    <cellStyle name="_PL_上海医药(中药与天然药-主表）T1T2_商业结构_部门费用预算与实际对比分析表201205 2_制造费用分析表" xfId="2516"/>
    <cellStyle name="_PL_上海医药(中药与天然药-主表）T1T2_商业结构_部门费用预算与实际对比分析表201205 2_制造费用分析表_下月损益预测" xfId="2517"/>
    <cellStyle name="_PL_上海医药(中药与天然药-主表）T1T2_商业结构_部门费用预算与实际对比分析表201205 3" xfId="2518"/>
    <cellStyle name="_PL_上海医药(中药与天然药-主表）T1T2_商业结构_部门费用预算与实际对比分析表201205 3 2" xfId="2519"/>
    <cellStyle name="_PL_上海医药(中药与天然药-主表）T1T2_商业结构_部门费用预算与实际对比分析表201205 3 2 2" xfId="2520"/>
    <cellStyle name="_PL_上海医药(中药与天然药-主表）T1T2_商业结构_部门费用预算与实际对比分析表201205 3 2 2_下月损益预测" xfId="2521"/>
    <cellStyle name="_PL_上海医药(中药与天然药-主表）T1T2_商业结构_部门费用预算与实际对比分析表201205 3 2_下月损益预测" xfId="2522"/>
    <cellStyle name="_PL_上海医药(中药与天然药-主表）T1T2_商业结构_部门费用预算与实际对比分析表201205 3 2_制造费用分析表" xfId="2523"/>
    <cellStyle name="_PL_上海医药(中药与天然药-主表）T1T2_商业结构_部门费用预算与实际对比分析表201205 3 2_制造费用分析表_下月损益预测" xfId="2524"/>
    <cellStyle name="_PL_上海医药(中药与天然药-主表）T1T2_商业结构_部门费用预算与实际对比分析表201205 3 3" xfId="2525"/>
    <cellStyle name="_PL_上海医药(中药与天然药-主表）T1T2_商业结构_部门费用预算与实际对比分析表201205 3 3_下月损益预测" xfId="2526"/>
    <cellStyle name="_PL_上海医药(中药与天然药-主表）T1T2_商业结构_部门费用预算与实际对比分析表201205 3_下月损益预测" xfId="2527"/>
    <cellStyle name="_PL_上海医药(中药与天然药-主表）T1T2_商业结构_部门费用预算与实际对比分析表201205 3_制造费用分析表" xfId="2528"/>
    <cellStyle name="_PL_上海医药(中药与天然药-主表）T1T2_商业结构_部门费用预算与实际对比分析表201205 3_制造费用分析表_下月损益预测" xfId="2529"/>
    <cellStyle name="_PL_上海医药(中药与天然药-主表）T1T2_商业结构_部门费用预算与实际对比分析表201205 4" xfId="2530"/>
    <cellStyle name="_PL_上海医药(中药与天然药-主表）T1T2_商业结构_部门费用预算与实际对比分析表201205 4 2" xfId="2531"/>
    <cellStyle name="_PL_上海医药(中药与天然药-主表）T1T2_商业结构_部门费用预算与实际对比分析表201205 4 2_下月损益预测" xfId="2532"/>
    <cellStyle name="_PL_上海医药(中药与天然药-主表）T1T2_商业结构_部门费用预算与实际对比分析表201205 4_下月损益预测" xfId="2533"/>
    <cellStyle name="_PL_上海医药(中药与天然药-主表）T1T2_商业结构_部门费用预算与实际对比分析表201205 4_制造费用分析表" xfId="2534"/>
    <cellStyle name="_PL_上海医药(中药与天然药-主表）T1T2_商业结构_部门费用预算与实际对比分析表201205 4_制造费用分析表_下月损益预测" xfId="2535"/>
    <cellStyle name="_PL_上海医药(中药与天然药-主表）T1T2_商业结构_部门费用预算与实际对比分析表201205 5" xfId="2536"/>
    <cellStyle name="_PL_上海医药(中药与天然药-主表）T1T2_商业结构_部门费用预算与实际对比分析表201205 5_下月损益预测" xfId="2537"/>
    <cellStyle name="_PL_上海医药(中药与天然药-主表）T1T2_商业结构_部门费用预算与实际对比分析表201205_下月损益预测" xfId="2538"/>
    <cellStyle name="_PL_上海医药(中药与天然药-主表）T1T2_商业结构_部门费用预算与实际对比分析表201205_制造费用分析表" xfId="2539"/>
    <cellStyle name="_PL_上海医药(中药与天然药-主表）T1T2_商业结构_部门费用预算与实际对比分析表201205_制造费用分析表_下月损益预测" xfId="2540"/>
    <cellStyle name="_PL_上海医药(中药与天然药-主表）T1T2_商业结构_量-本-利分析（含报废）" xfId="2541"/>
    <cellStyle name="_PL_上海医药(中药与天然药-主表）T1T2_商业结构_量-本-利分析（含报废） 2" xfId="2542"/>
    <cellStyle name="_PL_上海医药(中药与天然药-主表）T1T2_商业结构_量-本-利分析（含报废） 2 2" xfId="2543"/>
    <cellStyle name="_PL_上海医药(中药与天然药-主表）T1T2_商业结构_量-本-利分析（含报废） 2 2_下月损益预测" xfId="2544"/>
    <cellStyle name="_PL_上海医药(中药与天然药-主表）T1T2_商业结构_量-本-利分析（含报废） 2_下月损益预测" xfId="2545"/>
    <cellStyle name="_PL_上海医药(中药与天然药-主表）T1T2_商业结构_量-本-利分析（含报废） 2_制造费用分析表" xfId="2546"/>
    <cellStyle name="_PL_上海医药(中药与天然药-主表）T1T2_商业结构_量-本-利分析（含报废） 2_制造费用分析表_下月损益预测" xfId="2547"/>
    <cellStyle name="_PL_上海医药(中药与天然药-主表）T1T2_商业结构_量-本-利分析（含报废） 3" xfId="2548"/>
    <cellStyle name="_PL_上海医药(中药与天然药-主表）T1T2_商业结构_量-本-利分析（含报废） 3_下月损益预测" xfId="2549"/>
    <cellStyle name="_PL_上海医药(中药与天然药-主表）T1T2_商业结构_量-本-利分析（含报废）_下月损益预测" xfId="2550"/>
    <cellStyle name="_PL_上海医药(中药与天然药-主表）T1T2_商业结构_量-本-利分析（含报废）_制造费用分析表" xfId="2551"/>
    <cellStyle name="_PL_上海医药(中药与天然药-主表）T1T2_商业结构_量-本-利分析（含报废）_制造费用分析表_下月损益预测" xfId="2552"/>
    <cellStyle name="_PL_上海医药(中药与天然药-主表）T1T2_商业结构_下月损益预测" xfId="2553"/>
    <cellStyle name="_PL_上海医药(中药与天然药-主表）T1T2_商业结构_制造费用分析表" xfId="2554"/>
    <cellStyle name="_PL_上海医药(中药与天然药-主表）T1T2_商业结构_制造费用分析表_下月损益预测" xfId="2555"/>
    <cellStyle name="_PL_上海医药(中药与天然药-主表）T1T2_上海医药(抗生素）" xfId="2556"/>
    <cellStyle name="_PL_上海医药(中药与天然药-主表）T1T2_上海医药(抗生素） 2" xfId="2557"/>
    <cellStyle name="_PL_上海医药(中药与天然药-主表）T1T2_上海医药(抗生素） 2 2" xfId="2558"/>
    <cellStyle name="_PL_上海医药(中药与天然药-主表）T1T2_上海医药(抗生素） 2 2 2" xfId="2559"/>
    <cellStyle name="_PL_上海医药(中药与天然药-主表）T1T2_上海医药(抗生素） 2 2 2_下月损益预测" xfId="2560"/>
    <cellStyle name="_PL_上海医药(中药与天然药-主表）T1T2_上海医药(抗生素） 2 2_下月损益预测" xfId="2561"/>
    <cellStyle name="_PL_上海医药(中药与天然药-主表）T1T2_上海医药(抗生素） 2 2_制造费用分析表" xfId="2562"/>
    <cellStyle name="_PL_上海医药(中药与天然药-主表）T1T2_上海医药(抗生素） 2 2_制造费用分析表_下月损益预测" xfId="2563"/>
    <cellStyle name="_PL_上海医药(中药与天然药-主表）T1T2_上海医药(抗生素） 2 3" xfId="2564"/>
    <cellStyle name="_PL_上海医药(中药与天然药-主表）T1T2_上海医药(抗生素） 2 3_下月损益预测" xfId="2565"/>
    <cellStyle name="_PL_上海医药(中药与天然药-主表）T1T2_上海医药(抗生素） 2_下月损益预测" xfId="2566"/>
    <cellStyle name="_PL_上海医药(中药与天然药-主表）T1T2_上海医药(抗生素） 2_制造费用分析表" xfId="2567"/>
    <cellStyle name="_PL_上海医药(中药与天然药-主表）T1T2_上海医药(抗生素） 2_制造费用分析表_下月损益预测" xfId="2568"/>
    <cellStyle name="_PL_上海医药(中药与天然药-主表）T1T2_上海医药(抗生素） 3" xfId="2569"/>
    <cellStyle name="_PL_上海医药(中药与天然药-主表）T1T2_上海医药(抗生素） 3 2" xfId="2570"/>
    <cellStyle name="_PL_上海医药(中药与天然药-主表）T1T2_上海医药(抗生素） 3 2 2" xfId="2571"/>
    <cellStyle name="_PL_上海医药(中药与天然药-主表）T1T2_上海医药(抗生素） 3 2 2_下月损益预测" xfId="2572"/>
    <cellStyle name="_PL_上海医药(中药与天然药-主表）T1T2_上海医药(抗生素） 3 2_下月损益预测" xfId="2573"/>
    <cellStyle name="_PL_上海医药(中药与天然药-主表）T1T2_上海医药(抗生素） 3 2_制造费用分析表" xfId="2574"/>
    <cellStyle name="_PL_上海医药(中药与天然药-主表）T1T2_上海医药(抗生素） 3 2_制造费用分析表_下月损益预测" xfId="2575"/>
    <cellStyle name="_PL_上海医药(中药与天然药-主表）T1T2_上海医药(抗生素） 3 3" xfId="2576"/>
    <cellStyle name="_PL_上海医药(中药与天然药-主表）T1T2_上海医药(抗生素） 3 3_下月损益预测" xfId="2577"/>
    <cellStyle name="_PL_上海医药(中药与天然药-主表）T1T2_上海医药(抗生素） 3_下月损益预测" xfId="2578"/>
    <cellStyle name="_PL_上海医药(中药与天然药-主表）T1T2_上海医药(抗生素） 3_制造费用分析表" xfId="2579"/>
    <cellStyle name="_PL_上海医药(中药与天然药-主表）T1T2_上海医药(抗生素） 3_制造费用分析表_下月损益预测" xfId="2580"/>
    <cellStyle name="_PL_上海医药(中药与天然药-主表）T1T2_上海医药(抗生素） 4" xfId="2581"/>
    <cellStyle name="_PL_上海医药(中药与天然药-主表）T1T2_上海医药(抗生素） 4 2" xfId="2582"/>
    <cellStyle name="_PL_上海医药(中药与天然药-主表）T1T2_上海医药(抗生素） 4 2_下月损益预测" xfId="2583"/>
    <cellStyle name="_PL_上海医药(中药与天然药-主表）T1T2_上海医药(抗生素） 4_下月损益预测" xfId="2584"/>
    <cellStyle name="_PL_上海医药(中药与天然药-主表）T1T2_上海医药(抗生素） 4_制造费用分析表" xfId="2585"/>
    <cellStyle name="_PL_上海医药(中药与天然药-主表）T1T2_上海医药(抗生素） 4_制造费用分析表_下月损益预测" xfId="2586"/>
    <cellStyle name="_PL_上海医药(中药与天然药-主表）T1T2_上海医药(抗生素） 5" xfId="2587"/>
    <cellStyle name="_PL_上海医药(中药与天然药-主表）T1T2_上海医药(抗生素） 5_下月损益预测" xfId="2588"/>
    <cellStyle name="_PL_上海医药(中药与天然药-主表）T1T2_上海医药(抗生素）_部门费用预算与实际对比分析表201202" xfId="2589"/>
    <cellStyle name="_PL_上海医药(中药与天然药-主表）T1T2_上海医药(抗生素）_部门费用预算与实际对比分析表201202 2" xfId="2590"/>
    <cellStyle name="_PL_上海医药(中药与天然药-主表）T1T2_上海医药(抗生素）_部门费用预算与实际对比分析表201202 2 2" xfId="2591"/>
    <cellStyle name="_PL_上海医药(中药与天然药-主表）T1T2_上海医药(抗生素）_部门费用预算与实际对比分析表201202 2 2 2" xfId="2592"/>
    <cellStyle name="_PL_上海医药(中药与天然药-主表）T1T2_上海医药(抗生素）_部门费用预算与实际对比分析表201202 2 2 2_下月损益预测" xfId="2593"/>
    <cellStyle name="_PL_上海医药(中药与天然药-主表）T1T2_上海医药(抗生素）_部门费用预算与实际对比分析表201202 2 2_下月损益预测" xfId="2594"/>
    <cellStyle name="_PL_上海医药(中药与天然药-主表）T1T2_上海医药(抗生素）_部门费用预算与实际对比分析表201202 2 2_制造费用分析表" xfId="2595"/>
    <cellStyle name="_PL_上海医药(中药与天然药-主表）T1T2_上海医药(抗生素）_部门费用预算与实际对比分析表201202 2 2_制造费用分析表_下月损益预测" xfId="2596"/>
    <cellStyle name="_PL_上海医药(中药与天然药-主表）T1T2_上海医药(抗生素）_部门费用预算与实际对比分析表201202 2 3" xfId="2597"/>
    <cellStyle name="_PL_上海医药(中药与天然药-主表）T1T2_上海医药(抗生素）_部门费用预算与实际对比分析表201202 2 3_下月损益预测" xfId="2598"/>
    <cellStyle name="_PL_上海医药(中药与天然药-主表）T1T2_上海医药(抗生素）_部门费用预算与实际对比分析表201202 2_下月损益预测" xfId="2599"/>
    <cellStyle name="_PL_上海医药(中药与天然药-主表）T1T2_上海医药(抗生素）_部门费用预算与实际对比分析表201202 2_制造费用分析表" xfId="2600"/>
    <cellStyle name="_PL_上海医药(中药与天然药-主表）T1T2_上海医药(抗生素）_部门费用预算与实际对比分析表201202 2_制造费用分析表_下月损益预测" xfId="2601"/>
    <cellStyle name="_PL_上海医药(中药与天然药-主表）T1T2_上海医药(抗生素）_部门费用预算与实际对比分析表201202 3" xfId="2602"/>
    <cellStyle name="_PL_上海医药(中药与天然药-主表）T1T2_上海医药(抗生素）_部门费用预算与实际对比分析表201202 3 2" xfId="2603"/>
    <cellStyle name="_PL_上海医药(中药与天然药-主表）T1T2_上海医药(抗生素）_部门费用预算与实际对比分析表201202 3 2 2" xfId="2604"/>
    <cellStyle name="_PL_上海医药(中药与天然药-主表）T1T2_上海医药(抗生素）_部门费用预算与实际对比分析表201202 3 2 2_下月损益预测" xfId="2605"/>
    <cellStyle name="_PL_上海医药(中药与天然药-主表）T1T2_上海医药(抗生素）_部门费用预算与实际对比分析表201202 3 2_下月损益预测" xfId="2606"/>
    <cellStyle name="_PL_上海医药(中药与天然药-主表）T1T2_上海医药(抗生素）_部门费用预算与实际对比分析表201202 3 2_制造费用分析表" xfId="2607"/>
    <cellStyle name="_PL_上海医药(中药与天然药-主表）T1T2_上海医药(抗生素）_部门费用预算与实际对比分析表201202 3 2_制造费用分析表_下月损益预测" xfId="2608"/>
    <cellStyle name="_PL_上海医药(中药与天然药-主表）T1T2_上海医药(抗生素）_部门费用预算与实际对比分析表201202 3 3" xfId="2609"/>
    <cellStyle name="_PL_上海医药(中药与天然药-主表）T1T2_上海医药(抗生素）_部门费用预算与实际对比分析表201202 3 3_下月损益预测" xfId="2610"/>
    <cellStyle name="_PL_上海医药(中药与天然药-主表）T1T2_上海医药(抗生素）_部门费用预算与实际对比分析表201202 3_下月损益预测" xfId="2611"/>
    <cellStyle name="_PL_上海医药(中药与天然药-主表）T1T2_上海医药(抗生素）_部门费用预算与实际对比分析表201202 3_制造费用分析表" xfId="2612"/>
    <cellStyle name="_PL_上海医药(中药与天然药-主表）T1T2_上海医药(抗生素）_部门费用预算与实际对比分析表201202 3_制造费用分析表_下月损益预测" xfId="2613"/>
    <cellStyle name="_PL_上海医药(中药与天然药-主表）T1T2_上海医药(抗生素）_部门费用预算与实际对比分析表201202 4" xfId="2614"/>
    <cellStyle name="_PL_上海医药(中药与天然药-主表）T1T2_上海医药(抗生素）_部门费用预算与实际对比分析表201202 4 2" xfId="2615"/>
    <cellStyle name="_PL_上海医药(中药与天然药-主表）T1T2_上海医药(抗生素）_部门费用预算与实际对比分析表201202 4 2_下月损益预测" xfId="2616"/>
    <cellStyle name="_PL_上海医药(中药与天然药-主表）T1T2_上海医药(抗生素）_部门费用预算与实际对比分析表201202 4_下月损益预测" xfId="2617"/>
    <cellStyle name="_PL_上海医药(中药与天然药-主表）T1T2_上海医药(抗生素）_部门费用预算与实际对比分析表201202 4_制造费用分析表" xfId="2618"/>
    <cellStyle name="_PL_上海医药(中药与天然药-主表）T1T2_上海医药(抗生素）_部门费用预算与实际对比分析表201202 4_制造费用分析表_下月损益预测" xfId="2619"/>
    <cellStyle name="_PL_上海医药(中药与天然药-主表）T1T2_上海医药(抗生素）_部门费用预算与实际对比分析表201202 5" xfId="2620"/>
    <cellStyle name="_PL_上海医药(中药与天然药-主表）T1T2_上海医药(抗生素）_部门费用预算与实际对比分析表201202 5_下月损益预测" xfId="2621"/>
    <cellStyle name="_PL_上海医药(中药与天然药-主表）T1T2_上海医药(抗生素）_部门费用预算与实际对比分析表201202_下月损益预测" xfId="2622"/>
    <cellStyle name="_PL_上海医药(中药与天然药-主表）T1T2_上海医药(抗生素）_部门费用预算与实际对比分析表201202_制造费用分析表" xfId="2623"/>
    <cellStyle name="_PL_上海医药(中药与天然药-主表）T1T2_上海医药(抗生素）_部门费用预算与实际对比分析表201202_制造费用分析表_下月损益预测" xfId="2624"/>
    <cellStyle name="_PL_上海医药(中药与天然药-主表）T1T2_上海医药(抗生素）_部门费用预算与实际对比分析表201205" xfId="2625"/>
    <cellStyle name="_PL_上海医药(中药与天然药-主表）T1T2_上海医药(抗生素）_部门费用预算与实际对比分析表201205 2" xfId="2626"/>
    <cellStyle name="_PL_上海医药(中药与天然药-主表）T1T2_上海医药(抗生素）_部门费用预算与实际对比分析表201205 2 2" xfId="2627"/>
    <cellStyle name="_PL_上海医药(中药与天然药-主表）T1T2_上海医药(抗生素）_部门费用预算与实际对比分析表201205 2 2 2" xfId="2628"/>
    <cellStyle name="_PL_上海医药(中药与天然药-主表）T1T2_上海医药(抗生素）_部门费用预算与实际对比分析表201205 2 2 2_下月损益预测" xfId="2629"/>
    <cellStyle name="_PL_上海医药(中药与天然药-主表）T1T2_上海医药(抗生素）_部门费用预算与实际对比分析表201205 2 2_下月损益预测" xfId="2630"/>
    <cellStyle name="_PL_上海医药(中药与天然药-主表）T1T2_上海医药(抗生素）_部门费用预算与实际对比分析表201205 2 2_制造费用分析表" xfId="2631"/>
    <cellStyle name="_PL_上海医药(中药与天然药-主表）T1T2_上海医药(抗生素）_部门费用预算与实际对比分析表201205 2 2_制造费用分析表_下月损益预测" xfId="2632"/>
    <cellStyle name="_PL_上海医药(中药与天然药-主表）T1T2_上海医药(抗生素）_部门费用预算与实际对比分析表201205 2 3" xfId="2633"/>
    <cellStyle name="_PL_上海医药(中药与天然药-主表）T1T2_上海医药(抗生素）_部门费用预算与实际对比分析表201205 2 3_下月损益预测" xfId="2634"/>
    <cellStyle name="_PL_上海医药(中药与天然药-主表）T1T2_上海医药(抗生素）_部门费用预算与实际对比分析表201205 2_下月损益预测" xfId="2635"/>
    <cellStyle name="_PL_上海医药(中药与天然药-主表）T1T2_上海医药(抗生素）_部门费用预算与实际对比分析表201205 2_制造费用分析表" xfId="2636"/>
    <cellStyle name="_PL_上海医药(中药与天然药-主表）T1T2_上海医药(抗生素）_部门费用预算与实际对比分析表201205 2_制造费用分析表_下月损益预测" xfId="2637"/>
    <cellStyle name="_PL_上海医药(中药与天然药-主表）T1T2_上海医药(抗生素）_部门费用预算与实际对比分析表201205 3" xfId="2638"/>
    <cellStyle name="_PL_上海医药(中药与天然药-主表）T1T2_上海医药(抗生素）_部门费用预算与实际对比分析表201205 3 2" xfId="2639"/>
    <cellStyle name="_PL_上海医药(中药与天然药-主表）T1T2_上海医药(抗生素）_部门费用预算与实际对比分析表201205 3 2 2" xfId="2640"/>
    <cellStyle name="_PL_上海医药(中药与天然药-主表）T1T2_上海医药(抗生素）_部门费用预算与实际对比分析表201205 3 2 2_下月损益预测" xfId="2641"/>
    <cellStyle name="_PL_上海医药(中药与天然药-主表）T1T2_上海医药(抗生素）_部门费用预算与实际对比分析表201205 3 2_下月损益预测" xfId="2642"/>
    <cellStyle name="_PL_上海医药(中药与天然药-主表）T1T2_上海医药(抗生素）_部门费用预算与实际对比分析表201205 3 2_制造费用分析表" xfId="2643"/>
    <cellStyle name="_PL_上海医药(中药与天然药-主表）T1T2_上海医药(抗生素）_部门费用预算与实际对比分析表201205 3 2_制造费用分析表_下月损益预测" xfId="2644"/>
    <cellStyle name="_PL_上海医药(中药与天然药-主表）T1T2_上海医药(抗生素）_部门费用预算与实际对比分析表201205 3 3" xfId="2645"/>
    <cellStyle name="_PL_上海医药(中药与天然药-主表）T1T2_上海医药(抗生素）_部门费用预算与实际对比分析表201205 3 3_下月损益预测" xfId="2646"/>
    <cellStyle name="_PL_上海医药(中药与天然药-主表）T1T2_上海医药(抗生素）_部门费用预算与实际对比分析表201205 3_下月损益预测" xfId="2647"/>
    <cellStyle name="_PL_上海医药(中药与天然药-主表）T1T2_上海医药(抗生素）_部门费用预算与实际对比分析表201205 3_制造费用分析表" xfId="2648"/>
    <cellStyle name="_PL_上海医药(中药与天然药-主表）T1T2_上海医药(抗生素）_部门费用预算与实际对比分析表201205 3_制造费用分析表_下月损益预测" xfId="2649"/>
    <cellStyle name="_PL_上海医药(中药与天然药-主表）T1T2_上海医药(抗生素）_部门费用预算与实际对比分析表201205 4" xfId="2650"/>
    <cellStyle name="_PL_上海医药(中药与天然药-主表）T1T2_上海医药(抗生素）_部门费用预算与实际对比分析表201205 4 2" xfId="2651"/>
    <cellStyle name="_PL_上海医药(中药与天然药-主表）T1T2_上海医药(抗生素）_部门费用预算与实际对比分析表201205 4 2_下月损益预测" xfId="2652"/>
    <cellStyle name="_PL_上海医药(中药与天然药-主表）T1T2_上海医药(抗生素）_部门费用预算与实际对比分析表201205 4_下月损益预测" xfId="2653"/>
    <cellStyle name="_PL_上海医药(中药与天然药-主表）T1T2_上海医药(抗生素）_部门费用预算与实际对比分析表201205 4_制造费用分析表" xfId="2654"/>
    <cellStyle name="_PL_上海医药(中药与天然药-主表）T1T2_上海医药(抗生素）_部门费用预算与实际对比分析表201205 4_制造费用分析表_下月损益预测" xfId="2655"/>
    <cellStyle name="_PL_上海医药(中药与天然药-主表）T1T2_上海医药(抗生素）_部门费用预算与实际对比分析表201205 5" xfId="2656"/>
    <cellStyle name="_PL_上海医药(中药与天然药-主表）T1T2_上海医药(抗生素）_部门费用预算与实际对比分析表201205 5_下月损益预测" xfId="2657"/>
    <cellStyle name="_PL_上海医药(中药与天然药-主表）T1T2_上海医药(抗生素）_部门费用预算与实际对比分析表201205_下月损益预测" xfId="2658"/>
    <cellStyle name="_PL_上海医药(中药与天然药-主表）T1T2_上海医药(抗生素）_部门费用预算与实际对比分析表201205_制造费用分析表" xfId="2659"/>
    <cellStyle name="_PL_上海医药(中药与天然药-主表）T1T2_上海医药(抗生素）_部门费用预算与实际对比分析表201205_制造费用分析表_下月损益预测" xfId="2660"/>
    <cellStyle name="_PL_上海医药(中药与天然药-主表）T1T2_上海医药(抗生素）_量-本-利分析（含报废）" xfId="2661"/>
    <cellStyle name="_PL_上海医药(中药与天然药-主表）T1T2_上海医药(抗生素）_量-本-利分析（含报废） 2" xfId="2662"/>
    <cellStyle name="_PL_上海医药(中药与天然药-主表）T1T2_上海医药(抗生素）_量-本-利分析（含报废） 2 2" xfId="2663"/>
    <cellStyle name="_PL_上海医药(中药与天然药-主表）T1T2_上海医药(抗生素）_量-本-利分析（含报废） 2 2_下月损益预测" xfId="2664"/>
    <cellStyle name="_PL_上海医药(中药与天然药-主表）T1T2_上海医药(抗生素）_量-本-利分析（含报废） 2_下月损益预测" xfId="2665"/>
    <cellStyle name="_PL_上海医药(中药与天然药-主表）T1T2_上海医药(抗生素）_量-本-利分析（含报废） 2_制造费用分析表" xfId="2666"/>
    <cellStyle name="_PL_上海医药(中药与天然药-主表）T1T2_上海医药(抗生素）_量-本-利分析（含报废） 2_制造费用分析表_下月损益预测" xfId="2667"/>
    <cellStyle name="_PL_上海医药(中药与天然药-主表）T1T2_上海医药(抗生素）_量-本-利分析（含报废） 3" xfId="2668"/>
    <cellStyle name="_PL_上海医药(中药与天然药-主表）T1T2_上海医药(抗生素）_量-本-利分析（含报废） 3_下月损益预测" xfId="2669"/>
    <cellStyle name="_PL_上海医药(中药与天然药-主表）T1T2_上海医药(抗生素）_量-本-利分析（含报废）_下月损益预测" xfId="2670"/>
    <cellStyle name="_PL_上海医药(中药与天然药-主表）T1T2_上海医药(抗生素）_量-本-利分析（含报废）_制造费用分析表" xfId="2671"/>
    <cellStyle name="_PL_上海医药(中药与天然药-主表）T1T2_上海医药(抗生素）_量-本-利分析（含报废）_制造费用分析表_下月损益预测" xfId="2672"/>
    <cellStyle name="_PL_上海医药(中药与天然药-主表）T1T2_上海医药(抗生素）_下月损益预测" xfId="2673"/>
    <cellStyle name="_PL_上海医药(中药与天然药-主表）T1T2_上海医药(抗生素）_制造费用分析表" xfId="2674"/>
    <cellStyle name="_PL_上海医药(中药与天然药-主表）T1T2_上海医药(抗生素）_制造费用分析表_下月损益预测" xfId="2675"/>
    <cellStyle name="_PL_上海医药(中药与天然药-主表）T1T2_上海医药(抗生素-主表）T1T2" xfId="2676"/>
    <cellStyle name="_PL_上海医药(中药与天然药-主表）T1T2_上海医药(抗生素-主表）T1T2 2" xfId="2677"/>
    <cellStyle name="_PL_上海医药(中药与天然药-主表）T1T2_上海医药(抗生素-主表）T1T2 2 2" xfId="2678"/>
    <cellStyle name="_PL_上海医药(中药与天然药-主表）T1T2_上海医药(抗生素-主表）T1T2 2 2 2" xfId="2679"/>
    <cellStyle name="_PL_上海医药(中药与天然药-主表）T1T2_上海医药(抗生素-主表）T1T2 2 2 2_下月损益预测" xfId="2680"/>
    <cellStyle name="_PL_上海医药(中药与天然药-主表）T1T2_上海医药(抗生素-主表）T1T2 2 2_下月损益预测" xfId="2681"/>
    <cellStyle name="_PL_上海医药(中药与天然药-主表）T1T2_上海医药(抗生素-主表）T1T2 2 2_制造费用分析表" xfId="2682"/>
    <cellStyle name="_PL_上海医药(中药与天然药-主表）T1T2_上海医药(抗生素-主表）T1T2 2 2_制造费用分析表_下月损益预测" xfId="2683"/>
    <cellStyle name="_PL_上海医药(中药与天然药-主表）T1T2_上海医药(抗生素-主表）T1T2 2 3" xfId="2684"/>
    <cellStyle name="_PL_上海医药(中药与天然药-主表）T1T2_上海医药(抗生素-主表）T1T2 2 3_下月损益预测" xfId="2685"/>
    <cellStyle name="_PL_上海医药(中药与天然药-主表）T1T2_上海医药(抗生素-主表）T1T2 2_下月损益预测" xfId="2686"/>
    <cellStyle name="_PL_上海医药(中药与天然药-主表）T1T2_上海医药(抗生素-主表）T1T2 2_制造费用分析表" xfId="2687"/>
    <cellStyle name="_PL_上海医药(中药与天然药-主表）T1T2_上海医药(抗生素-主表）T1T2 2_制造费用分析表_下月损益预测" xfId="2688"/>
    <cellStyle name="_PL_上海医药(中药与天然药-主表）T1T2_上海医药(抗生素-主表）T1T2 3" xfId="2689"/>
    <cellStyle name="_PL_上海医药(中药与天然药-主表）T1T2_上海医药(抗生素-主表）T1T2 3 2" xfId="2690"/>
    <cellStyle name="_PL_上海医药(中药与天然药-主表）T1T2_上海医药(抗生素-主表）T1T2 3 2 2" xfId="2691"/>
    <cellStyle name="_PL_上海医药(中药与天然药-主表）T1T2_上海医药(抗生素-主表）T1T2 3 2 2_下月损益预测" xfId="2692"/>
    <cellStyle name="_PL_上海医药(中药与天然药-主表）T1T2_上海医药(抗生素-主表）T1T2 3 2_下月损益预测" xfId="2693"/>
    <cellStyle name="_PL_上海医药(中药与天然药-主表）T1T2_上海医药(抗生素-主表）T1T2 3 2_制造费用分析表" xfId="2694"/>
    <cellStyle name="_PL_上海医药(中药与天然药-主表）T1T2_上海医药(抗生素-主表）T1T2 3 2_制造费用分析表_下月损益预测" xfId="2695"/>
    <cellStyle name="_PL_上海医药(中药与天然药-主表）T1T2_上海医药(抗生素-主表）T1T2 3 3" xfId="2696"/>
    <cellStyle name="_PL_上海医药(中药与天然药-主表）T1T2_上海医药(抗生素-主表）T1T2 3 3_下月损益预测" xfId="2697"/>
    <cellStyle name="_PL_上海医药(中药与天然药-主表）T1T2_上海医药(抗生素-主表）T1T2 3_下月损益预测" xfId="2698"/>
    <cellStyle name="_PL_上海医药(中药与天然药-主表）T1T2_上海医药(抗生素-主表）T1T2 3_制造费用分析表" xfId="2699"/>
    <cellStyle name="_PL_上海医药(中药与天然药-主表）T1T2_上海医药(抗生素-主表）T1T2 3_制造费用分析表_下月损益预测" xfId="2700"/>
    <cellStyle name="_PL_上海医药(中药与天然药-主表）T1T2_上海医药(抗生素-主表）T1T2 4" xfId="2701"/>
    <cellStyle name="_PL_上海医药(中药与天然药-主表）T1T2_上海医药(抗生素-主表）T1T2 4 2" xfId="2702"/>
    <cellStyle name="_PL_上海医药(中药与天然药-主表）T1T2_上海医药(抗生素-主表）T1T2 4 2_下月损益预测" xfId="2703"/>
    <cellStyle name="_PL_上海医药(中药与天然药-主表）T1T2_上海医药(抗生素-主表）T1T2 4_下月损益预测" xfId="2704"/>
    <cellStyle name="_PL_上海医药(中药与天然药-主表）T1T2_上海医药(抗生素-主表）T1T2 4_制造费用分析表" xfId="2705"/>
    <cellStyle name="_PL_上海医药(中药与天然药-主表）T1T2_上海医药(抗生素-主表）T1T2 4_制造费用分析表_下月损益预测" xfId="2706"/>
    <cellStyle name="_PL_上海医药(中药与天然药-主表）T1T2_上海医药(抗生素-主表）T1T2 5" xfId="2707"/>
    <cellStyle name="_PL_上海医药(中药与天然药-主表）T1T2_上海医药(抗生素-主表）T1T2 5_下月损益预测" xfId="2708"/>
    <cellStyle name="_PL_上海医药(中药与天然药-主表）T1T2_上海医药(抗生素-主表）T1T2_部门费用预算与实际对比分析表201202" xfId="2709"/>
    <cellStyle name="_PL_上海医药(中药与天然药-主表）T1T2_上海医药(抗生素-主表）T1T2_部门费用预算与实际对比分析表201202 2" xfId="2710"/>
    <cellStyle name="_PL_上海医药(中药与天然药-主表）T1T2_上海医药(抗生素-主表）T1T2_部门费用预算与实际对比分析表201202 2 2" xfId="2711"/>
    <cellStyle name="_PL_上海医药(中药与天然药-主表）T1T2_上海医药(抗生素-主表）T1T2_部门费用预算与实际对比分析表201202 2 2 2" xfId="2712"/>
    <cellStyle name="_PL_上海医药(中药与天然药-主表）T1T2_上海医药(抗生素-主表）T1T2_部门费用预算与实际对比分析表201202 2 2 2_下月损益预测" xfId="2713"/>
    <cellStyle name="_PL_上海医药(中药与天然药-主表）T1T2_上海医药(抗生素-主表）T1T2_部门费用预算与实际对比分析表201202 2 2_下月损益预测" xfId="2714"/>
    <cellStyle name="_PL_上海医药(中药与天然药-主表）T1T2_上海医药(抗生素-主表）T1T2_部门费用预算与实际对比分析表201202 2 2_制造费用分析表" xfId="2715"/>
    <cellStyle name="_PL_上海医药(中药与天然药-主表）T1T2_上海医药(抗生素-主表）T1T2_部门费用预算与实际对比分析表201202 2 2_制造费用分析表_下月损益预测" xfId="2716"/>
    <cellStyle name="_PL_上海医药(中药与天然药-主表）T1T2_上海医药(抗生素-主表）T1T2_部门费用预算与实际对比分析表201202 2 3" xfId="2717"/>
    <cellStyle name="_PL_上海医药(中药与天然药-主表）T1T2_上海医药(抗生素-主表）T1T2_部门费用预算与实际对比分析表201202 2 3_下月损益预测" xfId="2718"/>
    <cellStyle name="_PL_上海医药(中药与天然药-主表）T1T2_上海医药(抗生素-主表）T1T2_部门费用预算与实际对比分析表201202 2_下月损益预测" xfId="2719"/>
    <cellStyle name="_PL_上海医药(中药与天然药-主表）T1T2_上海医药(抗生素-主表）T1T2_部门费用预算与实际对比分析表201202 2_制造费用分析表" xfId="2720"/>
    <cellStyle name="_PL_上海医药(中药与天然药-主表）T1T2_上海医药(抗生素-主表）T1T2_部门费用预算与实际对比分析表201202 2_制造费用分析表_下月损益预测" xfId="2721"/>
    <cellStyle name="_PL_上海医药(中药与天然药-主表）T1T2_上海医药(抗生素-主表）T1T2_部门费用预算与实际对比分析表201202 3" xfId="2722"/>
    <cellStyle name="_PL_上海医药(中药与天然药-主表）T1T2_上海医药(抗生素-主表）T1T2_部门费用预算与实际对比分析表201202 3 2" xfId="2723"/>
    <cellStyle name="_PL_上海医药(中药与天然药-主表）T1T2_上海医药(抗生素-主表）T1T2_部门费用预算与实际对比分析表201202 3 2 2" xfId="2724"/>
    <cellStyle name="_PL_上海医药(中药与天然药-主表）T1T2_上海医药(抗生素-主表）T1T2_部门费用预算与实际对比分析表201202 3 2 2_下月损益预测" xfId="2725"/>
    <cellStyle name="_PL_上海医药(中药与天然药-主表）T1T2_上海医药(抗生素-主表）T1T2_部门费用预算与实际对比分析表201202 3 2_下月损益预测" xfId="2726"/>
    <cellStyle name="_PL_上海医药(中药与天然药-主表）T1T2_上海医药(抗生素-主表）T1T2_部门费用预算与实际对比分析表201202 3 2_制造费用分析表" xfId="2727"/>
    <cellStyle name="_PL_上海医药(中药与天然药-主表）T1T2_上海医药(抗生素-主表）T1T2_部门费用预算与实际对比分析表201202 3 2_制造费用分析表_下月损益预测" xfId="2728"/>
    <cellStyle name="_PL_上海医药(中药与天然药-主表）T1T2_上海医药(抗生素-主表）T1T2_部门费用预算与实际对比分析表201202 3 3" xfId="2729"/>
    <cellStyle name="_PL_上海医药(中药与天然药-主表）T1T2_上海医药(抗生素-主表）T1T2_部门费用预算与实际对比分析表201202 3 3_下月损益预测" xfId="2730"/>
    <cellStyle name="_PL_上海医药(中药与天然药-主表）T1T2_上海医药(抗生素-主表）T1T2_部门费用预算与实际对比分析表201202 3_下月损益预测" xfId="2731"/>
    <cellStyle name="_PL_上海医药(中药与天然药-主表）T1T2_上海医药(抗生素-主表）T1T2_部门费用预算与实际对比分析表201202 3_制造费用分析表" xfId="2732"/>
    <cellStyle name="_PL_上海医药(中药与天然药-主表）T1T2_上海医药(抗生素-主表）T1T2_部门费用预算与实际对比分析表201202 3_制造费用分析表_下月损益预测" xfId="2733"/>
    <cellStyle name="_PL_上海医药(中药与天然药-主表）T1T2_上海医药(抗生素-主表）T1T2_部门费用预算与实际对比分析表201202 4" xfId="2734"/>
    <cellStyle name="_PL_上海医药(中药与天然药-主表）T1T2_上海医药(抗生素-主表）T1T2_部门费用预算与实际对比分析表201202 4 2" xfId="2735"/>
    <cellStyle name="_PL_上海医药(中药与天然药-主表）T1T2_上海医药(抗生素-主表）T1T2_部门费用预算与实际对比分析表201202 4 2_下月损益预测" xfId="2736"/>
    <cellStyle name="_PL_上海医药(中药与天然药-主表）T1T2_上海医药(抗生素-主表）T1T2_部门费用预算与实际对比分析表201202 4_下月损益预测" xfId="2737"/>
    <cellStyle name="_PL_上海医药(中药与天然药-主表）T1T2_上海医药(抗生素-主表）T1T2_部门费用预算与实际对比分析表201202 4_制造费用分析表" xfId="2738"/>
    <cellStyle name="_PL_上海医药(中药与天然药-主表）T1T2_上海医药(抗生素-主表）T1T2_部门费用预算与实际对比分析表201202 4_制造费用分析表_下月损益预测" xfId="2739"/>
    <cellStyle name="_PL_上海医药(中药与天然药-主表）T1T2_上海医药(抗生素-主表）T1T2_部门费用预算与实际对比分析表201202 5" xfId="2740"/>
    <cellStyle name="_PL_上海医药(中药与天然药-主表）T1T2_上海医药(抗生素-主表）T1T2_部门费用预算与实际对比分析表201202 5_下月损益预测" xfId="2741"/>
    <cellStyle name="_PL_上海医药(中药与天然药-主表）T1T2_上海医药(抗生素-主表）T1T2_部门费用预算与实际对比分析表201202_下月损益预测" xfId="2742"/>
    <cellStyle name="_PL_上海医药(中药与天然药-主表）T1T2_上海医药(抗生素-主表）T1T2_部门费用预算与实际对比分析表201202_制造费用分析表" xfId="2743"/>
    <cellStyle name="_PL_上海医药(中药与天然药-主表）T1T2_上海医药(抗生素-主表）T1T2_部门费用预算与实际对比分析表201202_制造费用分析表_下月损益预测" xfId="2744"/>
    <cellStyle name="_PL_上海医药(中药与天然药-主表）T1T2_上海医药(抗生素-主表）T1T2_部门费用预算与实际对比分析表201205" xfId="2745"/>
    <cellStyle name="_PL_上海医药(中药与天然药-主表）T1T2_上海医药(抗生素-主表）T1T2_部门费用预算与实际对比分析表201205 2" xfId="2746"/>
    <cellStyle name="_PL_上海医药(中药与天然药-主表）T1T2_上海医药(抗生素-主表）T1T2_部门费用预算与实际对比分析表201205 2 2" xfId="2747"/>
    <cellStyle name="_PL_上海医药(中药与天然药-主表）T1T2_上海医药(抗生素-主表）T1T2_部门费用预算与实际对比分析表201205 2 2 2" xfId="2748"/>
    <cellStyle name="_PL_上海医药(中药与天然药-主表）T1T2_上海医药(抗生素-主表）T1T2_部门费用预算与实际对比分析表201205 2 2 2_下月损益预测" xfId="2749"/>
    <cellStyle name="_PL_上海医药(中药与天然药-主表）T1T2_上海医药(抗生素-主表）T1T2_部门费用预算与实际对比分析表201205 2 2_下月损益预测" xfId="2750"/>
    <cellStyle name="_PL_上海医药(中药与天然药-主表）T1T2_上海医药(抗生素-主表）T1T2_部门费用预算与实际对比分析表201205 2 2_制造费用分析表" xfId="2751"/>
    <cellStyle name="_PL_上海医药(中药与天然药-主表）T1T2_上海医药(抗生素-主表）T1T2_部门费用预算与实际对比分析表201205 2 2_制造费用分析表_下月损益预测" xfId="2752"/>
    <cellStyle name="_PL_上海医药(中药与天然药-主表）T1T2_上海医药(抗生素-主表）T1T2_部门费用预算与实际对比分析表201205 2 3" xfId="2753"/>
    <cellStyle name="_PL_上海医药(中药与天然药-主表）T1T2_上海医药(抗生素-主表）T1T2_部门费用预算与实际对比分析表201205 2 3_下月损益预测" xfId="2754"/>
    <cellStyle name="_PL_上海医药(中药与天然药-主表）T1T2_上海医药(抗生素-主表）T1T2_部门费用预算与实际对比分析表201205 2_下月损益预测" xfId="2755"/>
    <cellStyle name="_PL_上海医药(中药与天然药-主表）T1T2_上海医药(抗生素-主表）T1T2_部门费用预算与实际对比分析表201205 2_制造费用分析表" xfId="2756"/>
    <cellStyle name="_PL_上海医药(中药与天然药-主表）T1T2_上海医药(抗生素-主表）T1T2_部门费用预算与实际对比分析表201205 2_制造费用分析表_下月损益预测" xfId="2757"/>
    <cellStyle name="_PL_上海医药(中药与天然药-主表）T1T2_上海医药(抗生素-主表）T1T2_部门费用预算与实际对比分析表201205 3" xfId="2758"/>
    <cellStyle name="_PL_上海医药(中药与天然药-主表）T1T2_上海医药(抗生素-主表）T1T2_部门费用预算与实际对比分析表201205 3 2" xfId="2759"/>
    <cellStyle name="_PL_上海医药(中药与天然药-主表）T1T2_上海医药(抗生素-主表）T1T2_部门费用预算与实际对比分析表201205 3 2 2" xfId="2760"/>
    <cellStyle name="_PL_上海医药(中药与天然药-主表）T1T2_上海医药(抗生素-主表）T1T2_部门费用预算与实际对比分析表201205 3 2 2_下月损益预测" xfId="2761"/>
    <cellStyle name="_PL_上海医药(中药与天然药-主表）T1T2_上海医药(抗生素-主表）T1T2_部门费用预算与实际对比分析表201205 3 2_下月损益预测" xfId="2762"/>
    <cellStyle name="_PL_上海医药(中药与天然药-主表）T1T2_上海医药(抗生素-主表）T1T2_部门费用预算与实际对比分析表201205 3 2_制造费用分析表" xfId="2763"/>
    <cellStyle name="_PL_上海医药(中药与天然药-主表）T1T2_上海医药(抗生素-主表）T1T2_部门费用预算与实际对比分析表201205 3 2_制造费用分析表_下月损益预测" xfId="2764"/>
    <cellStyle name="_PL_上海医药(中药与天然药-主表）T1T2_上海医药(抗生素-主表）T1T2_部门费用预算与实际对比分析表201205 3 3" xfId="2765"/>
    <cellStyle name="_PL_上海医药(中药与天然药-主表）T1T2_上海医药(抗生素-主表）T1T2_部门费用预算与实际对比分析表201205 3 3_下月损益预测" xfId="2766"/>
    <cellStyle name="_PL_上海医药(中药与天然药-主表）T1T2_上海医药(抗生素-主表）T1T2_部门费用预算与实际对比分析表201205 3_下月损益预测" xfId="2767"/>
    <cellStyle name="_PL_上海医药(中药与天然药-主表）T1T2_上海医药(抗生素-主表）T1T2_部门费用预算与实际对比分析表201205 3_制造费用分析表" xfId="2768"/>
    <cellStyle name="_PL_上海医药(中药与天然药-主表）T1T2_上海医药(抗生素-主表）T1T2_部门费用预算与实际对比分析表201205 3_制造费用分析表_下月损益预测" xfId="2769"/>
    <cellStyle name="_PL_上海医药(中药与天然药-主表）T1T2_上海医药(抗生素-主表）T1T2_部门费用预算与实际对比分析表201205 4" xfId="2770"/>
    <cellStyle name="_PL_上海医药(中药与天然药-主表）T1T2_上海医药(抗生素-主表）T1T2_部门费用预算与实际对比分析表201205 4 2" xfId="2771"/>
    <cellStyle name="_PL_上海医药(中药与天然药-主表）T1T2_上海医药(抗生素-主表）T1T2_部门费用预算与实际对比分析表201205 4 2_下月损益预测" xfId="2772"/>
    <cellStyle name="_PL_上海医药(中药与天然药-主表）T1T2_上海医药(抗生素-主表）T1T2_部门费用预算与实际对比分析表201205 4_下月损益预测" xfId="2773"/>
    <cellStyle name="_PL_上海医药(中药与天然药-主表）T1T2_上海医药(抗生素-主表）T1T2_部门费用预算与实际对比分析表201205 4_制造费用分析表" xfId="2774"/>
    <cellStyle name="_PL_上海医药(中药与天然药-主表）T1T2_上海医药(抗生素-主表）T1T2_部门费用预算与实际对比分析表201205 4_制造费用分析表_下月损益预测" xfId="2775"/>
    <cellStyle name="_PL_上海医药(中药与天然药-主表）T1T2_上海医药(抗生素-主表）T1T2_部门费用预算与实际对比分析表201205 5" xfId="2776"/>
    <cellStyle name="_PL_上海医药(中药与天然药-主表）T1T2_上海医药(抗生素-主表）T1T2_部门费用预算与实际对比分析表201205 5_下月损益预测" xfId="2777"/>
    <cellStyle name="_PL_上海医药(中药与天然药-主表）T1T2_上海医药(抗生素-主表）T1T2_部门费用预算与实际对比分析表201205_下月损益预测" xfId="2778"/>
    <cellStyle name="_PL_上海医药(中药与天然药-主表）T1T2_上海医药(抗生素-主表）T1T2_部门费用预算与实际对比分析表201205_制造费用分析表" xfId="2779"/>
    <cellStyle name="_PL_上海医药(中药与天然药-主表）T1T2_上海医药(抗生素-主表）T1T2_部门费用预算与实际对比分析表201205_制造费用分析表_下月损益预测" xfId="2780"/>
    <cellStyle name="_PL_上海医药(中药与天然药-主表）T1T2_上海医药(抗生素-主表）T1T2_量-本-利分析（含报废）" xfId="2781"/>
    <cellStyle name="_PL_上海医药(中药与天然药-主表）T1T2_上海医药(抗生素-主表）T1T2_量-本-利分析（含报废） 2" xfId="2782"/>
    <cellStyle name="_PL_上海医药(中药与天然药-主表）T1T2_上海医药(抗生素-主表）T1T2_量-本-利分析（含报废） 2 2" xfId="2783"/>
    <cellStyle name="_PL_上海医药(中药与天然药-主表）T1T2_上海医药(抗生素-主表）T1T2_量-本-利分析（含报废） 2 2_下月损益预测" xfId="2784"/>
    <cellStyle name="_PL_上海医药(中药与天然药-主表）T1T2_上海医药(抗生素-主表）T1T2_量-本-利分析（含报废） 2_下月损益预测" xfId="2785"/>
    <cellStyle name="_PL_上海医药(中药与天然药-主表）T1T2_上海医药(抗生素-主表）T1T2_量-本-利分析（含报废） 2_制造费用分析表" xfId="2786"/>
    <cellStyle name="_PL_上海医药(中药与天然药-主表）T1T2_上海医药(抗生素-主表）T1T2_量-本-利分析（含报废） 2_制造费用分析表_下月损益预测" xfId="2787"/>
    <cellStyle name="_PL_上海医药(中药与天然药-主表）T1T2_上海医药(抗生素-主表）T1T2_量-本-利分析（含报废） 3" xfId="2788"/>
    <cellStyle name="_PL_上海医药(中药与天然药-主表）T1T2_上海医药(抗生素-主表）T1T2_量-本-利分析（含报废） 3_下月损益预测" xfId="2789"/>
    <cellStyle name="_PL_上海医药(中药与天然药-主表）T1T2_上海医药(抗生素-主表）T1T2_量-本-利分析（含报废）_下月损益预测" xfId="2790"/>
    <cellStyle name="_PL_上海医药(中药与天然药-主表）T1T2_上海医药(抗生素-主表）T1T2_量-本-利分析（含报废）_制造费用分析表" xfId="2791"/>
    <cellStyle name="_PL_上海医药(中药与天然药-主表）T1T2_上海医药(抗生素-主表）T1T2_量-本-利分析（含报废）_制造费用分析表_下月损益预测" xfId="2792"/>
    <cellStyle name="_PL_上海医药(中药与天然药-主表）T1T2_上海医药(抗生素-主表）T1T2_下月损益预测" xfId="2793"/>
    <cellStyle name="_PL_上海医药(中药与天然药-主表）T1T2_上海医药(抗生素-主表）T1T2_制造费用分析表" xfId="2794"/>
    <cellStyle name="_PL_上海医药(中药与天然药-主表）T1T2_上海医药(抗生素-主表）T1T2_制造费用分析表_下月损益预测" xfId="2795"/>
    <cellStyle name="_PL_上海医药(中药与天然药-主表）T1T2_上海医药(中药与天然药物）" xfId="2796"/>
    <cellStyle name="_PL_上海医药(中药与天然药-主表）T1T2_上海医药(中药与天然药物） 2" xfId="2797"/>
    <cellStyle name="_PL_上海医药(中药与天然药-主表）T1T2_上海医药(中药与天然药物） 2 2" xfId="2798"/>
    <cellStyle name="_PL_上海医药(中药与天然药-主表）T1T2_上海医药(中药与天然药物） 2 2 2" xfId="2799"/>
    <cellStyle name="_PL_上海医药(中药与天然药-主表）T1T2_上海医药(中药与天然药物） 2 2 2_下月损益预测" xfId="2800"/>
    <cellStyle name="_PL_上海医药(中药与天然药-主表）T1T2_上海医药(中药与天然药物） 2 2_下月损益预测" xfId="2801"/>
    <cellStyle name="_PL_上海医药(中药与天然药-主表）T1T2_上海医药(中药与天然药物） 2 2_制造费用分析表" xfId="2802"/>
    <cellStyle name="_PL_上海医药(中药与天然药-主表）T1T2_上海医药(中药与天然药物） 2 2_制造费用分析表_下月损益预测" xfId="2803"/>
    <cellStyle name="_PL_上海医药(中药与天然药-主表）T1T2_上海医药(中药与天然药物） 2 3" xfId="2804"/>
    <cellStyle name="_PL_上海医药(中药与天然药-主表）T1T2_上海医药(中药与天然药物） 2 3_下月损益预测" xfId="2805"/>
    <cellStyle name="_PL_上海医药(中药与天然药-主表）T1T2_上海医药(中药与天然药物） 2_下月损益预测" xfId="2806"/>
    <cellStyle name="_PL_上海医药(中药与天然药-主表）T1T2_上海医药(中药与天然药物） 2_制造费用分析表" xfId="2807"/>
    <cellStyle name="_PL_上海医药(中药与天然药-主表）T1T2_上海医药(中药与天然药物） 2_制造费用分析表_下月损益预测" xfId="2808"/>
    <cellStyle name="_PL_上海医药(中药与天然药-主表）T1T2_上海医药(中药与天然药物） 3" xfId="2809"/>
    <cellStyle name="_PL_上海医药(中药与天然药-主表）T1T2_上海医药(中药与天然药物） 3 2" xfId="2810"/>
    <cellStyle name="_PL_上海医药(中药与天然药-主表）T1T2_上海医药(中药与天然药物） 3 2 2" xfId="2811"/>
    <cellStyle name="_PL_上海医药(中药与天然药-主表）T1T2_上海医药(中药与天然药物） 3 2 2_下月损益预测" xfId="2812"/>
    <cellStyle name="_PL_上海医药(中药与天然药-主表）T1T2_上海医药(中药与天然药物） 3 2_下月损益预测" xfId="2813"/>
    <cellStyle name="_PL_上海医药(中药与天然药-主表）T1T2_上海医药(中药与天然药物） 3 2_制造费用分析表" xfId="2814"/>
    <cellStyle name="_PL_上海医药(中药与天然药-主表）T1T2_上海医药(中药与天然药物） 3 2_制造费用分析表_下月损益预测" xfId="2815"/>
    <cellStyle name="_PL_上海医药(中药与天然药-主表）T1T2_上海医药(中药与天然药物） 3 3" xfId="2816"/>
    <cellStyle name="_PL_上海医药(中药与天然药-主表）T1T2_上海医药(中药与天然药物） 3 3_下月损益预测" xfId="2817"/>
    <cellStyle name="_PL_上海医药(中药与天然药-主表）T1T2_上海医药(中药与天然药物） 3_下月损益预测" xfId="2818"/>
    <cellStyle name="_PL_上海医药(中药与天然药-主表）T1T2_上海医药(中药与天然药物） 3_制造费用分析表" xfId="2819"/>
    <cellStyle name="_PL_上海医药(中药与天然药-主表）T1T2_上海医药(中药与天然药物） 3_制造费用分析表_下月损益预测" xfId="2820"/>
    <cellStyle name="_PL_上海医药(中药与天然药-主表）T1T2_上海医药(中药与天然药物） 4" xfId="2821"/>
    <cellStyle name="_PL_上海医药(中药与天然药-主表）T1T2_上海医药(中药与天然药物） 4 2" xfId="2822"/>
    <cellStyle name="_PL_上海医药(中药与天然药-主表）T1T2_上海医药(中药与天然药物） 4 2_下月损益预测" xfId="2823"/>
    <cellStyle name="_PL_上海医药(中药与天然药-主表）T1T2_上海医药(中药与天然药物） 4_下月损益预测" xfId="2824"/>
    <cellStyle name="_PL_上海医药(中药与天然药-主表）T1T2_上海医药(中药与天然药物） 4_制造费用分析表" xfId="2825"/>
    <cellStyle name="_PL_上海医药(中药与天然药-主表）T1T2_上海医药(中药与天然药物） 4_制造费用分析表_下月损益预测" xfId="2826"/>
    <cellStyle name="_PL_上海医药(中药与天然药-主表）T1T2_上海医药(中药与天然药物） 5" xfId="2827"/>
    <cellStyle name="_PL_上海医药(中药与天然药-主表）T1T2_上海医药(中药与天然药物） 5_下月损益预测" xfId="2828"/>
    <cellStyle name="_PL_上海医药(中药与天然药-主表）T1T2_上海医药(中药与天然药物）_部门费用预算与实际对比分析表201202" xfId="2829"/>
    <cellStyle name="_PL_上海医药(中药与天然药-主表）T1T2_上海医药(中药与天然药物）_部门费用预算与实际对比分析表201202 2" xfId="2830"/>
    <cellStyle name="_PL_上海医药(中药与天然药-主表）T1T2_上海医药(中药与天然药物）_部门费用预算与实际对比分析表201202 2 2" xfId="2831"/>
    <cellStyle name="_PL_上海医药(中药与天然药-主表）T1T2_上海医药(中药与天然药物）_部门费用预算与实际对比分析表201202 2 2 2" xfId="2832"/>
    <cellStyle name="_PL_上海医药(中药与天然药-主表）T1T2_上海医药(中药与天然药物）_部门费用预算与实际对比分析表201202 2 2 2_下月损益预测" xfId="2833"/>
    <cellStyle name="_PL_上海医药(中药与天然药-主表）T1T2_上海医药(中药与天然药物）_部门费用预算与实际对比分析表201202 2 2_下月损益预测" xfId="2834"/>
    <cellStyle name="_PL_上海医药(中药与天然药-主表）T1T2_上海医药(中药与天然药物）_部门费用预算与实际对比分析表201202 2 2_制造费用分析表" xfId="2835"/>
    <cellStyle name="_PL_上海医药(中药与天然药-主表）T1T2_上海医药(中药与天然药物）_部门费用预算与实际对比分析表201202 2 2_制造费用分析表_下月损益预测" xfId="2836"/>
    <cellStyle name="_PL_上海医药(中药与天然药-主表）T1T2_上海医药(中药与天然药物）_部门费用预算与实际对比分析表201202 2 3" xfId="2837"/>
    <cellStyle name="_PL_上海医药(中药与天然药-主表）T1T2_上海医药(中药与天然药物）_部门费用预算与实际对比分析表201202 2 3_下月损益预测" xfId="2838"/>
    <cellStyle name="_PL_上海医药(中药与天然药-主表）T1T2_上海医药(中药与天然药物）_部门费用预算与实际对比分析表201202 2_下月损益预测" xfId="2839"/>
    <cellStyle name="_PL_上海医药(中药与天然药-主表）T1T2_上海医药(中药与天然药物）_部门费用预算与实际对比分析表201202 2_制造费用分析表" xfId="2840"/>
    <cellStyle name="_PL_上海医药(中药与天然药-主表）T1T2_上海医药(中药与天然药物）_部门费用预算与实际对比分析表201202 2_制造费用分析表_下月损益预测" xfId="2841"/>
    <cellStyle name="_PL_上海医药(中药与天然药-主表）T1T2_上海医药(中药与天然药物）_部门费用预算与实际对比分析表201202 3" xfId="2842"/>
    <cellStyle name="_PL_上海医药(中药与天然药-主表）T1T2_上海医药(中药与天然药物）_部门费用预算与实际对比分析表201202 3 2" xfId="2843"/>
    <cellStyle name="_PL_上海医药(中药与天然药-主表）T1T2_上海医药(中药与天然药物）_部门费用预算与实际对比分析表201202 3 2 2" xfId="2844"/>
    <cellStyle name="_PL_上海医药(中药与天然药-主表）T1T2_上海医药(中药与天然药物）_部门费用预算与实际对比分析表201202 3 2 2_下月损益预测" xfId="2845"/>
    <cellStyle name="_PL_上海医药(中药与天然药-主表）T1T2_上海医药(中药与天然药物）_部门费用预算与实际对比分析表201202 3 2_下月损益预测" xfId="2846"/>
    <cellStyle name="_PL_上海医药(中药与天然药-主表）T1T2_上海医药(中药与天然药物）_部门费用预算与实际对比分析表201202 3 2_制造费用分析表" xfId="2847"/>
    <cellStyle name="_PL_上海医药(中药与天然药-主表）T1T2_上海医药(中药与天然药物）_部门费用预算与实际对比分析表201202 3 2_制造费用分析表_下月损益预测" xfId="2848"/>
    <cellStyle name="_PL_上海医药(中药与天然药-主表）T1T2_上海医药(中药与天然药物）_部门费用预算与实际对比分析表201202 3 3" xfId="2849"/>
    <cellStyle name="_PL_上海医药(中药与天然药-主表）T1T2_上海医药(中药与天然药物）_部门费用预算与实际对比分析表201202 3 3_下月损益预测" xfId="2850"/>
    <cellStyle name="_PL_上海医药(中药与天然药-主表）T1T2_上海医药(中药与天然药物）_部门费用预算与实际对比分析表201202 3_下月损益预测" xfId="2851"/>
    <cellStyle name="_PL_上海医药(中药与天然药-主表）T1T2_上海医药(中药与天然药物）_部门费用预算与实际对比分析表201202 3_制造费用分析表" xfId="2852"/>
    <cellStyle name="_PL_上海医药(中药与天然药-主表）T1T2_上海医药(中药与天然药物）_部门费用预算与实际对比分析表201202 3_制造费用分析表_下月损益预测" xfId="2853"/>
    <cellStyle name="_PL_上海医药(中药与天然药-主表）T1T2_上海医药(中药与天然药物）_部门费用预算与实际对比分析表201202 4" xfId="2854"/>
    <cellStyle name="_PL_上海医药(中药与天然药-主表）T1T2_上海医药(中药与天然药物）_部门费用预算与实际对比分析表201202 4 2" xfId="2855"/>
    <cellStyle name="_PL_上海医药(中药与天然药-主表）T1T2_上海医药(中药与天然药物）_部门费用预算与实际对比分析表201202 4 2_下月损益预测" xfId="2856"/>
    <cellStyle name="_PL_上海医药(中药与天然药-主表）T1T2_上海医药(中药与天然药物）_部门费用预算与实际对比分析表201202 4_下月损益预测" xfId="2857"/>
    <cellStyle name="_PL_上海医药(中药与天然药-主表）T1T2_上海医药(中药与天然药物）_部门费用预算与实际对比分析表201202 4_制造费用分析表" xfId="2858"/>
    <cellStyle name="_PL_上海医药(中药与天然药-主表）T1T2_上海医药(中药与天然药物）_部门费用预算与实际对比分析表201202 4_制造费用分析表_下月损益预测" xfId="2859"/>
    <cellStyle name="_PL_上海医药(中药与天然药-主表）T1T2_上海医药(中药与天然药物）_部门费用预算与实际对比分析表201202 5" xfId="2860"/>
    <cellStyle name="_PL_上海医药(中药与天然药-主表）T1T2_上海医药(中药与天然药物）_部门费用预算与实际对比分析表201202 5_下月损益预测" xfId="2861"/>
    <cellStyle name="_PL_上海医药(中药与天然药-主表）T1T2_上海医药(中药与天然药物）_部门费用预算与实际对比分析表201202_下月损益预测" xfId="2862"/>
    <cellStyle name="_PL_上海医药(中药与天然药-主表）T1T2_上海医药(中药与天然药物）_部门费用预算与实际对比分析表201202_制造费用分析表" xfId="2863"/>
    <cellStyle name="_PL_上海医药(中药与天然药-主表）T1T2_上海医药(中药与天然药物）_部门费用预算与实际对比分析表201202_制造费用分析表_下月损益预测" xfId="2864"/>
    <cellStyle name="_PL_上海医药(中药与天然药-主表）T1T2_上海医药(中药与天然药物）_部门费用预算与实际对比分析表201205" xfId="2865"/>
    <cellStyle name="_PL_上海医药(中药与天然药-主表）T1T2_上海医药(中药与天然药物）_部门费用预算与实际对比分析表201205 2" xfId="2866"/>
    <cellStyle name="_PL_上海医药(中药与天然药-主表）T1T2_上海医药(中药与天然药物）_部门费用预算与实际对比分析表201205 2 2" xfId="2867"/>
    <cellStyle name="_PL_上海医药(中药与天然药-主表）T1T2_上海医药(中药与天然药物）_部门费用预算与实际对比分析表201205 2 2 2" xfId="2868"/>
    <cellStyle name="_PL_上海医药(中药与天然药-主表）T1T2_上海医药(中药与天然药物）_部门费用预算与实际对比分析表201205 2 2 2_下月损益预测" xfId="2869"/>
    <cellStyle name="_PL_上海医药(中药与天然药-主表）T1T2_上海医药(中药与天然药物）_部门费用预算与实际对比分析表201205 2 2_下月损益预测" xfId="2870"/>
    <cellStyle name="_PL_上海医药(中药与天然药-主表）T1T2_上海医药(中药与天然药物）_部门费用预算与实际对比分析表201205 2 2_制造费用分析表" xfId="2871"/>
    <cellStyle name="_PL_上海医药(中药与天然药-主表）T1T2_上海医药(中药与天然药物）_部门费用预算与实际对比分析表201205 2 2_制造费用分析表_下月损益预测" xfId="2872"/>
    <cellStyle name="_PL_上海医药(中药与天然药-主表）T1T2_上海医药(中药与天然药物）_部门费用预算与实际对比分析表201205 2 3" xfId="2873"/>
    <cellStyle name="_PL_上海医药(中药与天然药-主表）T1T2_上海医药(中药与天然药物）_部门费用预算与实际对比分析表201205 2 3_下月损益预测" xfId="2874"/>
    <cellStyle name="_PL_上海医药(中药与天然药-主表）T1T2_上海医药(中药与天然药物）_部门费用预算与实际对比分析表201205 2_下月损益预测" xfId="2875"/>
    <cellStyle name="_PL_上海医药(中药与天然药-主表）T1T2_上海医药(中药与天然药物）_部门费用预算与实际对比分析表201205 2_制造费用分析表" xfId="2876"/>
    <cellStyle name="_PL_上海医药(中药与天然药-主表）T1T2_上海医药(中药与天然药物）_部门费用预算与实际对比分析表201205 2_制造费用分析表_下月损益预测" xfId="2877"/>
    <cellStyle name="_PL_上海医药(中药与天然药-主表）T1T2_上海医药(中药与天然药物）_部门费用预算与实际对比分析表201205 3" xfId="2878"/>
    <cellStyle name="_PL_上海医药(中药与天然药-主表）T1T2_上海医药(中药与天然药物）_部门费用预算与实际对比分析表201205 3 2" xfId="2879"/>
    <cellStyle name="_PL_上海医药(中药与天然药-主表）T1T2_上海医药(中药与天然药物）_部门费用预算与实际对比分析表201205 3 2 2" xfId="2880"/>
    <cellStyle name="_PL_上海医药(中药与天然药-主表）T1T2_上海医药(中药与天然药物）_部门费用预算与实际对比分析表201205 3 2 2_下月损益预测" xfId="2881"/>
    <cellStyle name="_PL_上海医药(中药与天然药-主表）T1T2_上海医药(中药与天然药物）_部门费用预算与实际对比分析表201205 3 2_下月损益预测" xfId="2882"/>
    <cellStyle name="_PL_上海医药(中药与天然药-主表）T1T2_上海医药(中药与天然药物）_部门费用预算与实际对比分析表201205 3 2_制造费用分析表" xfId="2883"/>
    <cellStyle name="_PL_上海医药(中药与天然药-主表）T1T2_上海医药(中药与天然药物）_部门费用预算与实际对比分析表201205 3 2_制造费用分析表_下月损益预测" xfId="2884"/>
    <cellStyle name="_PL_上海医药(中药与天然药-主表）T1T2_上海医药(中药与天然药物）_部门费用预算与实际对比分析表201205 3 3" xfId="2885"/>
    <cellStyle name="_PL_上海医药(中药与天然药-主表）T1T2_上海医药(中药与天然药物）_部门费用预算与实际对比分析表201205 3 3_下月损益预测" xfId="2886"/>
    <cellStyle name="_PL_上海医药(中药与天然药-主表）T1T2_上海医药(中药与天然药物）_部门费用预算与实际对比分析表201205 3_下月损益预测" xfId="2887"/>
    <cellStyle name="_PL_上海医药(中药与天然药-主表）T1T2_上海医药(中药与天然药物）_部门费用预算与实际对比分析表201205 3_制造费用分析表" xfId="2888"/>
    <cellStyle name="_PL_上海医药(中药与天然药-主表）T1T2_上海医药(中药与天然药物）_部门费用预算与实际对比分析表201205 3_制造费用分析表_下月损益预测" xfId="2889"/>
    <cellStyle name="_PL_上海医药(中药与天然药-主表）T1T2_上海医药(中药与天然药物）_部门费用预算与实际对比分析表201205 4" xfId="2890"/>
    <cellStyle name="_PL_上海医药(中药与天然药-主表）T1T2_上海医药(中药与天然药物）_部门费用预算与实际对比分析表201205 4 2" xfId="2891"/>
    <cellStyle name="_PL_上海医药(中药与天然药-主表）T1T2_上海医药(中药与天然药物）_部门费用预算与实际对比分析表201205 4 2_下月损益预测" xfId="2892"/>
    <cellStyle name="_PL_上海医药(中药与天然药-主表）T1T2_上海医药(中药与天然药物）_部门费用预算与实际对比分析表201205 4_下月损益预测" xfId="2893"/>
    <cellStyle name="_PL_上海医药(中药与天然药-主表）T1T2_上海医药(中药与天然药物）_部门费用预算与实际对比分析表201205 4_制造费用分析表" xfId="2894"/>
    <cellStyle name="_PL_上海医药(中药与天然药-主表）T1T2_上海医药(中药与天然药物）_部门费用预算与实际对比分析表201205 4_制造费用分析表_下月损益预测" xfId="2895"/>
    <cellStyle name="_PL_上海医药(中药与天然药-主表）T1T2_上海医药(中药与天然药物）_部门费用预算与实际对比分析表201205 5" xfId="2896"/>
    <cellStyle name="_PL_上海医药(中药与天然药-主表）T1T2_上海医药(中药与天然药物）_部门费用预算与实际对比分析表201205 5_下月损益预测" xfId="2897"/>
    <cellStyle name="_PL_上海医药(中药与天然药-主表）T1T2_上海医药(中药与天然药物）_部门费用预算与实际对比分析表201205_下月损益预测" xfId="2898"/>
    <cellStyle name="_PL_上海医药(中药与天然药-主表）T1T2_上海医药(中药与天然药物）_部门费用预算与实际对比分析表201205_制造费用分析表" xfId="2899"/>
    <cellStyle name="_PL_上海医药(中药与天然药-主表）T1T2_上海医药(中药与天然药物）_部门费用预算与实际对比分析表201205_制造费用分析表_下月损益预测" xfId="2900"/>
    <cellStyle name="_PL_上海医药(中药与天然药-主表）T1T2_上海医药(中药与天然药物）_量-本-利分析（含报废）" xfId="2901"/>
    <cellStyle name="_PL_上海医药(中药与天然药-主表）T1T2_上海医药(中药与天然药物）_量-本-利分析（含报废） 2" xfId="2902"/>
    <cellStyle name="_PL_上海医药(中药与天然药-主表）T1T2_上海医药(中药与天然药物）_量-本-利分析（含报废） 2 2" xfId="2903"/>
    <cellStyle name="_PL_上海医药(中药与天然药-主表）T1T2_上海医药(中药与天然药物）_量-本-利分析（含报废） 2 2_下月损益预测" xfId="2904"/>
    <cellStyle name="_PL_上海医药(中药与天然药-主表）T1T2_上海医药(中药与天然药物）_量-本-利分析（含报废） 2_下月损益预测" xfId="2905"/>
    <cellStyle name="_PL_上海医药(中药与天然药-主表）T1T2_上海医药(中药与天然药物）_量-本-利分析（含报废） 2_制造费用分析表" xfId="2906"/>
    <cellStyle name="_PL_上海医药(中药与天然药-主表）T1T2_上海医药(中药与天然药物）_量-本-利分析（含报废） 2_制造费用分析表_下月损益预测" xfId="2907"/>
    <cellStyle name="_PL_上海医药(中药与天然药-主表）T1T2_上海医药(中药与天然药物）_量-本-利分析（含报废） 3" xfId="2908"/>
    <cellStyle name="_PL_上海医药(中药与天然药-主表）T1T2_上海医药(中药与天然药物）_量-本-利分析（含报废） 3_下月损益预测" xfId="2909"/>
    <cellStyle name="_PL_上海医药(中药与天然药-主表）T1T2_上海医药(中药与天然药物）_量-本-利分析（含报废）_下月损益预测" xfId="2910"/>
    <cellStyle name="_PL_上海医药(中药与天然药-主表）T1T2_上海医药(中药与天然药物）_量-本-利分析（含报废）_制造费用分析表" xfId="2911"/>
    <cellStyle name="_PL_上海医药(中药与天然药-主表）T1T2_上海医药(中药与天然药物）_量-本-利分析（含报废）_制造费用分析表_下月损益预测" xfId="2912"/>
    <cellStyle name="_PL_上海医药(中药与天然药-主表）T1T2_上海医药(中药与天然药物）_下月损益预测" xfId="2913"/>
    <cellStyle name="_PL_上海医药(中药与天然药-主表）T1T2_上海医药(中药与天然药物）_制造费用分析表" xfId="2914"/>
    <cellStyle name="_PL_上海医药(中药与天然药-主表）T1T2_上海医药(中药与天然药物）_制造费用分析表_下月损益预测" xfId="2915"/>
    <cellStyle name="_PL_上海医药(中药与天然药-主表）T1T2_上海医药(中药与天然药物）1" xfId="2916"/>
    <cellStyle name="_PL_上海医药(中药与天然药-主表）T1T2_上海医药(中药与天然药物）1 2" xfId="2917"/>
    <cellStyle name="_PL_上海医药(中药与天然药-主表）T1T2_上海医药(中药与天然药物）1 2 2" xfId="2918"/>
    <cellStyle name="_PL_上海医药(中药与天然药-主表）T1T2_上海医药(中药与天然药物）1 2 2 2" xfId="2919"/>
    <cellStyle name="_PL_上海医药(中药与天然药-主表）T1T2_上海医药(中药与天然药物）1 2 2 2_下月损益预测" xfId="2920"/>
    <cellStyle name="_PL_上海医药(中药与天然药-主表）T1T2_上海医药(中药与天然药物）1 2 2_下月损益预测" xfId="2921"/>
    <cellStyle name="_PL_上海医药(中药与天然药-主表）T1T2_上海医药(中药与天然药物）1 2 2_制造费用分析表" xfId="2922"/>
    <cellStyle name="_PL_上海医药(中药与天然药-主表）T1T2_上海医药(中药与天然药物）1 2 2_制造费用分析表_下月损益预测" xfId="2923"/>
    <cellStyle name="_PL_上海医药(中药与天然药-主表）T1T2_上海医药(中药与天然药物）1 2 3" xfId="2924"/>
    <cellStyle name="_PL_上海医药(中药与天然药-主表）T1T2_上海医药(中药与天然药物）1 2 3_下月损益预测" xfId="2925"/>
    <cellStyle name="_PL_上海医药(中药与天然药-主表）T1T2_上海医药(中药与天然药物）1 2_下月损益预测" xfId="2926"/>
    <cellStyle name="_PL_上海医药(中药与天然药-主表）T1T2_上海医药(中药与天然药物）1 2_制造费用分析表" xfId="2927"/>
    <cellStyle name="_PL_上海医药(中药与天然药-主表）T1T2_上海医药(中药与天然药物）1 2_制造费用分析表_下月损益预测" xfId="2928"/>
    <cellStyle name="_PL_上海医药(中药与天然药-主表）T1T2_上海医药(中药与天然药物）1 3" xfId="2929"/>
    <cellStyle name="_PL_上海医药(中药与天然药-主表）T1T2_上海医药(中药与天然药物）1 3 2" xfId="2930"/>
    <cellStyle name="_PL_上海医药(中药与天然药-主表）T1T2_上海医药(中药与天然药物）1 3 2 2" xfId="2931"/>
    <cellStyle name="_PL_上海医药(中药与天然药-主表）T1T2_上海医药(中药与天然药物）1 3 2 2_下月损益预测" xfId="2932"/>
    <cellStyle name="_PL_上海医药(中药与天然药-主表）T1T2_上海医药(中药与天然药物）1 3 2_下月损益预测" xfId="2933"/>
    <cellStyle name="_PL_上海医药(中药与天然药-主表）T1T2_上海医药(中药与天然药物）1 3 2_制造费用分析表" xfId="2934"/>
    <cellStyle name="_PL_上海医药(中药与天然药-主表）T1T2_上海医药(中药与天然药物）1 3 2_制造费用分析表_下月损益预测" xfId="2935"/>
    <cellStyle name="_PL_上海医药(中药与天然药-主表）T1T2_上海医药(中药与天然药物）1 3 3" xfId="2936"/>
    <cellStyle name="_PL_上海医药(中药与天然药-主表）T1T2_上海医药(中药与天然药物）1 3 3_下月损益预测" xfId="2937"/>
    <cellStyle name="_PL_上海医药(中药与天然药-主表）T1T2_上海医药(中药与天然药物）1 3_下月损益预测" xfId="2938"/>
    <cellStyle name="_PL_上海医药(中药与天然药-主表）T1T2_上海医药(中药与天然药物）1 3_制造费用分析表" xfId="2939"/>
    <cellStyle name="_PL_上海医药(中药与天然药-主表）T1T2_上海医药(中药与天然药物）1 3_制造费用分析表_下月损益预测" xfId="2940"/>
    <cellStyle name="_PL_上海医药(中药与天然药-主表）T1T2_上海医药(中药与天然药物）1 4" xfId="2941"/>
    <cellStyle name="_PL_上海医药(中药与天然药-主表）T1T2_上海医药(中药与天然药物）1 4 2" xfId="2942"/>
    <cellStyle name="_PL_上海医药(中药与天然药-主表）T1T2_上海医药(中药与天然药物）1 4 2_下月损益预测" xfId="2943"/>
    <cellStyle name="_PL_上海医药(中药与天然药-主表）T1T2_上海医药(中药与天然药物）1 4_下月损益预测" xfId="2944"/>
    <cellStyle name="_PL_上海医药(中药与天然药-主表）T1T2_上海医药(中药与天然药物）1 4_制造费用分析表" xfId="2945"/>
    <cellStyle name="_PL_上海医药(中药与天然药-主表）T1T2_上海医药(中药与天然药物）1 4_制造费用分析表_下月损益预测" xfId="2946"/>
    <cellStyle name="_PL_上海医药(中药与天然药-主表）T1T2_上海医药(中药与天然药物）1 5" xfId="2947"/>
    <cellStyle name="_PL_上海医药(中药与天然药-主表）T1T2_上海医药(中药与天然药物）1 5_下月损益预测" xfId="2948"/>
    <cellStyle name="_PL_上海医药(中药与天然药-主表）T1T2_上海医药(中药与天然药物）1_部门费用预算与实际对比分析表201202" xfId="2949"/>
    <cellStyle name="_PL_上海医药(中药与天然药-主表）T1T2_上海医药(中药与天然药物）1_部门费用预算与实际对比分析表201202 2" xfId="2950"/>
    <cellStyle name="_PL_上海医药(中药与天然药-主表）T1T2_上海医药(中药与天然药物）1_部门费用预算与实际对比分析表201202 2 2" xfId="2951"/>
    <cellStyle name="_PL_上海医药(中药与天然药-主表）T1T2_上海医药(中药与天然药物）1_部门费用预算与实际对比分析表201202 2 2 2" xfId="2952"/>
    <cellStyle name="_PL_上海医药(中药与天然药-主表）T1T2_上海医药(中药与天然药物）1_部门费用预算与实际对比分析表201202 2 2 2_下月损益预测" xfId="2953"/>
    <cellStyle name="_PL_上海医药(中药与天然药-主表）T1T2_上海医药(中药与天然药物）1_部门费用预算与实际对比分析表201202 2 2_下月损益预测" xfId="2954"/>
    <cellStyle name="_PL_上海医药(中药与天然药-主表）T1T2_上海医药(中药与天然药物）1_部门费用预算与实际对比分析表201202 2 2_制造费用分析表" xfId="2955"/>
    <cellStyle name="_PL_上海医药(中药与天然药-主表）T1T2_上海医药(中药与天然药物）1_部门费用预算与实际对比分析表201202 2 2_制造费用分析表_下月损益预测" xfId="2956"/>
    <cellStyle name="_PL_上海医药(中药与天然药-主表）T1T2_上海医药(中药与天然药物）1_部门费用预算与实际对比分析表201202 2 3" xfId="2957"/>
    <cellStyle name="_PL_上海医药(中药与天然药-主表）T1T2_上海医药(中药与天然药物）1_部门费用预算与实际对比分析表201202 2 3_下月损益预测" xfId="2958"/>
    <cellStyle name="_PL_上海医药(中药与天然药-主表）T1T2_上海医药(中药与天然药物）1_部门费用预算与实际对比分析表201202 2_下月损益预测" xfId="2959"/>
    <cellStyle name="_PL_上海医药(中药与天然药-主表）T1T2_上海医药(中药与天然药物）1_部门费用预算与实际对比分析表201202 2_制造费用分析表" xfId="2960"/>
    <cellStyle name="_PL_上海医药(中药与天然药-主表）T1T2_上海医药(中药与天然药物）1_部门费用预算与实际对比分析表201202 2_制造费用分析表_下月损益预测" xfId="2961"/>
    <cellStyle name="_PL_上海医药(中药与天然药-主表）T1T2_上海医药(中药与天然药物）1_部门费用预算与实际对比分析表201202 3" xfId="2962"/>
    <cellStyle name="_PL_上海医药(中药与天然药-主表）T1T2_上海医药(中药与天然药物）1_部门费用预算与实际对比分析表201202 3 2" xfId="2963"/>
    <cellStyle name="_PL_上海医药(中药与天然药-主表）T1T2_上海医药(中药与天然药物）1_部门费用预算与实际对比分析表201202 3 2 2" xfId="2964"/>
    <cellStyle name="_PL_上海医药(中药与天然药-主表）T1T2_上海医药(中药与天然药物）1_部门费用预算与实际对比分析表201202 3 2 2_下月损益预测" xfId="2965"/>
    <cellStyle name="_PL_上海医药(中药与天然药-主表）T1T2_上海医药(中药与天然药物）1_部门费用预算与实际对比分析表201202 3 2_下月损益预测" xfId="2966"/>
    <cellStyle name="_PL_上海医药(中药与天然药-主表）T1T2_上海医药(中药与天然药物）1_部门费用预算与实际对比分析表201202 3 2_制造费用分析表" xfId="2967"/>
    <cellStyle name="_PL_上海医药(中药与天然药-主表）T1T2_上海医药(中药与天然药物）1_部门费用预算与实际对比分析表201202 3 2_制造费用分析表_下月损益预测" xfId="2968"/>
    <cellStyle name="_PL_上海医药(中药与天然药-主表）T1T2_上海医药(中药与天然药物）1_部门费用预算与实际对比分析表201202 3 3" xfId="2969"/>
    <cellStyle name="_PL_上海医药(中药与天然药-主表）T1T2_上海医药(中药与天然药物）1_部门费用预算与实际对比分析表201202 3 3_下月损益预测" xfId="2970"/>
    <cellStyle name="_PL_上海医药(中药与天然药-主表）T1T2_上海医药(中药与天然药物）1_部门费用预算与实际对比分析表201202 3_下月损益预测" xfId="2971"/>
    <cellStyle name="_PL_上海医药(中药与天然药-主表）T1T2_上海医药(中药与天然药物）1_部门费用预算与实际对比分析表201202 3_制造费用分析表" xfId="2972"/>
    <cellStyle name="_PL_上海医药(中药与天然药-主表）T1T2_上海医药(中药与天然药物）1_部门费用预算与实际对比分析表201202 3_制造费用分析表_下月损益预测" xfId="2973"/>
    <cellStyle name="_PL_上海医药(中药与天然药-主表）T1T2_上海医药(中药与天然药物）1_部门费用预算与实际对比分析表201202 4" xfId="2974"/>
    <cellStyle name="_PL_上海医药(中药与天然药-主表）T1T2_上海医药(中药与天然药物）1_部门费用预算与实际对比分析表201202 4 2" xfId="2975"/>
    <cellStyle name="_PL_上海医药(中药与天然药-主表）T1T2_上海医药(中药与天然药物）1_部门费用预算与实际对比分析表201202 4 2_下月损益预测" xfId="2976"/>
    <cellStyle name="_PL_上海医药(中药与天然药-主表）T1T2_上海医药(中药与天然药物）1_部门费用预算与实际对比分析表201202 4_下月损益预测" xfId="2977"/>
    <cellStyle name="_PL_上海医药(中药与天然药-主表）T1T2_上海医药(中药与天然药物）1_部门费用预算与实际对比分析表201202 4_制造费用分析表" xfId="2978"/>
    <cellStyle name="_PL_上海医药(中药与天然药-主表）T1T2_上海医药(中药与天然药物）1_部门费用预算与实际对比分析表201202 4_制造费用分析表_下月损益预测" xfId="2979"/>
    <cellStyle name="_PL_上海医药(中药与天然药-主表）T1T2_上海医药(中药与天然药物）1_部门费用预算与实际对比分析表201202 5" xfId="2980"/>
    <cellStyle name="_PL_上海医药(中药与天然药-主表）T1T2_上海医药(中药与天然药物）1_部门费用预算与实际对比分析表201202 5_下月损益预测" xfId="2981"/>
    <cellStyle name="_PL_上海医药(中药与天然药-主表）T1T2_上海医药(中药与天然药物）1_部门费用预算与实际对比分析表201202_下月损益预测" xfId="2982"/>
    <cellStyle name="_PL_上海医药(中药与天然药-主表）T1T2_上海医药(中药与天然药物）1_部门费用预算与实际对比分析表201202_制造费用分析表" xfId="2983"/>
    <cellStyle name="_PL_上海医药(中药与天然药-主表）T1T2_上海医药(中药与天然药物）1_部门费用预算与实际对比分析表201202_制造费用分析表_下月损益预测" xfId="2984"/>
    <cellStyle name="_PL_上海医药(中药与天然药-主表）T1T2_上海医药(中药与天然药物）1_部门费用预算与实际对比分析表201205" xfId="2985"/>
    <cellStyle name="_PL_上海医药(中药与天然药-主表）T1T2_上海医药(中药与天然药物）1_部门费用预算与实际对比分析表201205 2" xfId="2986"/>
    <cellStyle name="_PL_上海医药(中药与天然药-主表）T1T2_上海医药(中药与天然药物）1_部门费用预算与实际对比分析表201205 2 2" xfId="2987"/>
    <cellStyle name="_PL_上海医药(中药与天然药-主表）T1T2_上海医药(中药与天然药物）1_部门费用预算与实际对比分析表201205 2 2 2" xfId="2988"/>
    <cellStyle name="_PL_上海医药(中药与天然药-主表）T1T2_上海医药(中药与天然药物）1_部门费用预算与实际对比分析表201205 2 2 2_下月损益预测" xfId="2989"/>
    <cellStyle name="_PL_上海医药(中药与天然药-主表）T1T2_上海医药(中药与天然药物）1_部门费用预算与实际对比分析表201205 2 2_下月损益预测" xfId="2990"/>
    <cellStyle name="_PL_上海医药(中药与天然药-主表）T1T2_上海医药(中药与天然药物）1_部门费用预算与实际对比分析表201205 2 2_制造费用分析表" xfId="2991"/>
    <cellStyle name="_PL_上海医药(中药与天然药-主表）T1T2_上海医药(中药与天然药物）1_部门费用预算与实际对比分析表201205 2 2_制造费用分析表_下月损益预测" xfId="2992"/>
    <cellStyle name="_PL_上海医药(中药与天然药-主表）T1T2_上海医药(中药与天然药物）1_部门费用预算与实际对比分析表201205 2 3" xfId="2993"/>
    <cellStyle name="_PL_上海医药(中药与天然药-主表）T1T2_上海医药(中药与天然药物）1_部门费用预算与实际对比分析表201205 2 3_下月损益预测" xfId="2994"/>
    <cellStyle name="_PL_上海医药(中药与天然药-主表）T1T2_上海医药(中药与天然药物）1_部门费用预算与实际对比分析表201205 2_下月损益预测" xfId="2995"/>
    <cellStyle name="_PL_上海医药(中药与天然药-主表）T1T2_上海医药(中药与天然药物）1_部门费用预算与实际对比分析表201205 2_制造费用分析表" xfId="2996"/>
    <cellStyle name="_PL_上海医药(中药与天然药-主表）T1T2_上海医药(中药与天然药物）1_部门费用预算与实际对比分析表201205 2_制造费用分析表_下月损益预测" xfId="2997"/>
    <cellStyle name="_PL_上海医药(中药与天然药-主表）T1T2_上海医药(中药与天然药物）1_部门费用预算与实际对比分析表201205 3" xfId="2998"/>
    <cellStyle name="_PL_上海医药(中药与天然药-主表）T1T2_上海医药(中药与天然药物）1_部门费用预算与实际对比分析表201205 3 2" xfId="2999"/>
    <cellStyle name="_PL_上海医药(中药与天然药-主表）T1T2_上海医药(中药与天然药物）1_部门费用预算与实际对比分析表201205 3 2 2" xfId="3000"/>
    <cellStyle name="_PL_上海医药(中药与天然药-主表）T1T2_上海医药(中药与天然药物）1_部门费用预算与实际对比分析表201205 3 2 2_下月损益预测" xfId="3001"/>
    <cellStyle name="_PL_上海医药(中药与天然药-主表）T1T2_上海医药(中药与天然药物）1_部门费用预算与实际对比分析表201205 3 2_下月损益预测" xfId="3002"/>
    <cellStyle name="_PL_上海医药(中药与天然药-主表）T1T2_上海医药(中药与天然药物）1_部门费用预算与实际对比分析表201205 3 2_制造费用分析表" xfId="3003"/>
    <cellStyle name="_PL_上海医药(中药与天然药-主表）T1T2_上海医药(中药与天然药物）1_部门费用预算与实际对比分析表201205 3 2_制造费用分析表_下月损益预测" xfId="3004"/>
    <cellStyle name="_PL_上海医药(中药与天然药-主表）T1T2_上海医药(中药与天然药物）1_部门费用预算与实际对比分析表201205 3 3" xfId="3005"/>
    <cellStyle name="_PL_上海医药(中药与天然药-主表）T1T2_上海医药(中药与天然药物）1_部门费用预算与实际对比分析表201205 3 3_下月损益预测" xfId="3006"/>
    <cellStyle name="_PL_上海医药(中药与天然药-主表）T1T2_上海医药(中药与天然药物）1_部门费用预算与实际对比分析表201205 3_下月损益预测" xfId="3007"/>
    <cellStyle name="_PL_上海医药(中药与天然药-主表）T1T2_上海医药(中药与天然药物）1_部门费用预算与实际对比分析表201205 3_制造费用分析表" xfId="3008"/>
    <cellStyle name="_PL_上海医药(中药与天然药-主表）T1T2_上海医药(中药与天然药物）1_部门费用预算与实际对比分析表201205 3_制造费用分析表_下月损益预测" xfId="3009"/>
    <cellStyle name="_PL_上海医药(中药与天然药-主表）T1T2_上海医药(中药与天然药物）1_部门费用预算与实际对比分析表201205 4" xfId="3010"/>
    <cellStyle name="_PL_上海医药(中药与天然药-主表）T1T2_上海医药(中药与天然药物）1_部门费用预算与实际对比分析表201205 4 2" xfId="3011"/>
    <cellStyle name="_PL_上海医药(中药与天然药-主表）T1T2_上海医药(中药与天然药物）1_部门费用预算与实际对比分析表201205 4 2_下月损益预测" xfId="3012"/>
    <cellStyle name="_PL_上海医药(中药与天然药-主表）T1T2_上海医药(中药与天然药物）1_部门费用预算与实际对比分析表201205 4_下月损益预测" xfId="3013"/>
    <cellStyle name="_PL_上海医药(中药与天然药-主表）T1T2_上海医药(中药与天然药物）1_部门费用预算与实际对比分析表201205 4_制造费用分析表" xfId="3014"/>
    <cellStyle name="_PL_上海医药(中药与天然药-主表）T1T2_上海医药(中药与天然药物）1_部门费用预算与实际对比分析表201205 4_制造费用分析表_下月损益预测" xfId="3015"/>
    <cellStyle name="_PL_上海医药(中药与天然药-主表）T1T2_上海医药(中药与天然药物）1_部门费用预算与实际对比分析表201205 5" xfId="3016"/>
    <cellStyle name="_PL_上海医药(中药与天然药-主表）T1T2_上海医药(中药与天然药物）1_部门费用预算与实际对比分析表201205 5_下月损益预测" xfId="3017"/>
    <cellStyle name="_PL_上海医药(中药与天然药-主表）T1T2_上海医药(中药与天然药物）1_部门费用预算与实际对比分析表201205_下月损益预测" xfId="3018"/>
    <cellStyle name="_PL_上海医药(中药与天然药-主表）T1T2_上海医药(中药与天然药物）1_部门费用预算与实际对比分析表201205_制造费用分析表" xfId="3019"/>
    <cellStyle name="_PL_上海医药(中药与天然药-主表）T1T2_上海医药(中药与天然药物）1_部门费用预算与实际对比分析表201205_制造费用分析表_下月损益预测" xfId="3020"/>
    <cellStyle name="_PL_上海医药(中药与天然药-主表）T1T2_上海医药(中药与天然药物）1_量-本-利分析（含报废）" xfId="3021"/>
    <cellStyle name="_PL_上海医药(中药与天然药-主表）T1T2_上海医药(中药与天然药物）1_量-本-利分析（含报废） 2" xfId="3022"/>
    <cellStyle name="_PL_上海医药(中药与天然药-主表）T1T2_上海医药(中药与天然药物）1_量-本-利分析（含报废） 2 2" xfId="3023"/>
    <cellStyle name="_PL_上海医药(中药与天然药-主表）T1T2_上海医药(中药与天然药物）1_量-本-利分析（含报废） 2 2_下月损益预测" xfId="3024"/>
    <cellStyle name="_PL_上海医药(中药与天然药-主表）T1T2_上海医药(中药与天然药物）1_量-本-利分析（含报废） 2_下月损益预测" xfId="3025"/>
    <cellStyle name="_PL_上海医药(中药与天然药-主表）T1T2_上海医药(中药与天然药物）1_量-本-利分析（含报废） 2_制造费用分析表" xfId="3026"/>
    <cellStyle name="_PL_上海医药(中药与天然药-主表）T1T2_上海医药(中药与天然药物）1_量-本-利分析（含报废） 2_制造费用分析表_下月损益预测" xfId="3027"/>
    <cellStyle name="_PL_上海医药(中药与天然药-主表）T1T2_上海医药(中药与天然药物）1_量-本-利分析（含报废） 3" xfId="3028"/>
    <cellStyle name="_PL_上海医药(中药与天然药-主表）T1T2_上海医药(中药与天然药物）1_量-本-利分析（含报废） 3_下月损益预测" xfId="3029"/>
    <cellStyle name="_PL_上海医药(中药与天然药-主表）T1T2_上海医药(中药与天然药物）1_量-本-利分析（含报废）_下月损益预测" xfId="3030"/>
    <cellStyle name="_PL_上海医药(中药与天然药-主表）T1T2_上海医药(中药与天然药物）1_量-本-利分析（含报废）_制造费用分析表" xfId="3031"/>
    <cellStyle name="_PL_上海医药(中药与天然药-主表）T1T2_上海医药(中药与天然药物）1_量-本-利分析（含报废）_制造费用分析表_下月损益预测" xfId="3032"/>
    <cellStyle name="_PL_上海医药(中药与天然药-主表）T1T2_上海医药(中药与天然药物）1_下月损益预测" xfId="3033"/>
    <cellStyle name="_PL_上海医药(中药与天然药-主表）T1T2_上海医药(中药与天然药物）1_制造费用分析表" xfId="3034"/>
    <cellStyle name="_PL_上海医药(中药与天然药-主表）T1T2_上海医药(中药与天然药物）1_制造费用分析表_下月损益预测" xfId="3035"/>
    <cellStyle name="_PL_上海医药(中药与天然药-主表）T1T2_上海医药(中药与天然药物）2" xfId="3036"/>
    <cellStyle name="_PL_上海医药(中药与天然药-主表）T1T2_上海医药(中药与天然药物）2 2" xfId="3037"/>
    <cellStyle name="_PL_上海医药(中药与天然药-主表）T1T2_上海医药(中药与天然药物）2 2 2" xfId="3038"/>
    <cellStyle name="_PL_上海医药(中药与天然药-主表）T1T2_上海医药(中药与天然药物）2 2 2 2" xfId="3039"/>
    <cellStyle name="_PL_上海医药(中药与天然药-主表）T1T2_上海医药(中药与天然药物）2 2 2 2_下月损益预测" xfId="3040"/>
    <cellStyle name="_PL_上海医药(中药与天然药-主表）T1T2_上海医药(中药与天然药物）2 2 2_下月损益预测" xfId="3041"/>
    <cellStyle name="_PL_上海医药(中药与天然药-主表）T1T2_上海医药(中药与天然药物）2 2 2_制造费用分析表" xfId="3042"/>
    <cellStyle name="_PL_上海医药(中药与天然药-主表）T1T2_上海医药(中药与天然药物）2 2 2_制造费用分析表_下月损益预测" xfId="3043"/>
    <cellStyle name="_PL_上海医药(中药与天然药-主表）T1T2_上海医药(中药与天然药物）2 2 3" xfId="3044"/>
    <cellStyle name="_PL_上海医药(中药与天然药-主表）T1T2_上海医药(中药与天然药物）2 2 3_下月损益预测" xfId="3045"/>
    <cellStyle name="_PL_上海医药(中药与天然药-主表）T1T2_上海医药(中药与天然药物）2 2_下月损益预测" xfId="3046"/>
    <cellStyle name="_PL_上海医药(中药与天然药-主表）T1T2_上海医药(中药与天然药物）2 2_制造费用分析表" xfId="3047"/>
    <cellStyle name="_PL_上海医药(中药与天然药-主表）T1T2_上海医药(中药与天然药物）2 2_制造费用分析表_下月损益预测" xfId="3048"/>
    <cellStyle name="_PL_上海医药(中药与天然药-主表）T1T2_上海医药(中药与天然药物）2 3" xfId="3049"/>
    <cellStyle name="_PL_上海医药(中药与天然药-主表）T1T2_上海医药(中药与天然药物）2 3 2" xfId="3050"/>
    <cellStyle name="_PL_上海医药(中药与天然药-主表）T1T2_上海医药(中药与天然药物）2 3 2 2" xfId="3051"/>
    <cellStyle name="_PL_上海医药(中药与天然药-主表）T1T2_上海医药(中药与天然药物）2 3 2 2_下月损益预测" xfId="3052"/>
    <cellStyle name="_PL_上海医药(中药与天然药-主表）T1T2_上海医药(中药与天然药物）2 3 2_下月损益预测" xfId="3053"/>
    <cellStyle name="_PL_上海医药(中药与天然药-主表）T1T2_上海医药(中药与天然药物）2 3 2_制造费用分析表" xfId="3054"/>
    <cellStyle name="_PL_上海医药(中药与天然药-主表）T1T2_上海医药(中药与天然药物）2 3 2_制造费用分析表_下月损益预测" xfId="3055"/>
    <cellStyle name="_PL_上海医药(中药与天然药-主表）T1T2_上海医药(中药与天然药物）2 3 3" xfId="3056"/>
    <cellStyle name="_PL_上海医药(中药与天然药-主表）T1T2_上海医药(中药与天然药物）2 3 3_下月损益预测" xfId="3057"/>
    <cellStyle name="_PL_上海医药(中药与天然药-主表）T1T2_上海医药(中药与天然药物）2 3_下月损益预测" xfId="3058"/>
    <cellStyle name="_PL_上海医药(中药与天然药-主表）T1T2_上海医药(中药与天然药物）2 3_制造费用分析表" xfId="3059"/>
    <cellStyle name="_PL_上海医药(中药与天然药-主表）T1T2_上海医药(中药与天然药物）2 3_制造费用分析表_下月损益预测" xfId="3060"/>
    <cellStyle name="_PL_上海医药(中药与天然药-主表）T1T2_上海医药(中药与天然药物）2 4" xfId="3061"/>
    <cellStyle name="_PL_上海医药(中药与天然药-主表）T1T2_上海医药(中药与天然药物）2 4 2" xfId="3062"/>
    <cellStyle name="_PL_上海医药(中药与天然药-主表）T1T2_上海医药(中药与天然药物）2 4 2_下月损益预测" xfId="3063"/>
    <cellStyle name="_PL_上海医药(中药与天然药-主表）T1T2_上海医药(中药与天然药物）2 4_下月损益预测" xfId="3064"/>
    <cellStyle name="_PL_上海医药(中药与天然药-主表）T1T2_上海医药(中药与天然药物）2 4_制造费用分析表" xfId="3065"/>
    <cellStyle name="_PL_上海医药(中药与天然药-主表）T1T2_上海医药(中药与天然药物）2 4_制造费用分析表_下月损益预测" xfId="3066"/>
    <cellStyle name="_PL_上海医药(中药与天然药-主表）T1T2_上海医药(中药与天然药物）2 5" xfId="3067"/>
    <cellStyle name="_PL_上海医药(中药与天然药-主表）T1T2_上海医药(中药与天然药物）2 5_下月损益预测" xfId="3068"/>
    <cellStyle name="_PL_上海医药(中药与天然药-主表）T1T2_上海医药(中药与天然药物）2_部门费用预算与实际对比分析表201202" xfId="3069"/>
    <cellStyle name="_PL_上海医药(中药与天然药-主表）T1T2_上海医药(中药与天然药物）2_部门费用预算与实际对比分析表201202 2" xfId="3070"/>
    <cellStyle name="_PL_上海医药(中药与天然药-主表）T1T2_上海医药(中药与天然药物）2_部门费用预算与实际对比分析表201202 2 2" xfId="3071"/>
    <cellStyle name="_PL_上海医药(中药与天然药-主表）T1T2_上海医药(中药与天然药物）2_部门费用预算与实际对比分析表201202 2 2 2" xfId="3072"/>
    <cellStyle name="_PL_上海医药(中药与天然药-主表）T1T2_上海医药(中药与天然药物）2_部门费用预算与实际对比分析表201202 2 2 2_下月损益预测" xfId="3073"/>
    <cellStyle name="_PL_上海医药(中药与天然药-主表）T1T2_上海医药(中药与天然药物）2_部门费用预算与实际对比分析表201202 2 2_下月损益预测" xfId="3074"/>
    <cellStyle name="_PL_上海医药(中药与天然药-主表）T1T2_上海医药(中药与天然药物）2_部门费用预算与实际对比分析表201202 2 2_制造费用分析表" xfId="3075"/>
    <cellStyle name="_PL_上海医药(中药与天然药-主表）T1T2_上海医药(中药与天然药物）2_部门费用预算与实际对比分析表201202 2 2_制造费用分析表_下月损益预测" xfId="3076"/>
    <cellStyle name="_PL_上海医药(中药与天然药-主表）T1T2_上海医药(中药与天然药物）2_部门费用预算与实际对比分析表201202 2 3" xfId="3077"/>
    <cellStyle name="_PL_上海医药(中药与天然药-主表）T1T2_上海医药(中药与天然药物）2_部门费用预算与实际对比分析表201202 2 3_下月损益预测" xfId="3078"/>
    <cellStyle name="_PL_上海医药(中药与天然药-主表）T1T2_上海医药(中药与天然药物）2_部门费用预算与实际对比分析表201202 2_下月损益预测" xfId="3079"/>
    <cellStyle name="_PL_上海医药(中药与天然药-主表）T1T2_上海医药(中药与天然药物）2_部门费用预算与实际对比分析表201202 2_制造费用分析表" xfId="3080"/>
    <cellStyle name="_PL_上海医药(中药与天然药-主表）T1T2_上海医药(中药与天然药物）2_部门费用预算与实际对比分析表201202 2_制造费用分析表_下月损益预测" xfId="3081"/>
    <cellStyle name="_PL_上海医药(中药与天然药-主表）T1T2_上海医药(中药与天然药物）2_部门费用预算与实际对比分析表201202 3" xfId="3082"/>
    <cellStyle name="_PL_上海医药(中药与天然药-主表）T1T2_上海医药(中药与天然药物）2_部门费用预算与实际对比分析表201202 3 2" xfId="3083"/>
    <cellStyle name="_PL_上海医药(中药与天然药-主表）T1T2_上海医药(中药与天然药物）2_部门费用预算与实际对比分析表201202 3 2 2" xfId="3084"/>
    <cellStyle name="_PL_上海医药(中药与天然药-主表）T1T2_上海医药(中药与天然药物）2_部门费用预算与实际对比分析表201202 3 2 2_下月损益预测" xfId="3085"/>
    <cellStyle name="_PL_上海医药(中药与天然药-主表）T1T2_上海医药(中药与天然药物）2_部门费用预算与实际对比分析表201202 3 2_下月损益预测" xfId="3086"/>
    <cellStyle name="_PL_上海医药(中药与天然药-主表）T1T2_上海医药(中药与天然药物）2_部门费用预算与实际对比分析表201202 3 2_制造费用分析表" xfId="3087"/>
    <cellStyle name="_PL_上海医药(中药与天然药-主表）T1T2_上海医药(中药与天然药物）2_部门费用预算与实际对比分析表201202 3 2_制造费用分析表_下月损益预测" xfId="3088"/>
    <cellStyle name="_PL_上海医药(中药与天然药-主表）T1T2_上海医药(中药与天然药物）2_部门费用预算与实际对比分析表201202 3 3" xfId="3089"/>
    <cellStyle name="_PL_上海医药(中药与天然药-主表）T1T2_上海医药(中药与天然药物）2_部门费用预算与实际对比分析表201202 3 3_下月损益预测" xfId="3090"/>
    <cellStyle name="_PL_上海医药(中药与天然药-主表）T1T2_上海医药(中药与天然药物）2_部门费用预算与实际对比分析表201202 3_下月损益预测" xfId="3091"/>
    <cellStyle name="_PL_上海医药(中药与天然药-主表）T1T2_上海医药(中药与天然药物）2_部门费用预算与实际对比分析表201202 3_制造费用分析表" xfId="3092"/>
    <cellStyle name="_PL_上海医药(中药与天然药-主表）T1T2_上海医药(中药与天然药物）2_部门费用预算与实际对比分析表201202 3_制造费用分析表_下月损益预测" xfId="3093"/>
    <cellStyle name="_PL_上海医药(中药与天然药-主表）T1T2_上海医药(中药与天然药物）2_部门费用预算与实际对比分析表201202 4" xfId="3094"/>
    <cellStyle name="_PL_上海医药(中药与天然药-主表）T1T2_上海医药(中药与天然药物）2_部门费用预算与实际对比分析表201202 4 2" xfId="3095"/>
    <cellStyle name="_PL_上海医药(中药与天然药-主表）T1T2_上海医药(中药与天然药物）2_部门费用预算与实际对比分析表201202 4 2_下月损益预测" xfId="3096"/>
    <cellStyle name="_PL_上海医药(中药与天然药-主表）T1T2_上海医药(中药与天然药物）2_部门费用预算与实际对比分析表201202 4_下月损益预测" xfId="3097"/>
    <cellStyle name="_PL_上海医药(中药与天然药-主表）T1T2_上海医药(中药与天然药物）2_部门费用预算与实际对比分析表201202 4_制造费用分析表" xfId="3098"/>
    <cellStyle name="_PL_上海医药(中药与天然药-主表）T1T2_上海医药(中药与天然药物）2_部门费用预算与实际对比分析表201202 4_制造费用分析表_下月损益预测" xfId="3099"/>
    <cellStyle name="_PL_上海医药(中药与天然药-主表）T1T2_上海医药(中药与天然药物）2_部门费用预算与实际对比分析表201202 5" xfId="3100"/>
    <cellStyle name="_PL_上海医药(中药与天然药-主表）T1T2_上海医药(中药与天然药物）2_部门费用预算与实际对比分析表201202 5_下月损益预测" xfId="3101"/>
    <cellStyle name="_PL_上海医药(中药与天然药-主表）T1T2_上海医药(中药与天然药物）2_部门费用预算与实际对比分析表201202_下月损益预测" xfId="3102"/>
    <cellStyle name="_PL_上海医药(中药与天然药-主表）T1T2_上海医药(中药与天然药物）2_部门费用预算与实际对比分析表201202_制造费用分析表" xfId="3103"/>
    <cellStyle name="_PL_上海医药(中药与天然药-主表）T1T2_上海医药(中药与天然药物）2_部门费用预算与实际对比分析表201202_制造费用分析表_下月损益预测" xfId="3104"/>
    <cellStyle name="_PL_上海医药(中药与天然药-主表）T1T2_上海医药(中药与天然药物）2_部门费用预算与实际对比分析表201205" xfId="3105"/>
    <cellStyle name="_PL_上海医药(中药与天然药-主表）T1T2_上海医药(中药与天然药物）2_部门费用预算与实际对比分析表201205 2" xfId="3106"/>
    <cellStyle name="_PL_上海医药(中药与天然药-主表）T1T2_上海医药(中药与天然药物）2_部门费用预算与实际对比分析表201205 2 2" xfId="3107"/>
    <cellStyle name="_PL_上海医药(中药与天然药-主表）T1T2_上海医药(中药与天然药物）2_部门费用预算与实际对比分析表201205 2 2 2" xfId="3108"/>
    <cellStyle name="_PL_上海医药(中药与天然药-主表）T1T2_上海医药(中药与天然药物）2_部门费用预算与实际对比分析表201205 2 2 2_下月损益预测" xfId="3109"/>
    <cellStyle name="_PL_上海医药(中药与天然药-主表）T1T2_上海医药(中药与天然药物）2_部门费用预算与实际对比分析表201205 2 2_下月损益预测" xfId="3110"/>
    <cellStyle name="_PL_上海医药(中药与天然药-主表）T1T2_上海医药(中药与天然药物）2_部门费用预算与实际对比分析表201205 2 2_制造费用分析表" xfId="3111"/>
    <cellStyle name="_PL_上海医药(中药与天然药-主表）T1T2_上海医药(中药与天然药物）2_部门费用预算与实际对比分析表201205 2 2_制造费用分析表_下月损益预测" xfId="3112"/>
    <cellStyle name="_PL_上海医药(中药与天然药-主表）T1T2_上海医药(中药与天然药物）2_部门费用预算与实际对比分析表201205 2 3" xfId="3113"/>
    <cellStyle name="_PL_上海医药(中药与天然药-主表）T1T2_上海医药(中药与天然药物）2_部门费用预算与实际对比分析表201205 2 3_下月损益预测" xfId="3114"/>
    <cellStyle name="_PL_上海医药(中药与天然药-主表）T1T2_上海医药(中药与天然药物）2_部门费用预算与实际对比分析表201205 2_下月损益预测" xfId="3115"/>
    <cellStyle name="_PL_上海医药(中药与天然药-主表）T1T2_上海医药(中药与天然药物）2_部门费用预算与实际对比分析表201205 2_制造费用分析表" xfId="3116"/>
    <cellStyle name="_PL_上海医药(中药与天然药-主表）T1T2_上海医药(中药与天然药物）2_部门费用预算与实际对比分析表201205 2_制造费用分析表_下月损益预测" xfId="3117"/>
    <cellStyle name="_PL_上海医药(中药与天然药-主表）T1T2_上海医药(中药与天然药物）2_部门费用预算与实际对比分析表201205 3" xfId="3118"/>
    <cellStyle name="_PL_上海医药(中药与天然药-主表）T1T2_上海医药(中药与天然药物）2_部门费用预算与实际对比分析表201205 3 2" xfId="3119"/>
    <cellStyle name="_PL_上海医药(中药与天然药-主表）T1T2_上海医药(中药与天然药物）2_部门费用预算与实际对比分析表201205 3 2 2" xfId="3120"/>
    <cellStyle name="_PL_上海医药(中药与天然药-主表）T1T2_上海医药(中药与天然药物）2_部门费用预算与实际对比分析表201205 3 2 2_下月损益预测" xfId="3121"/>
    <cellStyle name="_PL_上海医药(中药与天然药-主表）T1T2_上海医药(中药与天然药物）2_部门费用预算与实际对比分析表201205 3 2_下月损益预测" xfId="3122"/>
    <cellStyle name="_PL_上海医药(中药与天然药-主表）T1T2_上海医药(中药与天然药物）2_部门费用预算与实际对比分析表201205 3 2_制造费用分析表" xfId="3123"/>
    <cellStyle name="_PL_上海医药(中药与天然药-主表）T1T2_上海医药(中药与天然药物）2_部门费用预算与实际对比分析表201205 3 2_制造费用分析表_下月损益预测" xfId="3124"/>
    <cellStyle name="_PL_上海医药(中药与天然药-主表）T1T2_上海医药(中药与天然药物）2_部门费用预算与实际对比分析表201205 3 3" xfId="3125"/>
    <cellStyle name="_PL_上海医药(中药与天然药-主表）T1T2_上海医药(中药与天然药物）2_部门费用预算与实际对比分析表201205 3 3_下月损益预测" xfId="3126"/>
    <cellStyle name="_PL_上海医药(中药与天然药-主表）T1T2_上海医药(中药与天然药物）2_部门费用预算与实际对比分析表201205 3_下月损益预测" xfId="3127"/>
    <cellStyle name="_PL_上海医药(中药与天然药-主表）T1T2_上海医药(中药与天然药物）2_部门费用预算与实际对比分析表201205 3_制造费用分析表" xfId="3128"/>
    <cellStyle name="_PL_上海医药(中药与天然药-主表）T1T2_上海医药(中药与天然药物）2_部门费用预算与实际对比分析表201205 3_制造费用分析表_下月损益预测" xfId="3129"/>
    <cellStyle name="_PL_上海医药(中药与天然药-主表）T1T2_上海医药(中药与天然药物）2_部门费用预算与实际对比分析表201205 4" xfId="3130"/>
    <cellStyle name="_PL_上海医药(中药与天然药-主表）T1T2_上海医药(中药与天然药物）2_部门费用预算与实际对比分析表201205 4 2" xfId="3131"/>
    <cellStyle name="_PL_上海医药(中药与天然药-主表）T1T2_上海医药(中药与天然药物）2_部门费用预算与实际对比分析表201205 4 2_下月损益预测" xfId="3132"/>
    <cellStyle name="_PL_上海医药(中药与天然药-主表）T1T2_上海医药(中药与天然药物）2_部门费用预算与实际对比分析表201205 4_下月损益预测" xfId="3133"/>
    <cellStyle name="_PL_上海医药(中药与天然药-主表）T1T2_上海医药(中药与天然药物）2_部门费用预算与实际对比分析表201205 4_制造费用分析表" xfId="3134"/>
    <cellStyle name="_PL_上海医药(中药与天然药-主表）T1T2_上海医药(中药与天然药物）2_部门费用预算与实际对比分析表201205 4_制造费用分析表_下月损益预测" xfId="3135"/>
    <cellStyle name="_PL_上海医药(中药与天然药-主表）T1T2_上海医药(中药与天然药物）2_部门费用预算与实际对比分析表201205 5" xfId="3136"/>
    <cellStyle name="_PL_上海医药(中药与天然药-主表）T1T2_上海医药(中药与天然药物）2_部门费用预算与实际对比分析表201205 5_下月损益预测" xfId="3137"/>
    <cellStyle name="_PL_上海医药(中药与天然药-主表）T1T2_上海医药(中药与天然药物）2_部门费用预算与实际对比分析表201205_下月损益预测" xfId="3138"/>
    <cellStyle name="_PL_上海医药(中药与天然药-主表）T1T2_上海医药(中药与天然药物）2_部门费用预算与实际对比分析表201205_制造费用分析表" xfId="3139"/>
    <cellStyle name="_PL_上海医药(中药与天然药-主表）T1T2_上海医药(中药与天然药物）2_部门费用预算与实际对比分析表201205_制造费用分析表_下月损益预测" xfId="3140"/>
    <cellStyle name="_PL_上海医药(中药与天然药-主表）T1T2_上海医药(中药与天然药物）2_量-本-利分析（含报废）" xfId="3141"/>
    <cellStyle name="_PL_上海医药(中药与天然药-主表）T1T2_上海医药(中药与天然药物）2_量-本-利分析（含报废） 2" xfId="3142"/>
    <cellStyle name="_PL_上海医药(中药与天然药-主表）T1T2_上海医药(中药与天然药物）2_量-本-利分析（含报废） 2 2" xfId="3143"/>
    <cellStyle name="_PL_上海医药(中药与天然药-主表）T1T2_上海医药(中药与天然药物）2_量-本-利分析（含报废） 2 2_下月损益预测" xfId="3144"/>
    <cellStyle name="_PL_上海医药(中药与天然药-主表）T1T2_上海医药(中药与天然药物）2_量-本-利分析（含报废） 2_下月损益预测" xfId="3145"/>
    <cellStyle name="_PL_上海医药(中药与天然药-主表）T1T2_上海医药(中药与天然药物）2_量-本-利分析（含报废） 2_制造费用分析表" xfId="3146"/>
    <cellStyle name="_PL_上海医药(中药与天然药-主表）T1T2_上海医药(中药与天然药物）2_量-本-利分析（含报废） 2_制造费用分析表_下月损益预测" xfId="3147"/>
    <cellStyle name="_PL_上海医药(中药与天然药-主表）T1T2_上海医药(中药与天然药物）2_量-本-利分析（含报废） 3" xfId="3148"/>
    <cellStyle name="_PL_上海医药(中药与天然药-主表）T1T2_上海医药(中药与天然药物）2_量-本-利分析（含报废） 3_下月损益预测" xfId="3149"/>
    <cellStyle name="_PL_上海医药(中药与天然药-主表）T1T2_上海医药(中药与天然药物）2_量-本-利分析（含报废）_下月损益预测" xfId="3150"/>
    <cellStyle name="_PL_上海医药(中药与天然药-主表）T1T2_上海医药(中药与天然药物）2_量-本-利分析（含报废）_制造费用分析表" xfId="3151"/>
    <cellStyle name="_PL_上海医药(中药与天然药-主表）T1T2_上海医药(中药与天然药物）2_量-本-利分析（含报废）_制造费用分析表_下月损益预测" xfId="3152"/>
    <cellStyle name="_PL_上海医药(中药与天然药-主表）T1T2_上海医药(中药与天然药物）2_下月损益预测" xfId="3153"/>
    <cellStyle name="_PL_上海医药(中药与天然药-主表）T1T2_上海医药(中药与天然药物）2_制造费用分析表" xfId="3154"/>
    <cellStyle name="_PL_上海医药(中药与天然药-主表）T1T2_上海医药(中药与天然药物）2_制造费用分析表_下月损益预测" xfId="3155"/>
    <cellStyle name="_PL_上海医药(中药与天然药-主表）T1T2_上海医药(中药与天然药物）4" xfId="3156"/>
    <cellStyle name="_PL_上海医药(中药与天然药-主表）T1T2_上海医药(中药与天然药物）4 2" xfId="3157"/>
    <cellStyle name="_PL_上海医药(中药与天然药-主表）T1T2_上海医药(中药与天然药物）4 2 2" xfId="3158"/>
    <cellStyle name="_PL_上海医药(中药与天然药-主表）T1T2_上海医药(中药与天然药物）4 2 2 2" xfId="3159"/>
    <cellStyle name="_PL_上海医药(中药与天然药-主表）T1T2_上海医药(中药与天然药物）4 2 2 2_下月损益预测" xfId="3160"/>
    <cellStyle name="_PL_上海医药(中药与天然药-主表）T1T2_上海医药(中药与天然药物）4 2 2_下月损益预测" xfId="3161"/>
    <cellStyle name="_PL_上海医药(中药与天然药-主表）T1T2_上海医药(中药与天然药物）4 2 2_制造费用分析表" xfId="3162"/>
    <cellStyle name="_PL_上海医药(中药与天然药-主表）T1T2_上海医药(中药与天然药物）4 2 2_制造费用分析表_下月损益预测" xfId="3163"/>
    <cellStyle name="_PL_上海医药(中药与天然药-主表）T1T2_上海医药(中药与天然药物）4 2 3" xfId="3164"/>
    <cellStyle name="_PL_上海医药(中药与天然药-主表）T1T2_上海医药(中药与天然药物）4 2 3_下月损益预测" xfId="3165"/>
    <cellStyle name="_PL_上海医药(中药与天然药-主表）T1T2_上海医药(中药与天然药物）4 2_下月损益预测" xfId="3166"/>
    <cellStyle name="_PL_上海医药(中药与天然药-主表）T1T2_上海医药(中药与天然药物）4 2_制造费用分析表" xfId="3167"/>
    <cellStyle name="_PL_上海医药(中药与天然药-主表）T1T2_上海医药(中药与天然药物）4 2_制造费用分析表_下月损益预测" xfId="3168"/>
    <cellStyle name="_PL_上海医药(中药与天然药-主表）T1T2_上海医药(中药与天然药物）4 3" xfId="3169"/>
    <cellStyle name="_PL_上海医药(中药与天然药-主表）T1T2_上海医药(中药与天然药物）4 3 2" xfId="3170"/>
    <cellStyle name="_PL_上海医药(中药与天然药-主表）T1T2_上海医药(中药与天然药物）4 3 2 2" xfId="3171"/>
    <cellStyle name="_PL_上海医药(中药与天然药-主表）T1T2_上海医药(中药与天然药物）4 3 2 2_下月损益预测" xfId="3172"/>
    <cellStyle name="_PL_上海医药(中药与天然药-主表）T1T2_上海医药(中药与天然药物）4 3 2_下月损益预测" xfId="3173"/>
    <cellStyle name="_PL_上海医药(中药与天然药-主表）T1T2_上海医药(中药与天然药物）4 3 2_制造费用分析表" xfId="3174"/>
    <cellStyle name="_PL_上海医药(中药与天然药-主表）T1T2_上海医药(中药与天然药物）4 3 2_制造费用分析表_下月损益预测" xfId="3175"/>
    <cellStyle name="_PL_上海医药(中药与天然药-主表）T1T2_上海医药(中药与天然药物）4 3 3" xfId="3176"/>
    <cellStyle name="_PL_上海医药(中药与天然药-主表）T1T2_上海医药(中药与天然药物）4 3 3_下月损益预测" xfId="3177"/>
    <cellStyle name="_PL_上海医药(中药与天然药-主表）T1T2_上海医药(中药与天然药物）4 3_下月损益预测" xfId="3178"/>
    <cellStyle name="_PL_上海医药(中药与天然药-主表）T1T2_上海医药(中药与天然药物）4 3_制造费用分析表" xfId="3179"/>
    <cellStyle name="_PL_上海医药(中药与天然药-主表）T1T2_上海医药(中药与天然药物）4 3_制造费用分析表_下月损益预测" xfId="3180"/>
    <cellStyle name="_PL_上海医药(中药与天然药-主表）T1T2_上海医药(中药与天然药物）4 4" xfId="3181"/>
    <cellStyle name="_PL_上海医药(中药与天然药-主表）T1T2_上海医药(中药与天然药物）4 4 2" xfId="3182"/>
    <cellStyle name="_PL_上海医药(中药与天然药-主表）T1T2_上海医药(中药与天然药物）4 4 2_下月损益预测" xfId="3183"/>
    <cellStyle name="_PL_上海医药(中药与天然药-主表）T1T2_上海医药(中药与天然药物）4 4_下月损益预测" xfId="3184"/>
    <cellStyle name="_PL_上海医药(中药与天然药-主表）T1T2_上海医药(中药与天然药物）4 4_制造费用分析表" xfId="3185"/>
    <cellStyle name="_PL_上海医药(中药与天然药-主表）T1T2_上海医药(中药与天然药物）4 4_制造费用分析表_下月损益预测" xfId="3186"/>
    <cellStyle name="_PL_上海医药(中药与天然药-主表）T1T2_上海医药(中药与天然药物）4 5" xfId="3187"/>
    <cellStyle name="_PL_上海医药(中药与天然药-主表）T1T2_上海医药(中药与天然药物）4 5_下月损益预测" xfId="3188"/>
    <cellStyle name="_PL_上海医药(中药与天然药-主表）T1T2_上海医药(中药与天然药物）4_部门费用预算与实际对比分析表201202" xfId="3189"/>
    <cellStyle name="_PL_上海医药(中药与天然药-主表）T1T2_上海医药(中药与天然药物）4_部门费用预算与实际对比分析表201202 2" xfId="3190"/>
    <cellStyle name="_PL_上海医药(中药与天然药-主表）T1T2_上海医药(中药与天然药物）4_部门费用预算与实际对比分析表201202 2 2" xfId="3191"/>
    <cellStyle name="_PL_上海医药(中药与天然药-主表）T1T2_上海医药(中药与天然药物）4_部门费用预算与实际对比分析表201202 2 2 2" xfId="3192"/>
    <cellStyle name="_PL_上海医药(中药与天然药-主表）T1T2_上海医药(中药与天然药物）4_部门费用预算与实际对比分析表201202 2 2 2_下月损益预测" xfId="3193"/>
    <cellStyle name="_PL_上海医药(中药与天然药-主表）T1T2_上海医药(中药与天然药物）4_部门费用预算与实际对比分析表201202 2 2_下月损益预测" xfId="3194"/>
    <cellStyle name="_PL_上海医药(中药与天然药-主表）T1T2_上海医药(中药与天然药物）4_部门费用预算与实际对比分析表201202 2 2_制造费用分析表" xfId="3195"/>
    <cellStyle name="_PL_上海医药(中药与天然药-主表）T1T2_上海医药(中药与天然药物）4_部门费用预算与实际对比分析表201202 2 2_制造费用分析表_下月损益预测" xfId="3196"/>
    <cellStyle name="_PL_上海医药(中药与天然药-主表）T1T2_上海医药(中药与天然药物）4_部门费用预算与实际对比分析表201202 2 3" xfId="3197"/>
    <cellStyle name="_PL_上海医药(中药与天然药-主表）T1T2_上海医药(中药与天然药物）4_部门费用预算与实际对比分析表201202 2 3_下月损益预测" xfId="3198"/>
    <cellStyle name="_PL_上海医药(中药与天然药-主表）T1T2_上海医药(中药与天然药物）4_部门费用预算与实际对比分析表201202 2_下月损益预测" xfId="3199"/>
    <cellStyle name="_PL_上海医药(中药与天然药-主表）T1T2_上海医药(中药与天然药物）4_部门费用预算与实际对比分析表201202 2_制造费用分析表" xfId="3200"/>
    <cellStyle name="_PL_上海医药(中药与天然药-主表）T1T2_上海医药(中药与天然药物）4_部门费用预算与实际对比分析表201202 2_制造费用分析表_下月损益预测" xfId="3201"/>
    <cellStyle name="_PL_上海医药(中药与天然药-主表）T1T2_上海医药(中药与天然药物）4_部门费用预算与实际对比分析表201202 3" xfId="3202"/>
    <cellStyle name="_PL_上海医药(中药与天然药-主表）T1T2_上海医药(中药与天然药物）4_部门费用预算与实际对比分析表201202 3 2" xfId="3203"/>
    <cellStyle name="_PL_上海医药(中药与天然药-主表）T1T2_上海医药(中药与天然药物）4_部门费用预算与实际对比分析表201202 3 2 2" xfId="3204"/>
    <cellStyle name="_PL_上海医药(中药与天然药-主表）T1T2_上海医药(中药与天然药物）4_部门费用预算与实际对比分析表201202 3 2 2_下月损益预测" xfId="3205"/>
    <cellStyle name="_PL_上海医药(中药与天然药-主表）T1T2_上海医药(中药与天然药物）4_部门费用预算与实际对比分析表201202 3 2_下月损益预测" xfId="3206"/>
    <cellStyle name="_PL_上海医药(中药与天然药-主表）T1T2_上海医药(中药与天然药物）4_部门费用预算与实际对比分析表201202 3 2_制造费用分析表" xfId="3207"/>
    <cellStyle name="_PL_上海医药(中药与天然药-主表）T1T2_上海医药(中药与天然药物）4_部门费用预算与实际对比分析表201202 3 2_制造费用分析表_下月损益预测" xfId="3208"/>
    <cellStyle name="_PL_上海医药(中药与天然药-主表）T1T2_上海医药(中药与天然药物）4_部门费用预算与实际对比分析表201202 3 3" xfId="3209"/>
    <cellStyle name="_PL_上海医药(中药与天然药-主表）T1T2_上海医药(中药与天然药物）4_部门费用预算与实际对比分析表201202 3 3_下月损益预测" xfId="3210"/>
    <cellStyle name="_PL_上海医药(中药与天然药-主表）T1T2_上海医药(中药与天然药物）4_部门费用预算与实际对比分析表201202 3_下月损益预测" xfId="3211"/>
    <cellStyle name="_PL_上海医药(中药与天然药-主表）T1T2_上海医药(中药与天然药物）4_部门费用预算与实际对比分析表201202 3_制造费用分析表" xfId="3212"/>
    <cellStyle name="_PL_上海医药(中药与天然药-主表）T1T2_上海医药(中药与天然药物）4_部门费用预算与实际对比分析表201202 3_制造费用分析表_下月损益预测" xfId="3213"/>
    <cellStyle name="_PL_上海医药(中药与天然药-主表）T1T2_上海医药(中药与天然药物）4_部门费用预算与实际对比分析表201202 4" xfId="3214"/>
    <cellStyle name="_PL_上海医药(中药与天然药-主表）T1T2_上海医药(中药与天然药物）4_部门费用预算与实际对比分析表201202 4 2" xfId="3215"/>
    <cellStyle name="_PL_上海医药(中药与天然药-主表）T1T2_上海医药(中药与天然药物）4_部门费用预算与实际对比分析表201202 4 2_下月损益预测" xfId="3216"/>
    <cellStyle name="_PL_上海医药(中药与天然药-主表）T1T2_上海医药(中药与天然药物）4_部门费用预算与实际对比分析表201202 4_下月损益预测" xfId="3217"/>
    <cellStyle name="_PL_上海医药(中药与天然药-主表）T1T2_上海医药(中药与天然药物）4_部门费用预算与实际对比分析表201202 4_制造费用分析表" xfId="3218"/>
    <cellStyle name="_PL_上海医药(中药与天然药-主表）T1T2_上海医药(中药与天然药物）4_部门费用预算与实际对比分析表201202 4_制造费用分析表_下月损益预测" xfId="3219"/>
    <cellStyle name="_PL_上海医药(中药与天然药-主表）T1T2_上海医药(中药与天然药物）4_部门费用预算与实际对比分析表201202 5" xfId="3220"/>
    <cellStyle name="_PL_上海医药(中药与天然药-主表）T1T2_上海医药(中药与天然药物）4_部门费用预算与实际对比分析表201202 5_下月损益预测" xfId="3221"/>
    <cellStyle name="_PL_上海医药(中药与天然药-主表）T1T2_上海医药(中药与天然药物）4_部门费用预算与实际对比分析表201202_下月损益预测" xfId="3222"/>
    <cellStyle name="_PL_上海医药(中药与天然药-主表）T1T2_上海医药(中药与天然药物）4_部门费用预算与实际对比分析表201202_制造费用分析表" xfId="3223"/>
    <cellStyle name="_PL_上海医药(中药与天然药-主表）T1T2_上海医药(中药与天然药物）4_部门费用预算与实际对比分析表201202_制造费用分析表_下月损益预测" xfId="3224"/>
    <cellStyle name="_PL_上海医药(中药与天然药-主表）T1T2_上海医药(中药与天然药物）4_部门费用预算与实际对比分析表201205" xfId="3225"/>
    <cellStyle name="_PL_上海医药(中药与天然药-主表）T1T2_上海医药(中药与天然药物）4_部门费用预算与实际对比分析表201205 2" xfId="3226"/>
    <cellStyle name="_PL_上海医药(中药与天然药-主表）T1T2_上海医药(中药与天然药物）4_部门费用预算与实际对比分析表201205 2 2" xfId="3227"/>
    <cellStyle name="_PL_上海医药(中药与天然药-主表）T1T2_上海医药(中药与天然药物）4_部门费用预算与实际对比分析表201205 2 2 2" xfId="3228"/>
    <cellStyle name="_PL_上海医药(中药与天然药-主表）T1T2_上海医药(中药与天然药物）4_部门费用预算与实际对比分析表201205 2 2 2_下月损益预测" xfId="3229"/>
    <cellStyle name="_PL_上海医药(中药与天然药-主表）T1T2_上海医药(中药与天然药物）4_部门费用预算与实际对比分析表201205 2 2_下月损益预测" xfId="3230"/>
    <cellStyle name="_PL_上海医药(中药与天然药-主表）T1T2_上海医药(中药与天然药物）4_部门费用预算与实际对比分析表201205 2 2_制造费用分析表" xfId="3231"/>
    <cellStyle name="_PL_上海医药(中药与天然药-主表）T1T2_上海医药(中药与天然药物）4_部门费用预算与实际对比分析表201205 2 2_制造费用分析表_下月损益预测" xfId="3232"/>
    <cellStyle name="_PL_上海医药(中药与天然药-主表）T1T2_上海医药(中药与天然药物）4_部门费用预算与实际对比分析表201205 2 3" xfId="3233"/>
    <cellStyle name="_PL_上海医药(中药与天然药-主表）T1T2_上海医药(中药与天然药物）4_部门费用预算与实际对比分析表201205 2 3_下月损益预测" xfId="3234"/>
    <cellStyle name="_PL_上海医药(中药与天然药-主表）T1T2_上海医药(中药与天然药物）4_部门费用预算与实际对比分析表201205 2_下月损益预测" xfId="3235"/>
    <cellStyle name="_PL_上海医药(中药与天然药-主表）T1T2_上海医药(中药与天然药物）4_部门费用预算与实际对比分析表201205 2_制造费用分析表" xfId="3236"/>
    <cellStyle name="_PL_上海医药(中药与天然药-主表）T1T2_上海医药(中药与天然药物）4_部门费用预算与实际对比分析表201205 2_制造费用分析表_下月损益预测" xfId="3237"/>
    <cellStyle name="_PL_上海医药(中药与天然药-主表）T1T2_上海医药(中药与天然药物）4_部门费用预算与实际对比分析表201205 3" xfId="3238"/>
    <cellStyle name="_PL_上海医药(中药与天然药-主表）T1T2_上海医药(中药与天然药物）4_部门费用预算与实际对比分析表201205 3 2" xfId="3239"/>
    <cellStyle name="_PL_上海医药(中药与天然药-主表）T1T2_上海医药(中药与天然药物）4_部门费用预算与实际对比分析表201205 3 2 2" xfId="3240"/>
    <cellStyle name="_PL_上海医药(中药与天然药-主表）T1T2_上海医药(中药与天然药物）4_部门费用预算与实际对比分析表201205 3 2 2_下月损益预测" xfId="3241"/>
    <cellStyle name="_PL_上海医药(中药与天然药-主表）T1T2_上海医药(中药与天然药物）4_部门费用预算与实际对比分析表201205 3 2_下月损益预测" xfId="3242"/>
    <cellStyle name="_PL_上海医药(中药与天然药-主表）T1T2_上海医药(中药与天然药物）4_部门费用预算与实际对比分析表201205 3 2_制造费用分析表" xfId="3243"/>
    <cellStyle name="_PL_上海医药(中药与天然药-主表）T1T2_上海医药(中药与天然药物）4_部门费用预算与实际对比分析表201205 3 2_制造费用分析表_下月损益预测" xfId="3244"/>
    <cellStyle name="_PL_上海医药(中药与天然药-主表）T1T2_上海医药(中药与天然药物）4_部门费用预算与实际对比分析表201205 3 3" xfId="3245"/>
    <cellStyle name="_PL_上海医药(中药与天然药-主表）T1T2_上海医药(中药与天然药物）4_部门费用预算与实际对比分析表201205 3 3_下月损益预测" xfId="3246"/>
    <cellStyle name="_PL_上海医药(中药与天然药-主表）T1T2_上海医药(中药与天然药物）4_部门费用预算与实际对比分析表201205 3_下月损益预测" xfId="3247"/>
    <cellStyle name="_PL_上海医药(中药与天然药-主表）T1T2_上海医药(中药与天然药物）4_部门费用预算与实际对比分析表201205 3_制造费用分析表" xfId="3248"/>
    <cellStyle name="_PL_上海医药(中药与天然药-主表）T1T2_上海医药(中药与天然药物）4_部门费用预算与实际对比分析表201205 3_制造费用分析表_下月损益预测" xfId="3249"/>
    <cellStyle name="_PL_上海医药(中药与天然药-主表）T1T2_上海医药(中药与天然药物）4_部门费用预算与实际对比分析表201205 4" xfId="3250"/>
    <cellStyle name="_PL_上海医药(中药与天然药-主表）T1T2_上海医药(中药与天然药物）4_部门费用预算与实际对比分析表201205 4 2" xfId="3251"/>
    <cellStyle name="_PL_上海医药(中药与天然药-主表）T1T2_上海医药(中药与天然药物）4_部门费用预算与实际对比分析表201205 4 2_下月损益预测" xfId="3252"/>
    <cellStyle name="_PL_上海医药(中药与天然药-主表）T1T2_上海医药(中药与天然药物）4_部门费用预算与实际对比分析表201205 4_下月损益预测" xfId="3253"/>
    <cellStyle name="_PL_上海医药(中药与天然药-主表）T1T2_上海医药(中药与天然药物）4_部门费用预算与实际对比分析表201205 4_制造费用分析表" xfId="3254"/>
    <cellStyle name="_PL_上海医药(中药与天然药-主表）T1T2_上海医药(中药与天然药物）4_部门费用预算与实际对比分析表201205 4_制造费用分析表_下月损益预测" xfId="3255"/>
    <cellStyle name="_PL_上海医药(中药与天然药-主表）T1T2_上海医药(中药与天然药物）4_部门费用预算与实际对比分析表201205 5" xfId="3256"/>
    <cellStyle name="_PL_上海医药(中药与天然药-主表）T1T2_上海医药(中药与天然药物）4_部门费用预算与实际对比分析表201205 5_下月损益预测" xfId="3257"/>
    <cellStyle name="_PL_上海医药(中药与天然药-主表）T1T2_上海医药(中药与天然药物）4_部门费用预算与实际对比分析表201205_下月损益预测" xfId="3258"/>
    <cellStyle name="_PL_上海医药(中药与天然药-主表）T1T2_上海医药(中药与天然药物）4_部门费用预算与实际对比分析表201205_制造费用分析表" xfId="3259"/>
    <cellStyle name="_PL_上海医药(中药与天然药-主表）T1T2_上海医药(中药与天然药物）4_部门费用预算与实际对比分析表201205_制造费用分析表_下月损益预测" xfId="3260"/>
    <cellStyle name="_PL_上海医药(中药与天然药-主表）T1T2_上海医药(中药与天然药物）4_量-本-利分析（含报废）" xfId="3261"/>
    <cellStyle name="_PL_上海医药(中药与天然药-主表）T1T2_上海医药(中药与天然药物）4_量-本-利分析（含报废） 2" xfId="3262"/>
    <cellStyle name="_PL_上海医药(中药与天然药-主表）T1T2_上海医药(中药与天然药物）4_量-本-利分析（含报废） 2 2" xfId="3263"/>
    <cellStyle name="_PL_上海医药(中药与天然药-主表）T1T2_上海医药(中药与天然药物）4_量-本-利分析（含报废） 2 2_下月损益预测" xfId="3264"/>
    <cellStyle name="_PL_上海医药(中药与天然药-主表）T1T2_上海医药(中药与天然药物）4_量-本-利分析（含报废） 2_下月损益预测" xfId="3265"/>
    <cellStyle name="_PL_上海医药(中药与天然药-主表）T1T2_上海医药(中药与天然药物）4_量-本-利分析（含报废） 2_制造费用分析表" xfId="3266"/>
    <cellStyle name="_PL_上海医药(中药与天然药-主表）T1T2_上海医药(中药与天然药物）4_量-本-利分析（含报废） 2_制造费用分析表_下月损益预测" xfId="3267"/>
    <cellStyle name="_PL_上海医药(中药与天然药-主表）T1T2_上海医药(中药与天然药物）4_量-本-利分析（含报废） 3" xfId="3268"/>
    <cellStyle name="_PL_上海医药(中药与天然药-主表）T1T2_上海医药(中药与天然药物）4_量-本-利分析（含报废） 3_下月损益预测" xfId="3269"/>
    <cellStyle name="_PL_上海医药(中药与天然药-主表）T1T2_上海医药(中药与天然药物）4_量-本-利分析（含报废）_下月损益预测" xfId="3270"/>
    <cellStyle name="_PL_上海医药(中药与天然药-主表）T1T2_上海医药(中药与天然药物）4_量-本-利分析（含报废）_制造费用分析表" xfId="3271"/>
    <cellStyle name="_PL_上海医药(中药与天然药-主表）T1T2_上海医药(中药与天然药物）4_量-本-利分析（含报废）_制造费用分析表_下月损益预测" xfId="3272"/>
    <cellStyle name="_PL_上海医药(中药与天然药-主表）T1T2_上海医药(中药与天然药物）4_下月损益预测" xfId="3273"/>
    <cellStyle name="_PL_上海医药(中药与天然药-主表）T1T2_上海医药(中药与天然药物）4_制造费用分析表" xfId="3274"/>
    <cellStyle name="_PL_上海医药(中药与天然药-主表）T1T2_上海医药(中药与天然药物）4_制造费用分析表_下月损益预测" xfId="3275"/>
    <cellStyle name="_PL_上海医药(中药与天然药-主表）T1T2_上海医药(中药-主表）T1T2" xfId="3276"/>
    <cellStyle name="_PL_上海医药(中药与天然药-主表）T1T2_上海医药(中药-主表）T1T2 2" xfId="3277"/>
    <cellStyle name="_PL_上海医药(中药与天然药-主表）T1T2_上海医药(中药-主表）T1T2 2 2" xfId="3278"/>
    <cellStyle name="_PL_上海医药(中药与天然药-主表）T1T2_上海医药(中药-主表）T1T2 2 2 2" xfId="3279"/>
    <cellStyle name="_PL_上海医药(中药与天然药-主表）T1T2_上海医药(中药-主表）T1T2 2 2 2_下月损益预测" xfId="3280"/>
    <cellStyle name="_PL_上海医药(中药与天然药-主表）T1T2_上海医药(中药-主表）T1T2 2 2_下月损益预测" xfId="3281"/>
    <cellStyle name="_PL_上海医药(中药与天然药-主表）T1T2_上海医药(中药-主表）T1T2 2 2_制造费用分析表" xfId="3282"/>
    <cellStyle name="_PL_上海医药(中药与天然药-主表）T1T2_上海医药(中药-主表）T1T2 2 2_制造费用分析表_下月损益预测" xfId="3283"/>
    <cellStyle name="_PL_上海医药(中药与天然药-主表）T1T2_上海医药(中药-主表）T1T2 2 3" xfId="3284"/>
    <cellStyle name="_PL_上海医药(中药与天然药-主表）T1T2_上海医药(中药-主表）T1T2 2 3_下月损益预测" xfId="3285"/>
    <cellStyle name="_PL_上海医药(中药与天然药-主表）T1T2_上海医药(中药-主表）T1T2 2_下月损益预测" xfId="3286"/>
    <cellStyle name="_PL_上海医药(中药与天然药-主表）T1T2_上海医药(中药-主表）T1T2 2_制造费用分析表" xfId="3287"/>
    <cellStyle name="_PL_上海医药(中药与天然药-主表）T1T2_上海医药(中药-主表）T1T2 2_制造费用分析表_下月损益预测" xfId="3288"/>
    <cellStyle name="_PL_上海医药(中药与天然药-主表）T1T2_上海医药(中药-主表）T1T2 3" xfId="3289"/>
    <cellStyle name="_PL_上海医药(中药与天然药-主表）T1T2_上海医药(中药-主表）T1T2 3 2" xfId="3290"/>
    <cellStyle name="_PL_上海医药(中药与天然药-主表）T1T2_上海医药(中药-主表）T1T2 3 2 2" xfId="3291"/>
    <cellStyle name="_PL_上海医药(中药与天然药-主表）T1T2_上海医药(中药-主表）T1T2 3 2 2_下月损益预测" xfId="3292"/>
    <cellStyle name="_PL_上海医药(中药与天然药-主表）T1T2_上海医药(中药-主表）T1T2 3 2_下月损益预测" xfId="3293"/>
    <cellStyle name="_PL_上海医药(中药与天然药-主表）T1T2_上海医药(中药-主表）T1T2 3 2_制造费用分析表" xfId="3294"/>
    <cellStyle name="_PL_上海医药(中药与天然药-主表）T1T2_上海医药(中药-主表）T1T2 3 2_制造费用分析表_下月损益预测" xfId="3295"/>
    <cellStyle name="_PL_上海医药(中药与天然药-主表）T1T2_上海医药(中药-主表）T1T2 3 3" xfId="3296"/>
    <cellStyle name="_PL_上海医药(中药与天然药-主表）T1T2_上海医药(中药-主表）T1T2 3 3_下月损益预测" xfId="3297"/>
    <cellStyle name="_PL_上海医药(中药与天然药-主表）T1T2_上海医药(中药-主表）T1T2 3_下月损益预测" xfId="3298"/>
    <cellStyle name="_PL_上海医药(中药与天然药-主表）T1T2_上海医药(中药-主表）T1T2 3_制造费用分析表" xfId="3299"/>
    <cellStyle name="_PL_上海医药(中药与天然药-主表）T1T2_上海医药(中药-主表）T1T2 3_制造费用分析表_下月损益预测" xfId="3300"/>
    <cellStyle name="_PL_上海医药(中药与天然药-主表）T1T2_上海医药(中药-主表）T1T2 4" xfId="3301"/>
    <cellStyle name="_PL_上海医药(中药与天然药-主表）T1T2_上海医药(中药-主表）T1T2 4 2" xfId="3302"/>
    <cellStyle name="_PL_上海医药(中药与天然药-主表）T1T2_上海医药(中药-主表）T1T2 4 2_下月损益预测" xfId="3303"/>
    <cellStyle name="_PL_上海医药(中药与天然药-主表）T1T2_上海医药(中药-主表）T1T2 4_下月损益预测" xfId="3304"/>
    <cellStyle name="_PL_上海医药(中药与天然药-主表）T1T2_上海医药(中药-主表）T1T2 4_制造费用分析表" xfId="3305"/>
    <cellStyle name="_PL_上海医药(中药与天然药-主表）T1T2_上海医药(中药-主表）T1T2 4_制造费用分析表_下月损益预测" xfId="3306"/>
    <cellStyle name="_PL_上海医药(中药与天然药-主表）T1T2_上海医药(中药-主表）T1T2 5" xfId="3307"/>
    <cellStyle name="_PL_上海医药(中药与天然药-主表）T1T2_上海医药(中药-主表）T1T2 5_下月损益预测" xfId="3308"/>
    <cellStyle name="_PL_上海医药(中药与天然药-主表）T1T2_上海医药(中药-主表）T1T2_部门费用预算与实际对比分析表201202" xfId="3309"/>
    <cellStyle name="_PL_上海医药(中药与天然药-主表）T1T2_上海医药(中药-主表）T1T2_部门费用预算与实际对比分析表201202 2" xfId="3310"/>
    <cellStyle name="_PL_上海医药(中药与天然药-主表）T1T2_上海医药(中药-主表）T1T2_部门费用预算与实际对比分析表201202 2 2" xfId="3311"/>
    <cellStyle name="_PL_上海医药(中药与天然药-主表）T1T2_上海医药(中药-主表）T1T2_部门费用预算与实际对比分析表201202 2 2 2" xfId="3312"/>
    <cellStyle name="_PL_上海医药(中药与天然药-主表）T1T2_上海医药(中药-主表）T1T2_部门费用预算与实际对比分析表201202 2 2 2_下月损益预测" xfId="3313"/>
    <cellStyle name="_PL_上海医药(中药与天然药-主表）T1T2_上海医药(中药-主表）T1T2_部门费用预算与实际对比分析表201202 2 2_下月损益预测" xfId="3314"/>
    <cellStyle name="_PL_上海医药(中药与天然药-主表）T1T2_上海医药(中药-主表）T1T2_部门费用预算与实际对比分析表201202 2 2_制造费用分析表" xfId="3315"/>
    <cellStyle name="_PL_上海医药(中药与天然药-主表）T1T2_上海医药(中药-主表）T1T2_部门费用预算与实际对比分析表201202 2 2_制造费用分析表_下月损益预测" xfId="3316"/>
    <cellStyle name="_PL_上海医药(中药与天然药-主表）T1T2_上海医药(中药-主表）T1T2_部门费用预算与实际对比分析表201202 2 3" xfId="3317"/>
    <cellStyle name="_PL_上海医药(中药与天然药-主表）T1T2_上海医药(中药-主表）T1T2_部门费用预算与实际对比分析表201202 2 3_下月损益预测" xfId="3318"/>
    <cellStyle name="_PL_上海医药(中药与天然药-主表）T1T2_上海医药(中药-主表）T1T2_部门费用预算与实际对比分析表201202 2_下月损益预测" xfId="3319"/>
    <cellStyle name="_PL_上海医药(中药与天然药-主表）T1T2_上海医药(中药-主表）T1T2_部门费用预算与实际对比分析表201202 2_制造费用分析表" xfId="3320"/>
    <cellStyle name="_PL_上海医药(中药与天然药-主表）T1T2_上海医药(中药-主表）T1T2_部门费用预算与实际对比分析表201202 2_制造费用分析表_下月损益预测" xfId="3321"/>
    <cellStyle name="_PL_上海医药(中药与天然药-主表）T1T2_上海医药(中药-主表）T1T2_部门费用预算与实际对比分析表201202 3" xfId="3322"/>
    <cellStyle name="_PL_上海医药(中药与天然药-主表）T1T2_上海医药(中药-主表）T1T2_部门费用预算与实际对比分析表201202 3 2" xfId="3323"/>
    <cellStyle name="_PL_上海医药(中药与天然药-主表）T1T2_上海医药(中药-主表）T1T2_部门费用预算与实际对比分析表201202 3 2 2" xfId="3324"/>
    <cellStyle name="_PL_上海医药(中药与天然药-主表）T1T2_上海医药(中药-主表）T1T2_部门费用预算与实际对比分析表201202 3 2 2_下月损益预测" xfId="3325"/>
    <cellStyle name="_PL_上海医药(中药与天然药-主表）T1T2_上海医药(中药-主表）T1T2_部门费用预算与实际对比分析表201202 3 2_下月损益预测" xfId="3326"/>
    <cellStyle name="_PL_上海医药(中药与天然药-主表）T1T2_上海医药(中药-主表）T1T2_部门费用预算与实际对比分析表201202 3 2_制造费用分析表" xfId="3327"/>
    <cellStyle name="_PL_上海医药(中药与天然药-主表）T1T2_上海医药(中药-主表）T1T2_部门费用预算与实际对比分析表201202 3 2_制造费用分析表_下月损益预测" xfId="3328"/>
    <cellStyle name="_PL_上海医药(中药与天然药-主表）T1T2_上海医药(中药-主表）T1T2_部门费用预算与实际对比分析表201202 3 3" xfId="3329"/>
    <cellStyle name="_PL_上海医药(中药与天然药-主表）T1T2_上海医药(中药-主表）T1T2_部门费用预算与实际对比分析表201202 3 3_下月损益预测" xfId="3330"/>
    <cellStyle name="_PL_上海医药(中药与天然药-主表）T1T2_上海医药(中药-主表）T1T2_部门费用预算与实际对比分析表201202 3_下月损益预测" xfId="3331"/>
    <cellStyle name="_PL_上海医药(中药与天然药-主表）T1T2_上海医药(中药-主表）T1T2_部门费用预算与实际对比分析表201202 3_制造费用分析表" xfId="3332"/>
    <cellStyle name="_PL_上海医药(中药与天然药-主表）T1T2_上海医药(中药-主表）T1T2_部门费用预算与实际对比分析表201202 3_制造费用分析表_下月损益预测" xfId="3333"/>
    <cellStyle name="_PL_上海医药(中药与天然药-主表）T1T2_上海医药(中药-主表）T1T2_部门费用预算与实际对比分析表201202 4" xfId="3334"/>
    <cellStyle name="_PL_上海医药(中药与天然药-主表）T1T2_上海医药(中药-主表）T1T2_部门费用预算与实际对比分析表201202 4 2" xfId="3335"/>
    <cellStyle name="_PL_上海医药(中药与天然药-主表）T1T2_上海医药(中药-主表）T1T2_部门费用预算与实际对比分析表201202 4 2_下月损益预测" xfId="3336"/>
    <cellStyle name="_PL_上海医药(中药与天然药-主表）T1T2_上海医药(中药-主表）T1T2_部门费用预算与实际对比分析表201202 4_下月损益预测" xfId="3337"/>
    <cellStyle name="_PL_上海医药(中药与天然药-主表）T1T2_上海医药(中药-主表）T1T2_部门费用预算与实际对比分析表201202 4_制造费用分析表" xfId="3338"/>
    <cellStyle name="_PL_上海医药(中药与天然药-主表）T1T2_上海医药(中药-主表）T1T2_部门费用预算与实际对比分析表201202 4_制造费用分析表_下月损益预测" xfId="3339"/>
    <cellStyle name="_PL_上海医药(中药与天然药-主表）T1T2_上海医药(中药-主表）T1T2_部门费用预算与实际对比分析表201202 5" xfId="3340"/>
    <cellStyle name="_PL_上海医药(中药与天然药-主表）T1T2_上海医药(中药-主表）T1T2_部门费用预算与实际对比分析表201202 5_下月损益预测" xfId="3341"/>
    <cellStyle name="_PL_上海医药(中药与天然药-主表）T1T2_上海医药(中药-主表）T1T2_部门费用预算与实际对比分析表201202_下月损益预测" xfId="3342"/>
    <cellStyle name="_PL_上海医药(中药与天然药-主表）T1T2_上海医药(中药-主表）T1T2_部门费用预算与实际对比分析表201202_制造费用分析表" xfId="3343"/>
    <cellStyle name="_PL_上海医药(中药与天然药-主表）T1T2_上海医药(中药-主表）T1T2_部门费用预算与实际对比分析表201202_制造费用分析表_下月损益预测" xfId="3344"/>
    <cellStyle name="_PL_上海医药(中药与天然药-主表）T1T2_上海医药(中药-主表）T1T2_部门费用预算与实际对比分析表201205" xfId="3345"/>
    <cellStyle name="_PL_上海医药(中药与天然药-主表）T1T2_上海医药(中药-主表）T1T2_部门费用预算与实际对比分析表201205 2" xfId="3346"/>
    <cellStyle name="_PL_上海医药(中药与天然药-主表）T1T2_上海医药(中药-主表）T1T2_部门费用预算与实际对比分析表201205 2 2" xfId="3347"/>
    <cellStyle name="_PL_上海医药(中药与天然药-主表）T1T2_上海医药(中药-主表）T1T2_部门费用预算与实际对比分析表201205 2 2 2" xfId="3348"/>
    <cellStyle name="_PL_上海医药(中药与天然药-主表）T1T2_上海医药(中药-主表）T1T2_部门费用预算与实际对比分析表201205 2 2 2_下月损益预测" xfId="3349"/>
    <cellStyle name="_PL_上海医药(中药与天然药-主表）T1T2_上海医药(中药-主表）T1T2_部门费用预算与实际对比分析表201205 2 2_下月损益预测" xfId="3350"/>
    <cellStyle name="_PL_上海医药(中药与天然药-主表）T1T2_上海医药(中药-主表）T1T2_部门费用预算与实际对比分析表201205 2 2_制造费用分析表" xfId="3351"/>
    <cellStyle name="_PL_上海医药(中药与天然药-主表）T1T2_上海医药(中药-主表）T1T2_部门费用预算与实际对比分析表201205 2 2_制造费用分析表_下月损益预测" xfId="3352"/>
    <cellStyle name="_PL_上海医药(中药与天然药-主表）T1T2_上海医药(中药-主表）T1T2_部门费用预算与实际对比分析表201205 2 3" xfId="3353"/>
    <cellStyle name="_PL_上海医药(中药与天然药-主表）T1T2_上海医药(中药-主表）T1T2_部门费用预算与实际对比分析表201205 2 3_下月损益预测" xfId="3354"/>
    <cellStyle name="_PL_上海医药(中药与天然药-主表）T1T2_上海医药(中药-主表）T1T2_部门费用预算与实际对比分析表201205 2_下月损益预测" xfId="3355"/>
    <cellStyle name="_PL_上海医药(中药与天然药-主表）T1T2_上海医药(中药-主表）T1T2_部门费用预算与实际对比分析表201205 2_制造费用分析表" xfId="3356"/>
    <cellStyle name="_PL_上海医药(中药与天然药-主表）T1T2_上海医药(中药-主表）T1T2_部门费用预算与实际对比分析表201205 2_制造费用分析表_下月损益预测" xfId="3357"/>
    <cellStyle name="_PL_上海医药(中药与天然药-主表）T1T2_上海医药(中药-主表）T1T2_部门费用预算与实际对比分析表201205 3" xfId="3358"/>
    <cellStyle name="_PL_上海医药(中药与天然药-主表）T1T2_上海医药(中药-主表）T1T2_部门费用预算与实际对比分析表201205 3 2" xfId="3359"/>
    <cellStyle name="_PL_上海医药(中药与天然药-主表）T1T2_上海医药(中药-主表）T1T2_部门费用预算与实际对比分析表201205 3 2 2" xfId="3360"/>
    <cellStyle name="_PL_上海医药(中药与天然药-主表）T1T2_上海医药(中药-主表）T1T2_部门费用预算与实际对比分析表201205 3 2 2_下月损益预测" xfId="3361"/>
    <cellStyle name="_PL_上海医药(中药与天然药-主表）T1T2_上海医药(中药-主表）T1T2_部门费用预算与实际对比分析表201205 3 2_下月损益预测" xfId="3362"/>
    <cellStyle name="_PL_上海医药(中药与天然药-主表）T1T2_上海医药(中药-主表）T1T2_部门费用预算与实际对比分析表201205 3 2_制造费用分析表" xfId="3363"/>
    <cellStyle name="_PL_上海医药(中药与天然药-主表）T1T2_上海医药(中药-主表）T1T2_部门费用预算与实际对比分析表201205 3 2_制造费用分析表_下月损益预测" xfId="3364"/>
    <cellStyle name="_PL_上海医药(中药与天然药-主表）T1T2_上海医药(中药-主表）T1T2_部门费用预算与实际对比分析表201205 3 3" xfId="3365"/>
    <cellStyle name="_PL_上海医药(中药与天然药-主表）T1T2_上海医药(中药-主表）T1T2_部门费用预算与实际对比分析表201205 3 3_下月损益预测" xfId="3366"/>
    <cellStyle name="_PL_上海医药(中药与天然药-主表）T1T2_上海医药(中药-主表）T1T2_部门费用预算与实际对比分析表201205 3_下月损益预测" xfId="3367"/>
    <cellStyle name="_PL_上海医药(中药与天然药-主表）T1T2_上海医药(中药-主表）T1T2_部门费用预算与实际对比分析表201205 3_制造费用分析表" xfId="3368"/>
    <cellStyle name="_PL_上海医药(中药与天然药-主表）T1T2_上海医药(中药-主表）T1T2_部门费用预算与实际对比分析表201205 3_制造费用分析表_下月损益预测" xfId="3369"/>
    <cellStyle name="_PL_上海医药(中药与天然药-主表）T1T2_上海医药(中药-主表）T1T2_部门费用预算与实际对比分析表201205 4" xfId="3370"/>
    <cellStyle name="_PL_上海医药(中药与天然药-主表）T1T2_上海医药(中药-主表）T1T2_部门费用预算与实际对比分析表201205 4 2" xfId="3371"/>
    <cellStyle name="_PL_上海医药(中药与天然药-主表）T1T2_上海医药(中药-主表）T1T2_部门费用预算与实际对比分析表201205 4 2_下月损益预测" xfId="3372"/>
    <cellStyle name="_PL_上海医药(中药与天然药-主表）T1T2_上海医药(中药-主表）T1T2_部门费用预算与实际对比分析表201205 4_下月损益预测" xfId="3373"/>
    <cellStyle name="_PL_上海医药(中药与天然药-主表）T1T2_上海医药(中药-主表）T1T2_部门费用预算与实际对比分析表201205 4_制造费用分析表" xfId="3374"/>
    <cellStyle name="_PL_上海医药(中药与天然药-主表）T1T2_上海医药(中药-主表）T1T2_部门费用预算与实际对比分析表201205 4_制造费用分析表_下月损益预测" xfId="3375"/>
    <cellStyle name="_PL_上海医药(中药与天然药-主表）T1T2_上海医药(中药-主表）T1T2_部门费用预算与实际对比分析表201205 5" xfId="3376"/>
    <cellStyle name="_PL_上海医药(中药与天然药-主表）T1T2_上海医药(中药-主表）T1T2_部门费用预算与实际对比分析表201205 5_下月损益预测" xfId="3377"/>
    <cellStyle name="_PL_上海医药(中药与天然药-主表）T1T2_上海医药(中药-主表）T1T2_部门费用预算与实际对比分析表201205_下月损益预测" xfId="3378"/>
    <cellStyle name="_PL_上海医药(中药与天然药-主表）T1T2_上海医药(中药-主表）T1T2_部门费用预算与实际对比分析表201205_制造费用分析表" xfId="3379"/>
    <cellStyle name="_PL_上海医药(中药与天然药-主表）T1T2_上海医药(中药-主表）T1T2_部门费用预算与实际对比分析表201205_制造费用分析表_下月损益预测" xfId="3380"/>
    <cellStyle name="_PL_上海医药(中药与天然药-主表）T1T2_上海医药(中药-主表）T1T2_量-本-利分析（含报废）" xfId="3381"/>
    <cellStyle name="_PL_上海医药(中药与天然药-主表）T1T2_上海医药(中药-主表）T1T2_量-本-利分析（含报废） 2" xfId="3382"/>
    <cellStyle name="_PL_上海医药(中药与天然药-主表）T1T2_上海医药(中药-主表）T1T2_量-本-利分析（含报废） 2 2" xfId="3383"/>
    <cellStyle name="_PL_上海医药(中药与天然药-主表）T1T2_上海医药(中药-主表）T1T2_量-本-利分析（含报废） 2 2_下月损益预测" xfId="3384"/>
    <cellStyle name="_PL_上海医药(中药与天然药-主表）T1T2_上海医药(中药-主表）T1T2_量-本-利分析（含报废） 2_下月损益预测" xfId="3385"/>
    <cellStyle name="_PL_上海医药(中药与天然药-主表）T1T2_上海医药(中药-主表）T1T2_量-本-利分析（含报废） 2_制造费用分析表" xfId="3386"/>
    <cellStyle name="_PL_上海医药(中药与天然药-主表）T1T2_上海医药(中药-主表）T1T2_量-本-利分析（含报废） 2_制造费用分析表_下月损益预测" xfId="3387"/>
    <cellStyle name="_PL_上海医药(中药与天然药-主表）T1T2_上海医药(中药-主表）T1T2_量-本-利分析（含报废） 3" xfId="3388"/>
    <cellStyle name="_PL_上海医药(中药与天然药-主表）T1T2_上海医药(中药-主表）T1T2_量-本-利分析（含报废） 3_下月损益预测" xfId="3389"/>
    <cellStyle name="_PL_上海医药(中药与天然药-主表）T1T2_上海医药(中药-主表）T1T2_量-本-利分析（含报废）_下月损益预测" xfId="3390"/>
    <cellStyle name="_PL_上海医药(中药与天然药-主表）T1T2_上海医药(中药-主表）T1T2_量-本-利分析（含报废）_制造费用分析表" xfId="3391"/>
    <cellStyle name="_PL_上海医药(中药与天然药-主表）T1T2_上海医药(中药-主表）T1T2_量-本-利分析（含报废）_制造费用分析表_下月损益预测" xfId="3392"/>
    <cellStyle name="_PL_上海医药(中药与天然药-主表）T1T2_上海医药(中药-主表）T1T2_下月损益预测" xfId="3393"/>
    <cellStyle name="_PL_上海医药(中药与天然药-主表）T1T2_上海医药(中药-主表）T1T2_制造费用分析表" xfId="3394"/>
    <cellStyle name="_PL_上海医药(中药与天然药-主表）T1T2_上海医药(中药-主表）T1T2_制造费用分析表_下月损益预测" xfId="3395"/>
    <cellStyle name="_PL_上海医药(中药与天然药-主表）T1T2_委托贷款" xfId="3396"/>
    <cellStyle name="_PL_上海医药(中药与天然药-主表）T1T2_委托贷款 2" xfId="3397"/>
    <cellStyle name="_PL_上海医药(中药与天然药-主表）T1T2_委托贷款 2 2" xfId="3398"/>
    <cellStyle name="_PL_上海医药(中药与天然药-主表）T1T2_委托贷款 2 2 2" xfId="3399"/>
    <cellStyle name="_PL_上海医药(中药与天然药-主表）T1T2_委托贷款 2 2 2_下月损益预测" xfId="3400"/>
    <cellStyle name="_PL_上海医药(中药与天然药-主表）T1T2_委托贷款 2 2_下月损益预测" xfId="3401"/>
    <cellStyle name="_PL_上海医药(中药与天然药-主表）T1T2_委托贷款 2 2_制造费用分析表" xfId="3402"/>
    <cellStyle name="_PL_上海医药(中药与天然药-主表）T1T2_委托贷款 2 2_制造费用分析表_下月损益预测" xfId="3403"/>
    <cellStyle name="_PL_上海医药(中药与天然药-主表）T1T2_委托贷款 2 3" xfId="3404"/>
    <cellStyle name="_PL_上海医药(中药与天然药-主表）T1T2_委托贷款 2 3_下月损益预测" xfId="3405"/>
    <cellStyle name="_PL_上海医药(中药与天然药-主表）T1T2_委托贷款 2_下月损益预测" xfId="3406"/>
    <cellStyle name="_PL_上海医药(中药与天然药-主表）T1T2_委托贷款 2_制造费用分析表" xfId="3407"/>
    <cellStyle name="_PL_上海医药(中药与天然药-主表）T1T2_委托贷款 2_制造费用分析表_下月损益预测" xfId="3408"/>
    <cellStyle name="_PL_上海医药(中药与天然药-主表）T1T2_委托贷款 3" xfId="3409"/>
    <cellStyle name="_PL_上海医药(中药与天然药-主表）T1T2_委托贷款 3 2" xfId="3410"/>
    <cellStyle name="_PL_上海医药(中药与天然药-主表）T1T2_委托贷款 3 2 2" xfId="3411"/>
    <cellStyle name="_PL_上海医药(中药与天然药-主表）T1T2_委托贷款 3 2 2_下月损益预测" xfId="3412"/>
    <cellStyle name="_PL_上海医药(中药与天然药-主表）T1T2_委托贷款 3 2_下月损益预测" xfId="3413"/>
    <cellStyle name="_PL_上海医药(中药与天然药-主表）T1T2_委托贷款 3 2_制造费用分析表" xfId="3414"/>
    <cellStyle name="_PL_上海医药(中药与天然药-主表）T1T2_委托贷款 3 2_制造费用分析表_下月损益预测" xfId="3415"/>
    <cellStyle name="_PL_上海医药(中药与天然药-主表）T1T2_委托贷款 3 3" xfId="3416"/>
    <cellStyle name="_PL_上海医药(中药与天然药-主表）T1T2_委托贷款 3 3_下月损益预测" xfId="3417"/>
    <cellStyle name="_PL_上海医药(中药与天然药-主表）T1T2_委托贷款 3_下月损益预测" xfId="3418"/>
    <cellStyle name="_PL_上海医药(中药与天然药-主表）T1T2_委托贷款 3_制造费用分析表" xfId="3419"/>
    <cellStyle name="_PL_上海医药(中药与天然药-主表）T1T2_委托贷款 3_制造费用分析表_下月损益预测" xfId="3420"/>
    <cellStyle name="_PL_上海医药(中药与天然药-主表）T1T2_委托贷款 4" xfId="3421"/>
    <cellStyle name="_PL_上海医药(中药与天然药-主表）T1T2_委托贷款 4 2" xfId="3422"/>
    <cellStyle name="_PL_上海医药(中药与天然药-主表）T1T2_委托贷款 4 2_下月损益预测" xfId="3423"/>
    <cellStyle name="_PL_上海医药(中药与天然药-主表）T1T2_委托贷款 4_下月损益预测" xfId="3424"/>
    <cellStyle name="_PL_上海医药(中药与天然药-主表）T1T2_委托贷款 4_制造费用分析表" xfId="3425"/>
    <cellStyle name="_PL_上海医药(中药与天然药-主表）T1T2_委托贷款 4_制造费用分析表_下月损益预测" xfId="3426"/>
    <cellStyle name="_PL_上海医药(中药与天然药-主表）T1T2_委托贷款 5" xfId="3427"/>
    <cellStyle name="_PL_上海医药(中药与天然药-主表）T1T2_委托贷款 5_下月损益预测" xfId="3428"/>
    <cellStyle name="_PL_上海医药(中药与天然药-主表）T1T2_委托贷款_部门费用预算与实际对比分析表201202" xfId="3429"/>
    <cellStyle name="_PL_上海医药(中药与天然药-主表）T1T2_委托贷款_部门费用预算与实际对比分析表201202 2" xfId="3430"/>
    <cellStyle name="_PL_上海医药(中药与天然药-主表）T1T2_委托贷款_部门费用预算与实际对比分析表201202 2 2" xfId="3431"/>
    <cellStyle name="_PL_上海医药(中药与天然药-主表）T1T2_委托贷款_部门费用预算与实际对比分析表201202 2 2 2" xfId="3432"/>
    <cellStyle name="_PL_上海医药(中药与天然药-主表）T1T2_委托贷款_部门费用预算与实际对比分析表201202 2 2 2_下月损益预测" xfId="3433"/>
    <cellStyle name="_PL_上海医药(中药与天然药-主表）T1T2_委托贷款_部门费用预算与实际对比分析表201202 2 2_下月损益预测" xfId="3434"/>
    <cellStyle name="_PL_上海医药(中药与天然药-主表）T1T2_委托贷款_部门费用预算与实际对比分析表201202 2 2_制造费用分析表" xfId="3435"/>
    <cellStyle name="_PL_上海医药(中药与天然药-主表）T1T2_委托贷款_部门费用预算与实际对比分析表201202 2 2_制造费用分析表_下月损益预测" xfId="3436"/>
    <cellStyle name="_PL_上海医药(中药与天然药-主表）T1T2_委托贷款_部门费用预算与实际对比分析表201202 2 3" xfId="3437"/>
    <cellStyle name="_PL_上海医药(中药与天然药-主表）T1T2_委托贷款_部门费用预算与实际对比分析表201202 2 3_下月损益预测" xfId="3438"/>
    <cellStyle name="_PL_上海医药(中药与天然药-主表）T1T2_委托贷款_部门费用预算与实际对比分析表201202 2_下月损益预测" xfId="3439"/>
    <cellStyle name="_PL_上海医药(中药与天然药-主表）T1T2_委托贷款_部门费用预算与实际对比分析表201202 2_制造费用分析表" xfId="3440"/>
    <cellStyle name="_PL_上海医药(中药与天然药-主表）T1T2_委托贷款_部门费用预算与实际对比分析表201202 2_制造费用分析表_下月损益预测" xfId="3441"/>
    <cellStyle name="_PL_上海医药(中药与天然药-主表）T1T2_委托贷款_部门费用预算与实际对比分析表201202 3" xfId="3442"/>
    <cellStyle name="_PL_上海医药(中药与天然药-主表）T1T2_委托贷款_部门费用预算与实际对比分析表201202 3 2" xfId="3443"/>
    <cellStyle name="_PL_上海医药(中药与天然药-主表）T1T2_委托贷款_部门费用预算与实际对比分析表201202 3 2 2" xfId="3444"/>
    <cellStyle name="_PL_上海医药(中药与天然药-主表）T1T2_委托贷款_部门费用预算与实际对比分析表201202 3 2 2_下月损益预测" xfId="3445"/>
    <cellStyle name="_PL_上海医药(中药与天然药-主表）T1T2_委托贷款_部门费用预算与实际对比分析表201202 3 2_下月损益预测" xfId="3446"/>
    <cellStyle name="_PL_上海医药(中药与天然药-主表）T1T2_委托贷款_部门费用预算与实际对比分析表201202 3 2_制造费用分析表" xfId="3447"/>
    <cellStyle name="_PL_上海医药(中药与天然药-主表）T1T2_委托贷款_部门费用预算与实际对比分析表201202 3 2_制造费用分析表_下月损益预测" xfId="3448"/>
    <cellStyle name="_PL_上海医药(中药与天然药-主表）T1T2_委托贷款_部门费用预算与实际对比分析表201202 3 3" xfId="3449"/>
    <cellStyle name="_PL_上海医药(中药与天然药-主表）T1T2_委托贷款_部门费用预算与实际对比分析表201202 3 3_下月损益预测" xfId="3450"/>
    <cellStyle name="_PL_上海医药(中药与天然药-主表）T1T2_委托贷款_部门费用预算与实际对比分析表201202 3_下月损益预测" xfId="3451"/>
    <cellStyle name="_PL_上海医药(中药与天然药-主表）T1T2_委托贷款_部门费用预算与实际对比分析表201202 3_制造费用分析表" xfId="3452"/>
    <cellStyle name="_PL_上海医药(中药与天然药-主表）T1T2_委托贷款_部门费用预算与实际对比分析表201202 3_制造费用分析表_下月损益预测" xfId="3453"/>
    <cellStyle name="_PL_上海医药(中药与天然药-主表）T1T2_委托贷款_部门费用预算与实际对比分析表201202 4" xfId="3454"/>
    <cellStyle name="_PL_上海医药(中药与天然药-主表）T1T2_委托贷款_部门费用预算与实际对比分析表201202 4 2" xfId="3455"/>
    <cellStyle name="_PL_上海医药(中药与天然药-主表）T1T2_委托贷款_部门费用预算与实际对比分析表201202 4 2_下月损益预测" xfId="3456"/>
    <cellStyle name="_PL_上海医药(中药与天然药-主表）T1T2_委托贷款_部门费用预算与实际对比分析表201202 4_下月损益预测" xfId="3457"/>
    <cellStyle name="_PL_上海医药(中药与天然药-主表）T1T2_委托贷款_部门费用预算与实际对比分析表201202 4_制造费用分析表" xfId="3458"/>
    <cellStyle name="_PL_上海医药(中药与天然药-主表）T1T2_委托贷款_部门费用预算与实际对比分析表201202 4_制造费用分析表_下月损益预测" xfId="3459"/>
    <cellStyle name="_PL_上海医药(中药与天然药-主表）T1T2_委托贷款_部门费用预算与实际对比分析表201202 5" xfId="3460"/>
    <cellStyle name="_PL_上海医药(中药与天然药-主表）T1T2_委托贷款_部门费用预算与实际对比分析表201202 5_下月损益预测" xfId="3461"/>
    <cellStyle name="_PL_上海医药(中药与天然药-主表）T1T2_委托贷款_部门费用预算与实际对比分析表201202_下月损益预测" xfId="3462"/>
    <cellStyle name="_PL_上海医药(中药与天然药-主表）T1T2_委托贷款_部门费用预算与实际对比分析表201202_制造费用分析表" xfId="3463"/>
    <cellStyle name="_PL_上海医药(中药与天然药-主表）T1T2_委托贷款_部门费用预算与实际对比分析表201202_制造费用分析表_下月损益预测" xfId="3464"/>
    <cellStyle name="_PL_上海医药(中药与天然药-主表）T1T2_委托贷款_部门费用预算与实际对比分析表201205" xfId="3465"/>
    <cellStyle name="_PL_上海医药(中药与天然药-主表）T1T2_委托贷款_部门费用预算与实际对比分析表201205 2" xfId="3466"/>
    <cellStyle name="_PL_上海医药(中药与天然药-主表）T1T2_委托贷款_部门费用预算与实际对比分析表201205 2 2" xfId="3467"/>
    <cellStyle name="_PL_上海医药(中药与天然药-主表）T1T2_委托贷款_部门费用预算与实际对比分析表201205 2 2 2" xfId="3468"/>
    <cellStyle name="_PL_上海医药(中药与天然药-主表）T1T2_委托贷款_部门费用预算与实际对比分析表201205 2 2 2_下月损益预测" xfId="3469"/>
    <cellStyle name="_PL_上海医药(中药与天然药-主表）T1T2_委托贷款_部门费用预算与实际对比分析表201205 2 2_下月损益预测" xfId="3470"/>
    <cellStyle name="_PL_上海医药(中药与天然药-主表）T1T2_委托贷款_部门费用预算与实际对比分析表201205 2 2_制造费用分析表" xfId="3471"/>
    <cellStyle name="_PL_上海医药(中药与天然药-主表）T1T2_委托贷款_部门费用预算与实际对比分析表201205 2 2_制造费用分析表_下月损益预测" xfId="3472"/>
    <cellStyle name="_PL_上海医药(中药与天然药-主表）T1T2_委托贷款_部门费用预算与实际对比分析表201205 2 3" xfId="3473"/>
    <cellStyle name="_PL_上海医药(中药与天然药-主表）T1T2_委托贷款_部门费用预算与实际对比分析表201205 2 3_下月损益预测" xfId="3474"/>
    <cellStyle name="_PL_上海医药(中药与天然药-主表）T1T2_委托贷款_部门费用预算与实际对比分析表201205 2_下月损益预测" xfId="3475"/>
    <cellStyle name="_PL_上海医药(中药与天然药-主表）T1T2_委托贷款_部门费用预算与实际对比分析表201205 2_制造费用分析表" xfId="3476"/>
    <cellStyle name="_PL_上海医药(中药与天然药-主表）T1T2_委托贷款_部门费用预算与实际对比分析表201205 2_制造费用分析表_下月损益预测" xfId="3477"/>
    <cellStyle name="_PL_上海医药(中药与天然药-主表）T1T2_委托贷款_部门费用预算与实际对比分析表201205 3" xfId="3478"/>
    <cellStyle name="_PL_上海医药(中药与天然药-主表）T1T2_委托贷款_部门费用预算与实际对比分析表201205 3 2" xfId="3479"/>
    <cellStyle name="_PL_上海医药(中药与天然药-主表）T1T2_委托贷款_部门费用预算与实际对比分析表201205 3 2 2" xfId="3480"/>
    <cellStyle name="_PL_上海医药(中药与天然药-主表）T1T2_委托贷款_部门费用预算与实际对比分析表201205 3 2 2_下月损益预测" xfId="3481"/>
    <cellStyle name="_PL_上海医药(中药与天然药-主表）T1T2_委托贷款_部门费用预算与实际对比分析表201205 3 2_下月损益预测" xfId="3482"/>
    <cellStyle name="_PL_上海医药(中药与天然药-主表）T1T2_委托贷款_部门费用预算与实际对比分析表201205 3 2_制造费用分析表" xfId="3483"/>
    <cellStyle name="_PL_上海医药(中药与天然药-主表）T1T2_委托贷款_部门费用预算与实际对比分析表201205 3 2_制造费用分析表_下月损益预测" xfId="3484"/>
    <cellStyle name="_PL_上海医药(中药与天然药-主表）T1T2_委托贷款_部门费用预算与实际对比分析表201205 3 3" xfId="3485"/>
    <cellStyle name="_PL_上海医药(中药与天然药-主表）T1T2_委托贷款_部门费用预算与实际对比分析表201205 3 3_下月损益预测" xfId="3486"/>
    <cellStyle name="_PL_上海医药(中药与天然药-主表）T1T2_委托贷款_部门费用预算与实际对比分析表201205 3_下月损益预测" xfId="3487"/>
    <cellStyle name="_PL_上海医药(中药与天然药-主表）T1T2_委托贷款_部门费用预算与实际对比分析表201205 3_制造费用分析表" xfId="3488"/>
    <cellStyle name="_PL_上海医药(中药与天然药-主表）T1T2_委托贷款_部门费用预算与实际对比分析表201205 3_制造费用分析表_下月损益预测" xfId="3489"/>
    <cellStyle name="_PL_上海医药(中药与天然药-主表）T1T2_委托贷款_部门费用预算与实际对比分析表201205 4" xfId="3490"/>
    <cellStyle name="_PL_上海医药(中药与天然药-主表）T1T2_委托贷款_部门费用预算与实际对比分析表201205 4 2" xfId="3491"/>
    <cellStyle name="_PL_上海医药(中药与天然药-主表）T1T2_委托贷款_部门费用预算与实际对比分析表201205 4 2_下月损益预测" xfId="3492"/>
    <cellStyle name="_PL_上海医药(中药与天然药-主表）T1T2_委托贷款_部门费用预算与实际对比分析表201205 4_下月损益预测" xfId="3493"/>
    <cellStyle name="_PL_上海医药(中药与天然药-主表）T1T2_委托贷款_部门费用预算与实际对比分析表201205 4_制造费用分析表" xfId="3494"/>
    <cellStyle name="_PL_上海医药(中药与天然药-主表）T1T2_委托贷款_部门费用预算与实际对比分析表201205 4_制造费用分析表_下月损益预测" xfId="3495"/>
    <cellStyle name="_PL_上海医药(中药与天然药-主表）T1T2_委托贷款_部门费用预算与实际对比分析表201205 5" xfId="3496"/>
    <cellStyle name="_PL_上海医药(中药与天然药-主表）T1T2_委托贷款_部门费用预算与实际对比分析表201205 5_下月损益预测" xfId="3497"/>
    <cellStyle name="_PL_上海医药(中药与天然药-主表）T1T2_委托贷款_部门费用预算与实际对比分析表201205_下月损益预测" xfId="3498"/>
    <cellStyle name="_PL_上海医药(中药与天然药-主表）T1T2_委托贷款_部门费用预算与实际对比分析表201205_制造费用分析表" xfId="3499"/>
    <cellStyle name="_PL_上海医药(中药与天然药-主表）T1T2_委托贷款_部门费用预算与实际对比分析表201205_制造费用分析表_下月损益预测" xfId="3500"/>
    <cellStyle name="_PL_上海医药(中药与天然药-主表）T1T2_委托贷款_量-本-利分析（含报废）" xfId="3501"/>
    <cellStyle name="_PL_上海医药(中药与天然药-主表）T1T2_委托贷款_量-本-利分析（含报废） 2" xfId="3502"/>
    <cellStyle name="_PL_上海医药(中药与天然药-主表）T1T2_委托贷款_量-本-利分析（含报废） 2 2" xfId="3503"/>
    <cellStyle name="_PL_上海医药(中药与天然药-主表）T1T2_委托贷款_量-本-利分析（含报废） 2 2_下月损益预测" xfId="3504"/>
    <cellStyle name="_PL_上海医药(中药与天然药-主表）T1T2_委托贷款_量-本-利分析（含报废） 2_下月损益预测" xfId="3505"/>
    <cellStyle name="_PL_上海医药(中药与天然药-主表）T1T2_委托贷款_量-本-利分析（含报废） 2_制造费用分析表" xfId="3506"/>
    <cellStyle name="_PL_上海医药(中药与天然药-主表）T1T2_委托贷款_量-本-利分析（含报废） 2_制造费用分析表_下月损益预测" xfId="3507"/>
    <cellStyle name="_PL_上海医药(中药与天然药-主表）T1T2_委托贷款_量-本-利分析（含报废） 3" xfId="3508"/>
    <cellStyle name="_PL_上海医药(中药与天然药-主表）T1T2_委托贷款_量-本-利分析（含报废） 3_下月损益预测" xfId="3509"/>
    <cellStyle name="_PL_上海医药(中药与天然药-主表）T1T2_委托贷款_量-本-利分析（含报废）_下月损益预测" xfId="3510"/>
    <cellStyle name="_PL_上海医药(中药与天然药-主表）T1T2_委托贷款_量-本-利分析（含报废）_制造费用分析表" xfId="3511"/>
    <cellStyle name="_PL_上海医药(中药与天然药-主表）T1T2_委托贷款_量-本-利分析（含报废）_制造费用分析表_下月损益预测" xfId="3512"/>
    <cellStyle name="_PL_上海医药(中药与天然药-主表）T1T2_委托贷款_下月损益预测" xfId="3513"/>
    <cellStyle name="_PL_上海医药(中药与天然药-主表）T1T2_委托贷款_制造费用分析表" xfId="3514"/>
    <cellStyle name="_PL_上海医药(中药与天然药-主表）T1T2_委托贷款_制造费用分析表_下月损益预测" xfId="3515"/>
    <cellStyle name="_PL_上海医药(中药与天然药-主表）T1T2_下月损益预测" xfId="3516"/>
    <cellStyle name="_PL_上海医药(中药与天然药-主表）T1T2_制造费用分析表" xfId="3517"/>
    <cellStyle name="_PL_上海医药(中药与天然药-主表）T1T2_制造费用分析表_下月损益预测" xfId="3518"/>
    <cellStyle name="_PL_下月损益预测" xfId="3519"/>
    <cellStyle name="_PL_制造费用分析表" xfId="3520"/>
    <cellStyle name="_PL_制造费用分析表_下月损益预测" xfId="3521"/>
    <cellStyle name="_s" xfId="3522"/>
    <cellStyle name="_SH Inv Mgt RP07-09" xfId="3523"/>
    <cellStyle name="_Sheet1" xfId="3524"/>
    <cellStyle name="_Sheet1_080120.Valin.Consol.财务报表附注.利润表科目.V1" xfId="3525"/>
    <cellStyle name="_Sheet1_080120.Valin.Consol.财务报表附注.利润表科目.V2" xfId="3526"/>
    <cellStyle name="_Sheet1_080122.Valin.分布报告" xfId="3527"/>
    <cellStyle name="_Sheet1_2.080120.Valin.Consol.Disclosure notes.PL.VCookie" xfId="3528"/>
    <cellStyle name="_Sheet1_ACC" xfId="3529"/>
    <cellStyle name="_Sheet1_CJA产品BOM" xfId="3530"/>
    <cellStyle name="_Sheet1_H-CAR产品BOM表" xfId="3531"/>
    <cellStyle name="_Sheet1_HOLDEN-BOM" xfId="3532"/>
    <cellStyle name="_Sheet1_L11K X11J BOM表" xfId="3533"/>
    <cellStyle name="_Sheet1_PVC分配表" xfId="3534"/>
    <cellStyle name="_Sheet1_SUS分配表" xfId="3535"/>
    <cellStyle name="_Sheet1_X11C BOM" xfId="3536"/>
    <cellStyle name="_Sheet1_产量" xfId="3537"/>
    <cellStyle name="_Sheet1_产品" xfId="3538"/>
    <cellStyle name="_Sheet1_产品销售成本" xfId="3539"/>
    <cellStyle name="_Sheet1_成品收发存" xfId="3540"/>
    <cellStyle name="_Sheet1_东南产品BOM表" xfId="3541"/>
    <cellStyle name="_Sheet1_分部报告" xfId="3542"/>
    <cellStyle name="_Sheet1_进料加工" xfId="3543"/>
    <cellStyle name="_Sheet1_进料加工OPEL产品BOM" xfId="3544"/>
    <cellStyle name="_Sheet1_可分辅料分配表" xfId="3545"/>
    <cellStyle name="_Sheet1_配件分配表" xfId="3546"/>
    <cellStyle name="_Sheet1_皮尔金盾及OPEL、SAAB产品BOM" xfId="3547"/>
    <cellStyle name="_Sheet3" xfId="3548"/>
    <cellStyle name="_Sheet3_080120.Valin.Consol.财务报表附注.利润表科目.V1" xfId="3549"/>
    <cellStyle name="_Sheet3_080120.Valin.Consol.财务报表附注.利润表科目.V2" xfId="3550"/>
    <cellStyle name="_Sheet3_080122.Valin.分布报告" xfId="3551"/>
    <cellStyle name="_Sheet3_2.080120.Valin.Consol.Disclosure notes.PL.VCookie" xfId="3552"/>
    <cellStyle name="_Sheet3_分部报告" xfId="3553"/>
    <cellStyle name="_Sheet5" xfId="3554"/>
    <cellStyle name="_Sheet5_080120.Valin.Consol.财务报表附注.利润表科目.V1" xfId="3555"/>
    <cellStyle name="_Sheet5_080120.Valin.Consol.财务报表附注.利润表科目.V2" xfId="3556"/>
    <cellStyle name="_Sheet5_080122.Valin.分布报告" xfId="3557"/>
    <cellStyle name="_Sheet5_2.080120.Valin.Consol.Disclosure notes.PL.VCookie" xfId="3558"/>
    <cellStyle name="_Sheet5_分部报告" xfId="3559"/>
    <cellStyle name="_Short Bank detail-06" xfId="3560"/>
    <cellStyle name="_STL-XG" xfId="3561"/>
    <cellStyle name="_SUS分配表" xfId="3562"/>
    <cellStyle name="_SUS分配表_CJA产品BOM" xfId="3563"/>
    <cellStyle name="_SUS分配表_H-CAR产品BOM表" xfId="3564"/>
    <cellStyle name="_SUS分配表_HOLDEN-BOM" xfId="3565"/>
    <cellStyle name="_SUS分配表_L11K X11J BOM表" xfId="3566"/>
    <cellStyle name="_SUS分配表_PVC分配表" xfId="3567"/>
    <cellStyle name="_SUS分配表_SUS分配表" xfId="3568"/>
    <cellStyle name="_SUS分配表_X11C BOM" xfId="3569"/>
    <cellStyle name="_SUS分配表_产量" xfId="3570"/>
    <cellStyle name="_SUS分配表_产品" xfId="3571"/>
    <cellStyle name="_SUS分配表_产品销售成本" xfId="3572"/>
    <cellStyle name="_SUS分配表_成品收发存" xfId="3573"/>
    <cellStyle name="_SUS分配表_东南产品BOM表" xfId="3574"/>
    <cellStyle name="_SUS分配表_进料加工" xfId="3575"/>
    <cellStyle name="_SUS分配表_进料加工OPEL产品BOM" xfId="3576"/>
    <cellStyle name="_SUS分配表_可分辅料分配表" xfId="3577"/>
    <cellStyle name="_SUS分配表_配件分配表" xfId="3578"/>
    <cellStyle name="_SUS分配表_皮尔金盾及OPEL、SAAB产品BOM" xfId="3579"/>
    <cellStyle name="_Tax recon.v11" xfId="3580"/>
    <cellStyle name="_Tax recon.v11_080120.Valin.Consol.财务报表附注.利润表科目.V1" xfId="3581"/>
    <cellStyle name="_Tax recon.v11_080120.Valin.Consol.财务报表附注.利润表科目.V2" xfId="3582"/>
    <cellStyle name="_Tax recon.v11_080122.Valin.分布报告" xfId="3583"/>
    <cellStyle name="_Tax recon.v11_2.080120.Valin.Consol.Disclosure notes.PL.VCookie" xfId="3584"/>
    <cellStyle name="_Tax recon.v11_分部报告" xfId="3585"/>
    <cellStyle name="_Tax recon.v11_连轧管.报表披露(中文）package" xfId="3586"/>
    <cellStyle name="_Tax recon.v11_连轧管.报表披露(中文）package_080120.Valin.Consol.财务报表附注.利润表科目.V1" xfId="3587"/>
    <cellStyle name="_Tax recon.v11_连轧管.报表披露(中文）package_080120.Valin.Consol.财务报表附注.利润表科目.V2" xfId="3588"/>
    <cellStyle name="_Tax recon.v11_连轧管.报表披露(中文）package_080122.Valin.分布报告" xfId="3589"/>
    <cellStyle name="_Tax recon.v11_连轧管.报表披露(中文）package_2.080120.Valin.Consol.Disclosure notes.PL.VCookie" xfId="3590"/>
    <cellStyle name="_Tax recon.v11_连轧管.报表披露(中文）package_分部报告" xfId="3591"/>
    <cellStyle name="_TP-XG" xfId="3592"/>
    <cellStyle name="_Valin.Opening balance Spreadsheet.lianyuan (final)" xfId="3593"/>
    <cellStyle name="_Worksheet in 2242 Disclosure Notes  宁波国鸿 2005.12" xfId="3594"/>
    <cellStyle name="_Worksheet in 5440 Inventory Breakdown" xfId="3595"/>
    <cellStyle name="_报表" xfId="3596"/>
    <cellStyle name="_报表_Ac2" xfId="3597"/>
    <cellStyle name="_报表_Ac4" xfId="3598"/>
    <cellStyle name="_报表_Ac7" xfId="3599"/>
    <cellStyle name="_报表格式(财务0919核)" xfId="3600"/>
    <cellStyle name="_变动" xfId="3601"/>
    <cellStyle name="_变动_070124.valin.loudi.disclosure notes-other op" xfId="3602"/>
    <cellStyle name="_变动_070124.valin.loudi.disclosure notes-other op_080120.Valin.Consol.财务报表附注.利润表科目.V1" xfId="3603"/>
    <cellStyle name="_变动_070124.valin.loudi.disclosure notes-other op_080120.Valin.Consol.财务报表附注.利润表科目.V2" xfId="3604"/>
    <cellStyle name="_变动_070124.valin.loudi.disclosure notes-other op_080122.Valin.分布报告" xfId="3605"/>
    <cellStyle name="_变动_070124.valin.loudi.disclosure notes-other op_2.080120.Valin.Consol.Disclosure notes.PL.VCookie" xfId="3606"/>
    <cellStyle name="_变动_070124.valin.loudi.disclosure notes-other op_分部报告" xfId="3607"/>
    <cellStyle name="_变动_080120.Valin.Consol.财务报表附注.利润表科目.V1" xfId="3608"/>
    <cellStyle name="_变动_080120.Valin.Consol.财务报表附注.利润表科目.V2" xfId="3609"/>
    <cellStyle name="_变动_080122.Valin.分布报告" xfId="3610"/>
    <cellStyle name="_变动_2.080120.Valin.Consol.Disclosure notes.PL.VCookie" xfId="3611"/>
    <cellStyle name="_变动_Sheet1" xfId="3612"/>
    <cellStyle name="_变动_Sheet1_080120.Valin.Consol.财务报表附注.利润表科目.V1" xfId="3613"/>
    <cellStyle name="_变动_Sheet1_080120.Valin.Consol.财务报表附注.利润表科目.V2" xfId="3614"/>
    <cellStyle name="_变动_Sheet1_080122.Valin.分布报告" xfId="3615"/>
    <cellStyle name="_变动_Sheet1_2.080120.Valin.Consol.Disclosure notes.PL.VCookie" xfId="3616"/>
    <cellStyle name="_变动_Sheet1_分部报告" xfId="3617"/>
    <cellStyle name="_变动_财务费用" xfId="3618"/>
    <cellStyle name="_变动_财务费用_080120.Valin.Consol.财务报表附注.利润表科目.V1" xfId="3619"/>
    <cellStyle name="_变动_财务费用_080120.Valin.Consol.财务报表附注.利润表科目.V2" xfId="3620"/>
    <cellStyle name="_变动_财务费用_080122.Valin.分布报告" xfId="3621"/>
    <cellStyle name="_变动_财务费用_2.080120.Valin.Consol.Disclosure notes.PL.VCookie" xfId="3622"/>
    <cellStyle name="_变动_财务费用_分部报告" xfId="3623"/>
    <cellStyle name="_变动_存货" xfId="3630"/>
    <cellStyle name="_变动_存货_080120.Valin.Consol.财务报表附注.利润表科目.V1" xfId="3631"/>
    <cellStyle name="_变动_存货_080120.Valin.Consol.财务报表附注.利润表科目.V2" xfId="3632"/>
    <cellStyle name="_变动_存货_080122.Valin.分布报告" xfId="3633"/>
    <cellStyle name="_变动_存货_2.080120.Valin.Consol.Disclosure notes.PL.VCookie" xfId="3634"/>
    <cellStyle name="_变动_存货_分部报告" xfId="3635"/>
    <cellStyle name="_变动_短期借款" xfId="3636"/>
    <cellStyle name="_变动_短期借款_080120.Valin.Consol.财务报表附注.利润表科目.V1" xfId="3637"/>
    <cellStyle name="_变动_短期借款_080120.Valin.Consol.财务报表附注.利润表科目.V2" xfId="3638"/>
    <cellStyle name="_变动_短期借款_080122.Valin.分布报告" xfId="3639"/>
    <cellStyle name="_变动_短期借款_2.080120.Valin.Consol.Disclosure notes.PL.VCookie" xfId="3640"/>
    <cellStyle name="_变动_短期借款_分部报告" xfId="3641"/>
    <cellStyle name="_变动_分部报告" xfId="3642"/>
    <cellStyle name="_变动_货币资金" xfId="3643"/>
    <cellStyle name="_变动_货币资金_080120.Valin.Consol.财务报表附注.利润表科目.V1" xfId="3644"/>
    <cellStyle name="_变动_货币资金_080120.Valin.Consol.财务报表附注.利润表科目.V2" xfId="3645"/>
    <cellStyle name="_变动_货币资金_080122.Valin.分布报告" xfId="3646"/>
    <cellStyle name="_变动_货币资金_2.080120.Valin.Consol.Disclosure notes.PL.VCookie" xfId="3647"/>
    <cellStyle name="_变动_货币资金_分部报告" xfId="3648"/>
    <cellStyle name="_变动_连轧管.报表披露(中文）2package" xfId="3649"/>
    <cellStyle name="_变动_连轧管.报表披露(中文）2package_080120.Valin.Consol.财务报表附注.利润表科目.V1" xfId="3650"/>
    <cellStyle name="_变动_连轧管.报表披露(中文）2package_080120.Valin.Consol.财务报表附注.利润表科目.V2" xfId="3651"/>
    <cellStyle name="_变动_连轧管.报表披露(中文）2package_080122.Valin.分布报告" xfId="3652"/>
    <cellStyle name="_变动_连轧管.报表披露(中文）2package_2.080120.Valin.Consol.Disclosure notes.PL.VCookie" xfId="3653"/>
    <cellStyle name="_变动_连轧管.报表披露(中文）2package_分部报告" xfId="3654"/>
    <cellStyle name="_变动_连轧管.报表披露(中文）package" xfId="3655"/>
    <cellStyle name="_变动_连轧管.报表披露(中文）package_080120.Valin.Consol.财务报表附注.利润表科目.V1" xfId="3656"/>
    <cellStyle name="_变动_连轧管.报表披露(中文）package_080120.Valin.Consol.财务报表附注.利润表科目.V2" xfId="3657"/>
    <cellStyle name="_变动_连轧管.报表披露(中文）package_080122.Valin.分布报告" xfId="3658"/>
    <cellStyle name="_变动_连轧管.报表披露(中文）package_2.080120.Valin.Consol.Disclosure notes.PL.VCookie" xfId="3659"/>
    <cellStyle name="_变动_连轧管.报表披露(中文）package_分部报告" xfId="3660"/>
    <cellStyle name="_变动_请修改正副本华菱钢管合并国贸 报表披露 package" xfId="3661"/>
    <cellStyle name="_变动_请修改正副本华菱钢管合并国贸 报表披露 package_080120.Valin.Consol.财务报表附注.利润表科目.V1" xfId="3662"/>
    <cellStyle name="_变动_请修改正副本华菱钢管合并国贸 报表披露 package_080120.Valin.Consol.财务报表附注.利润表科目.V2" xfId="3663"/>
    <cellStyle name="_变动_请修改正副本华菱钢管合并国贸 报表披露 package_080122.Valin.分布报告" xfId="3664"/>
    <cellStyle name="_变动_请修改正副本华菱钢管合并国贸 报表披露 package_2.080120.Valin.Consol.Disclosure notes.PL.VCookie" xfId="3665"/>
    <cellStyle name="_变动_请修改正副本华菱钢管合并国贸 报表披露 package_分部报告" xfId="3666"/>
    <cellStyle name="_变动_一年内到期长期负债" xfId="3667"/>
    <cellStyle name="_变动_一年内到期长期负债_080120.Valin.Consol.财务报表附注.利润表科目.V1" xfId="3668"/>
    <cellStyle name="_变动_一年内到期长期负债_080120.Valin.Consol.财务报表附注.利润表科目.V2" xfId="3669"/>
    <cellStyle name="_变动_一年内到期长期负债_080122.Valin.分布报告" xfId="3670"/>
    <cellStyle name="_变动_一年内到期长期负债_2.080120.Valin.Consol.Disclosure notes.PL.VCookie" xfId="3671"/>
    <cellStyle name="_变动_一年内到期长期负债_分部报告" xfId="3672"/>
    <cellStyle name="_变动_长期借款" xfId="3624"/>
    <cellStyle name="_变动_长期借款_080120.Valin.Consol.财务报表附注.利润表科目.V1" xfId="3625"/>
    <cellStyle name="_变动_长期借款_080120.Valin.Consol.财务报表附注.利润表科目.V2" xfId="3626"/>
    <cellStyle name="_变动_长期借款_080122.Valin.分布报告" xfId="3627"/>
    <cellStyle name="_变动_长期借款_2.080120.Valin.Consol.Disclosure notes.PL.VCookie" xfId="3628"/>
    <cellStyle name="_变动_长期借款_分部报告" xfId="3629"/>
    <cellStyle name="_表10-11应付账款" xfId="3673"/>
    <cellStyle name="_表12-1委托贷款1" xfId="3674"/>
    <cellStyle name="_表12-2委托贷款基金1" xfId="3675"/>
    <cellStyle name="_补充表格" xfId="3676"/>
    <cellStyle name="_财务公司" xfId="3749"/>
    <cellStyle name="_产品销售成本" xfId="3750"/>
    <cellStyle name="_产品销售成本_CJA产品BOM" xfId="3751"/>
    <cellStyle name="_产品销售成本_H-CAR产品BOM表" xfId="3752"/>
    <cellStyle name="_产品销售成本_HOLDEN-BOM" xfId="3753"/>
    <cellStyle name="_产品销售成本_L11K X11J BOM表" xfId="3754"/>
    <cellStyle name="_产品销售成本_PVC分配表" xfId="3755"/>
    <cellStyle name="_产品销售成本_SUS分配表" xfId="3756"/>
    <cellStyle name="_产品销售成本_X11C BOM" xfId="3757"/>
    <cellStyle name="_产品销售成本_产量" xfId="3758"/>
    <cellStyle name="_产品销售成本_产品" xfId="3759"/>
    <cellStyle name="_产品销售成本_产品销售成本" xfId="3760"/>
    <cellStyle name="_产品销售成本_成品收发存" xfId="3761"/>
    <cellStyle name="_产品销售成本_东南产品BOM表" xfId="3762"/>
    <cellStyle name="_产品销售成本_进料加工" xfId="3763"/>
    <cellStyle name="_产品销售成本_进料加工OPEL产品BOM" xfId="3764"/>
    <cellStyle name="_产品销售成本_可分辅料分配表" xfId="3765"/>
    <cellStyle name="_产品销售成本_配件分配表" xfId="3766"/>
    <cellStyle name="_产品销售成本_皮尔金盾及OPEL、SAAB产品BOM" xfId="3767"/>
    <cellStyle name="_成品收发存" xfId="3768"/>
    <cellStyle name="_成品收发存_1" xfId="3769"/>
    <cellStyle name="_成品收发存_CJA产品BOM" xfId="3770"/>
    <cellStyle name="_成品收发存_H-CAR产品BOM表" xfId="3771"/>
    <cellStyle name="_成品收发存_HOLDEN-BOM" xfId="3772"/>
    <cellStyle name="_成品收发存_L11K X11J BOM表" xfId="3773"/>
    <cellStyle name="_成品收发存_PVC分配表" xfId="3774"/>
    <cellStyle name="_成品收发存_SUS分配表" xfId="3775"/>
    <cellStyle name="_成品收发存_X11C BOM" xfId="3776"/>
    <cellStyle name="_成品收发存_产量" xfId="3777"/>
    <cellStyle name="_成品收发存_产品" xfId="3778"/>
    <cellStyle name="_成品收发存_产品销售成本" xfId="3779"/>
    <cellStyle name="_成品收发存_成品收发存" xfId="3780"/>
    <cellStyle name="_成品收发存_东南产品BOM表" xfId="3781"/>
    <cellStyle name="_成品收发存_进料加工" xfId="3782"/>
    <cellStyle name="_成品收发存_进料加工OPEL产品BOM" xfId="3783"/>
    <cellStyle name="_成品收发存_可分辅料分配表" xfId="3784"/>
    <cellStyle name="_成品收发存_配件分配表" xfId="3785"/>
    <cellStyle name="_成品收发存_皮尔金盾及OPEL、SAAB产品BOM" xfId="3786"/>
    <cellStyle name="_存货跌价准备记录2012年成品报废v3" xfId="3787"/>
    <cellStyle name="_地面局核对sheet1(3)" xfId="3788"/>
    <cellStyle name="_第一太平" xfId="3789"/>
    <cellStyle name="_费用科" xfId="3790"/>
    <cellStyle name="_分合同初验调整－cyl" xfId="3791"/>
    <cellStyle name="_附件2 资产负债划分汇总表及明细表（商业性）-补充通知" xfId="3792"/>
    <cellStyle name="_附件四：业务报表采集表-new" xfId="3793"/>
    <cellStyle name="_复件 00汇总毛利率0717" xfId="3794"/>
    <cellStyle name="_副本审计资料利润表附表-衡阳钢管" xfId="3795"/>
    <cellStyle name="_副本审计资料利润表附表-衡阳钢管_080120.Valin.Consol.财务报表附注.利润表科目.V1" xfId="3796"/>
    <cellStyle name="_副本审计资料利润表附表-衡阳钢管_080120.Valin.Consol.财务报表附注.利润表科目.V2" xfId="3797"/>
    <cellStyle name="_副本审计资料利润表附表-衡阳钢管_080122.Valin.分布报告" xfId="3798"/>
    <cellStyle name="_副本审计资料利润表附表-衡阳钢管_2.080120.Valin.Consol.Disclosure notes.PL.VCookie" xfId="3799"/>
    <cellStyle name="_副本审计资料利润表附表-衡阳钢管_分部报告" xfId="3800"/>
    <cellStyle name="_钢管借款明晰" xfId="3801"/>
    <cellStyle name="_关联交易2" xfId="3802"/>
    <cellStyle name="_光远" xfId="3803"/>
    <cellStyle name="_合并" xfId="3804"/>
    <cellStyle name="_合并_080120.Valin.Consol.财务报表附注.利润表科目.V1" xfId="3805"/>
    <cellStyle name="_合并_080120.Valin.Consol.财务报表附注.利润表科目.V2" xfId="3806"/>
    <cellStyle name="_合并_080122.Valin.分布报告" xfId="3807"/>
    <cellStyle name="_合并_2.080120.Valin.Consol.Disclosure notes.PL.VCookie" xfId="3808"/>
    <cellStyle name="_合并_Advance to suppliers" xfId="3809"/>
    <cellStyle name="_合并_Advance to suppliers_080120.Valin.Consol.财务报表附注.利润表科目.V1" xfId="3810"/>
    <cellStyle name="_合并_Advance to suppliers_080120.Valin.Consol.财务报表附注.利润表科目.V2" xfId="3811"/>
    <cellStyle name="_合并_Advance to suppliers_080122.Valin.分布报告" xfId="3812"/>
    <cellStyle name="_合并_Advance to suppliers_2.080120.Valin.Consol.Disclosure notes.PL.VCookie" xfId="3813"/>
    <cellStyle name="_合并_Advance to suppliers_分部报告" xfId="3814"/>
    <cellStyle name="_合并_ELLEY" xfId="3815"/>
    <cellStyle name="_合并_Sheet1" xfId="3816"/>
    <cellStyle name="_合并_分部报告" xfId="3817"/>
    <cellStyle name="_合并底稿.xls" xfId="3818"/>
    <cellStyle name="_衡钢统一上报表(门户网站)1011" xfId="3819"/>
    <cellStyle name="_衡管" xfId="3820"/>
    <cellStyle name="_衡管_080120.Valin.Consol.财务报表附注.利润表科目.V1" xfId="3821"/>
    <cellStyle name="_衡管_080120.Valin.Consol.财务报表附注.利润表科目.V2" xfId="3822"/>
    <cellStyle name="_衡管_080122.Valin.分布报告" xfId="3823"/>
    <cellStyle name="_衡管_2.080120.Valin.Consol.Disclosure notes.PL.VCookie" xfId="3824"/>
    <cellStyle name="_衡管_ELLEY" xfId="3825"/>
    <cellStyle name="_衡管_分部报告" xfId="3826"/>
    <cellStyle name="_华菱格式" xfId="3827"/>
    <cellStyle name="_华菱涟钢审计资料利润表附表" xfId="3828"/>
    <cellStyle name="_华菱湘钢（合并）2" xfId="3829"/>
    <cellStyle name="_华菱湘钢（合并）2_080120.Valin.Consol.财务报表附注.利润表科目.V1" xfId="3830"/>
    <cellStyle name="_华菱湘钢（合并）2_080120.Valin.Consol.财务报表附注.利润表科目.V2" xfId="3831"/>
    <cellStyle name="_华菱湘钢（合并）2_080122.Valin.分布报告" xfId="3832"/>
    <cellStyle name="_华菱湘钢（合并）2_2.080120.Valin.Consol.Disclosure notes.PL.VCookie" xfId="3833"/>
    <cellStyle name="_华菱湘钢（合并）2_Book2" xfId="3834"/>
    <cellStyle name="_华菱湘钢（合并）2_Book2_080120.Valin.Consol.财务报表附注.利润表科目.V1" xfId="3835"/>
    <cellStyle name="_华菱湘钢（合并）2_Book2_080120.Valin.Consol.财务报表附注.利润表科目.V2" xfId="3836"/>
    <cellStyle name="_华菱湘钢（合并）2_Book2_080122.Valin.分布报告" xfId="3837"/>
    <cellStyle name="_华菱湘钢（合并）2_Book2_2.080120.Valin.Consol.Disclosure notes.PL.VCookie" xfId="3838"/>
    <cellStyle name="_华菱湘钢（合并）2_Book2_分部报告" xfId="3839"/>
    <cellStyle name="_华菱湘钢（合并）2_分部报告" xfId="3840"/>
    <cellStyle name="_华菱信息" xfId="3841"/>
    <cellStyle name="_会计附注湘钢(7.12)" xfId="3842"/>
    <cellStyle name="_会计附注湘钢(7.12) (version 1)" xfId="3843"/>
    <cellStyle name="_连轧管" xfId="3844"/>
    <cellStyle name="_连轧借款明细" xfId="3845"/>
    <cellStyle name="_连轧审计" xfId="3846"/>
    <cellStyle name="_涟钢" xfId="3847"/>
    <cellStyle name="_内退和退休" xfId="3860"/>
    <cellStyle name="_内退和退休_071231 Valin(consolidation) Disclosure package" xfId="3861"/>
    <cellStyle name="_内退和退休_071231.Valin(consolidation).Disclosure package" xfId="3862"/>
    <cellStyle name="_年初递延所得税调整" xfId="3863"/>
    <cellStyle name="_皮尔金盾及OPEL、SAAB产品BOM" xfId="3864"/>
    <cellStyle name="_皮尔金盾及OPEL、SAAB产品BOM_CJA产品BOM" xfId="3865"/>
    <cellStyle name="_皮尔金盾及OPEL、SAAB产品BOM_H-CAR产品BOM表" xfId="3866"/>
    <cellStyle name="_皮尔金盾及OPEL、SAAB产品BOM_HOLDEN-BOM" xfId="3867"/>
    <cellStyle name="_皮尔金盾及OPEL、SAAB产品BOM_L11K X11J BOM表" xfId="3868"/>
    <cellStyle name="_皮尔金盾及OPEL、SAAB产品BOM_PVC分配表" xfId="3869"/>
    <cellStyle name="_皮尔金盾及OPEL、SAAB产品BOM_SUS分配表" xfId="3870"/>
    <cellStyle name="_皮尔金盾及OPEL、SAAB产品BOM_X11C BOM" xfId="3871"/>
    <cellStyle name="_皮尔金盾及OPEL、SAAB产品BOM_产量" xfId="3872"/>
    <cellStyle name="_皮尔金盾及OPEL、SAAB产品BOM_产品" xfId="3873"/>
    <cellStyle name="_皮尔金盾及OPEL、SAAB产品BOM_产品销售成本" xfId="3874"/>
    <cellStyle name="_皮尔金盾及OPEL、SAAB产品BOM_成品收发存" xfId="3875"/>
    <cellStyle name="_皮尔金盾及OPEL、SAAB产品BOM_东南产品BOM表" xfId="3876"/>
    <cellStyle name="_皮尔金盾及OPEL、SAAB产品BOM_进料加工" xfId="3877"/>
    <cellStyle name="_皮尔金盾及OPEL、SAAB产品BOM_进料加工OPEL产品BOM" xfId="3878"/>
    <cellStyle name="_皮尔金盾及OPEL、SAAB产品BOM_可分辅料分配表" xfId="3879"/>
    <cellStyle name="_皮尔金盾及OPEL、SAAB产品BOM_配件分配表" xfId="3880"/>
    <cellStyle name="_皮尔金盾及OPEL、SAAB产品BOM_皮尔金盾及OPEL、SAAB产品BOM" xfId="3881"/>
    <cellStyle name="_其他应付款" xfId="3882"/>
    <cellStyle name="_其他应付款_080120.Valin.Consol.财务报表附注.利润表科目.V1" xfId="3883"/>
    <cellStyle name="_其他应付款_080120.Valin.Consol.财务报表附注.利润表科目.V2" xfId="3884"/>
    <cellStyle name="_其他应付款_080122.Valin.分布报告" xfId="3885"/>
    <cellStyle name="_其他应付款_2.080120.Valin.Consol.Disclosure notes.PL.VCookie" xfId="3886"/>
    <cellStyle name="_其他应付款_分部报告" xfId="3887"/>
    <cellStyle name="_其他应交款" xfId="3888"/>
    <cellStyle name="_其他应交款_080120.Valin.Consol.财务报表附注.利润表科目.V1" xfId="3889"/>
    <cellStyle name="_其他应交款_080120.Valin.Consol.财务报表附注.利润表科目.V2" xfId="3890"/>
    <cellStyle name="_其他应交款_080122.Valin.分布报告" xfId="3891"/>
    <cellStyle name="_其他应交款_2.080120.Valin.Consol.Disclosure notes.PL.VCookie" xfId="3892"/>
    <cellStyle name="_其他应交款_分部报告" xfId="3893"/>
    <cellStyle name="_审计资料利润表附表" xfId="3894"/>
    <cellStyle name="_审计资料利润表附表_070124.valin.loudi.disclosure notes-other op" xfId="3895"/>
    <cellStyle name="_审计资料利润表附表_070124.valin.loudi.disclosure notes-other op_080120.Valin.Consol.财务报表附注.利润表科目.V1" xfId="3896"/>
    <cellStyle name="_审计资料利润表附表_070124.valin.loudi.disclosure notes-other op_080120.Valin.Consol.财务报表附注.利润表科目.V2" xfId="3897"/>
    <cellStyle name="_审计资料利润表附表_070124.valin.loudi.disclosure notes-other op_080122.Valin.分布报告" xfId="3898"/>
    <cellStyle name="_审计资料利润表附表_070124.valin.loudi.disclosure notes-other op_2.080120.Valin.Consol.Disclosure notes.PL.VCookie" xfId="3899"/>
    <cellStyle name="_审计资料利润表附表_070124.valin.loudi.disclosure notes-other op_分部报告" xfId="3900"/>
    <cellStyle name="_审计资料利润表附表_080120.Valin.Consol.财务报表附注.利润表科目.V1" xfId="3901"/>
    <cellStyle name="_审计资料利润表附表_080120.Valin.Consol.财务报表附注.利润表科目.V2" xfId="3902"/>
    <cellStyle name="_审计资料利润表附表_080122.Valin.分布报告" xfId="3903"/>
    <cellStyle name="_审计资料利润表附表_2.080120.Valin.Consol.Disclosure notes.PL.VCookie" xfId="3904"/>
    <cellStyle name="_审计资料利润表附表_Sheet1" xfId="3905"/>
    <cellStyle name="_审计资料利润表附表_Sheet1_080120.Valin.Consol.财务报表附注.利润表科目.V1" xfId="3906"/>
    <cellStyle name="_审计资料利润表附表_Sheet1_080120.Valin.Consol.财务报表附注.利润表科目.V2" xfId="3907"/>
    <cellStyle name="_审计资料利润表附表_Sheet1_080122.Valin.分布报告" xfId="3908"/>
    <cellStyle name="_审计资料利润表附表_Sheet1_2.080120.Valin.Consol.Disclosure notes.PL.VCookie" xfId="3909"/>
    <cellStyle name="_审计资料利润表附表_Sheet1_分部报告" xfId="3910"/>
    <cellStyle name="_审计资料利润表附表_财务费用" xfId="3911"/>
    <cellStyle name="_审计资料利润表附表_财务费用_080120.Valin.Consol.财务报表附注.利润表科目.V1" xfId="3912"/>
    <cellStyle name="_审计资料利润表附表_财务费用_080120.Valin.Consol.财务报表附注.利润表科目.V2" xfId="3913"/>
    <cellStyle name="_审计资料利润表附表_财务费用_080122.Valin.分布报告" xfId="3914"/>
    <cellStyle name="_审计资料利润表附表_财务费用_2.080120.Valin.Consol.Disclosure notes.PL.VCookie" xfId="3915"/>
    <cellStyle name="_审计资料利润表附表_财务费用_分部报告" xfId="3916"/>
    <cellStyle name="_审计资料利润表附表_存货" xfId="3923"/>
    <cellStyle name="_审计资料利润表附表_存货_080120.Valin.Consol.财务报表附注.利润表科目.V1" xfId="3924"/>
    <cellStyle name="_审计资料利润表附表_存货_080120.Valin.Consol.财务报表附注.利润表科目.V2" xfId="3925"/>
    <cellStyle name="_审计资料利润表附表_存货_080122.Valin.分布报告" xfId="3926"/>
    <cellStyle name="_审计资料利润表附表_存货_2.080120.Valin.Consol.Disclosure notes.PL.VCookie" xfId="3927"/>
    <cellStyle name="_审计资料利润表附表_存货_分部报告" xfId="3928"/>
    <cellStyle name="_审计资料利润表附表_短期借款" xfId="3929"/>
    <cellStyle name="_审计资料利润表附表_短期借款_080120.Valin.Consol.财务报表附注.利润表科目.V1" xfId="3930"/>
    <cellStyle name="_审计资料利润表附表_短期借款_080120.Valin.Consol.财务报表附注.利润表科目.V2" xfId="3931"/>
    <cellStyle name="_审计资料利润表附表_短期借款_080122.Valin.分布报告" xfId="3932"/>
    <cellStyle name="_审计资料利润表附表_短期借款_2.080120.Valin.Consol.Disclosure notes.PL.VCookie" xfId="3933"/>
    <cellStyle name="_审计资料利润表附表_短期借款_分部报告" xfId="3934"/>
    <cellStyle name="_审计资料利润表附表_分部报告" xfId="3935"/>
    <cellStyle name="_审计资料利润表附表_货币资金" xfId="3936"/>
    <cellStyle name="_审计资料利润表附表_货币资金_080120.Valin.Consol.财务报表附注.利润表科目.V1" xfId="3937"/>
    <cellStyle name="_审计资料利润表附表_货币资金_080120.Valin.Consol.财务报表附注.利润表科目.V2" xfId="3938"/>
    <cellStyle name="_审计资料利润表附表_货币资金_080122.Valin.分布报告" xfId="3939"/>
    <cellStyle name="_审计资料利润表附表_货币资金_2.080120.Valin.Consol.Disclosure notes.PL.VCookie" xfId="3940"/>
    <cellStyle name="_审计资料利润表附表_货币资金_分部报告" xfId="3941"/>
    <cellStyle name="_审计资料利润表附表_连轧管.报表披露(中文）2package" xfId="3942"/>
    <cellStyle name="_审计资料利润表附表_连轧管.报表披露(中文）2package_080120.Valin.Consol.财务报表附注.利润表科目.V1" xfId="3943"/>
    <cellStyle name="_审计资料利润表附表_连轧管.报表披露(中文）2package_080120.Valin.Consol.财务报表附注.利润表科目.V2" xfId="3944"/>
    <cellStyle name="_审计资料利润表附表_连轧管.报表披露(中文）2package_080122.Valin.分布报告" xfId="3945"/>
    <cellStyle name="_审计资料利润表附表_连轧管.报表披露(中文）2package_2.080120.Valin.Consol.Disclosure notes.PL.VCookie" xfId="3946"/>
    <cellStyle name="_审计资料利润表附表_连轧管.报表披露(中文）2package_分部报告" xfId="3947"/>
    <cellStyle name="_审计资料利润表附表_连轧管.报表披露(中文）package" xfId="3948"/>
    <cellStyle name="_审计资料利润表附表_连轧管.报表披露(中文）package_080120.Valin.Consol.财务报表附注.利润表科目.V1" xfId="3949"/>
    <cellStyle name="_审计资料利润表附表_连轧管.报表披露(中文）package_080120.Valin.Consol.财务报表附注.利润表科目.V2" xfId="3950"/>
    <cellStyle name="_审计资料利润表附表_连轧管.报表披露(中文）package_080122.Valin.分布报告" xfId="3951"/>
    <cellStyle name="_审计资料利润表附表_连轧管.报表披露(中文）package_2.080120.Valin.Consol.Disclosure notes.PL.VCookie" xfId="3952"/>
    <cellStyle name="_审计资料利润表附表_连轧管.报表披露(中文）package_分部报告" xfId="3953"/>
    <cellStyle name="_审计资料利润表附表_请修改正副本华菱钢管合并国贸 报表披露 package" xfId="3954"/>
    <cellStyle name="_审计资料利润表附表_请修改正副本华菱钢管合并国贸 报表披露 package_080120.Valin.Consol.财务报表附注.利润表科目.V1" xfId="3955"/>
    <cellStyle name="_审计资料利润表附表_请修改正副本华菱钢管合并国贸 报表披露 package_080120.Valin.Consol.财务报表附注.利润表科目.V2" xfId="3956"/>
    <cellStyle name="_审计资料利润表附表_请修改正副本华菱钢管合并国贸 报表披露 package_080122.Valin.分布报告" xfId="3957"/>
    <cellStyle name="_审计资料利润表附表_请修改正副本华菱钢管合并国贸 报表披露 package_2.080120.Valin.Consol.Disclosure notes.PL.VCookie" xfId="3958"/>
    <cellStyle name="_审计资料利润表附表_请修改正副本华菱钢管合并国贸 报表披露 package_分部报告" xfId="3959"/>
    <cellStyle name="_审计资料利润表附表_一年内到期长期负债" xfId="3960"/>
    <cellStyle name="_审计资料利润表附表_一年内到期长期负债_080120.Valin.Consol.财务报表附注.利润表科目.V1" xfId="3961"/>
    <cellStyle name="_审计资料利润表附表_一年内到期长期负债_080120.Valin.Consol.财务报表附注.利润表科目.V2" xfId="3962"/>
    <cellStyle name="_审计资料利润表附表_一年内到期长期负债_080122.Valin.分布报告" xfId="3963"/>
    <cellStyle name="_审计资料利润表附表_一年内到期长期负债_2.080120.Valin.Consol.Disclosure notes.PL.VCookie" xfId="3964"/>
    <cellStyle name="_审计资料利润表附表_一年内到期长期负债_分部报告" xfId="3965"/>
    <cellStyle name="_审计资料利润表附表_长期借款" xfId="3917"/>
    <cellStyle name="_审计资料利润表附表_长期借款_080120.Valin.Consol.财务报表附注.利润表科目.V1" xfId="3918"/>
    <cellStyle name="_审计资料利润表附表_长期借款_080120.Valin.Consol.财务报表附注.利润表科目.V2" xfId="3919"/>
    <cellStyle name="_审计资料利润表附表_长期借款_080122.Valin.分布报告" xfId="3920"/>
    <cellStyle name="_审计资料利润表附表_长期借款_2.080120.Valin.Consol.Disclosure notes.PL.VCookie" xfId="3921"/>
    <cellStyle name="_审计资料利润表附表_长期借款_分部报告" xfId="3922"/>
    <cellStyle name="_实际可能支付的税款" xfId="3966"/>
    <cellStyle name="_实际可能支付的税款_080120.Valin.Consol.财务报表附注.利润表科目.V1" xfId="3967"/>
    <cellStyle name="_实际可能支付的税款_080120.Valin.Consol.财务报表附注.利润表科目.V2" xfId="3968"/>
    <cellStyle name="_实际可能支付的税款_080122.Valin.分布报告" xfId="3969"/>
    <cellStyle name="_实际可能支付的税款_2.080120.Valin.Consol.Disclosure notes.PL.VCookie" xfId="3970"/>
    <cellStyle name="_实际可能支付的税款_分部报告" xfId="3971"/>
    <cellStyle name="_实际可能支付的税款_连轧管.报表披露(中文）package" xfId="3972"/>
    <cellStyle name="_实际可能支付的税款_连轧管.报表披露(中文）package_080120.Valin.Consol.财务报表附注.利润表科目.V1" xfId="3973"/>
    <cellStyle name="_实际可能支付的税款_连轧管.报表披露(中文）package_080120.Valin.Consol.财务报表附注.利润表科目.V2" xfId="3974"/>
    <cellStyle name="_实际可能支付的税款_连轧管.报表披露(中文）package_080122.Valin.分布报告" xfId="3975"/>
    <cellStyle name="_实际可能支付的税款_连轧管.报表披露(中文）package_2.080120.Valin.Consol.Disclosure notes.PL.VCookie" xfId="3976"/>
    <cellStyle name="_实际可能支付的税款_连轧管.报表披露(中文）package_分部报告" xfId="3977"/>
    <cellStyle name="_损益表.(47).20060430" xfId="3978"/>
    <cellStyle name="_所有者权益（股东权益）变动表" xfId="3979"/>
    <cellStyle name="_委托贷款" xfId="3980"/>
    <cellStyle name="_委托贷款_201202报表及科目余额表" xfId="3981"/>
    <cellStyle name="_委托贷款_201203报表及科目余额表" xfId="3982"/>
    <cellStyle name="_委托贷款_201205报表及科目余额表" xfId="3983"/>
    <cellStyle name="_委托贷款_201208报表及科目余额表" xfId="3984"/>
    <cellStyle name="_委托贷款_存货跌价准备记录2012年成品报废v3" xfId="3985"/>
    <cellStyle name="_委托贷款_会计报表分析系统2012-05" xfId="3986"/>
    <cellStyle name="_湘钢" xfId="3988"/>
    <cellStyle name="_销售毛利（工业）" xfId="3989"/>
    <cellStyle name="_应交税金2005disclosure" xfId="3990"/>
    <cellStyle name="_应交税金2005disclosure_080120.Valin.Consol.财务报表附注.利润表科目.V1" xfId="3991"/>
    <cellStyle name="_应交税金2005disclosure_080120.Valin.Consol.财务报表附注.利润表科目.V2" xfId="3992"/>
    <cellStyle name="_应交税金2005disclosure_080122.Valin.分布报告" xfId="3993"/>
    <cellStyle name="_应交税金2005disclosure_2.080120.Valin.Consol.Disclosure notes.PL.VCookie" xfId="3994"/>
    <cellStyle name="_应交税金2005disclosure_分部报告" xfId="3995"/>
    <cellStyle name="_应交税金2005disclosure_连轧管.报表披露(中文）package" xfId="3996"/>
    <cellStyle name="_应交税金2005disclosure_连轧管.报表披露(中文）package_080120.Valin.Consol.财务报表附注.利润表科目.V1" xfId="3997"/>
    <cellStyle name="_应交税金2005disclosure_连轧管.报表披露(中文）package_080120.Valin.Consol.财务报表附注.利润表科目.V2" xfId="3998"/>
    <cellStyle name="_应交税金2005disclosure_连轧管.报表披露(中文）package_080122.Valin.分布报告" xfId="3999"/>
    <cellStyle name="_应交税金2005disclosure_连轧管.报表披露(中文）package_2.080120.Valin.Consol.Disclosure notes.PL.VCookie" xfId="4000"/>
    <cellStyle name="_应交税金2005disclosure_连轧管.报表披露(中文）package_分部报告" xfId="4001"/>
    <cellStyle name="_预收帐款（2004年汇总）.0729" xfId="4002"/>
    <cellStyle name="_预收账款" xfId="4003"/>
    <cellStyle name="_预收账款_080120.Valin.Consol.财务报表附注.利润表科目.V1" xfId="4004"/>
    <cellStyle name="_预收账款_080120.Valin.Consol.财务报表附注.利润表科目.V2" xfId="4005"/>
    <cellStyle name="_预收账款_080122.Valin.分布报告" xfId="4006"/>
    <cellStyle name="_预收账款_2.080120.Valin.Consol.Disclosure notes.PL.VCookie" xfId="4007"/>
    <cellStyle name="_预收账款_分部报告" xfId="4008"/>
    <cellStyle name="_资产负债表(单位序号).20051222" xfId="4011"/>
    <cellStyle name="_资产负债审计表(47)20060630(董方)" xfId="4012"/>
    <cellStyle name="_资产评估及审计联合申报表.(47).20060430" xfId="4013"/>
    <cellStyle name="_资产评估及审计联合申报表.20060331" xfId="4014"/>
    <cellStyle name="_总部" xfId="4015"/>
    <cellStyle name="_总模板(1203.12)" xfId="4016"/>
    <cellStyle name="{Comma [0]}" xfId="4017"/>
    <cellStyle name="{Comma [0]}{" xfId="4018"/>
    <cellStyle name="{Comma}" xfId="4019"/>
    <cellStyle name="{Date}" xfId="4020"/>
    <cellStyle name="{Month}" xfId="4021"/>
    <cellStyle name="{Percent}" xfId="4022"/>
    <cellStyle name="{Thousand [0]}" xfId="4023"/>
    <cellStyle name="{Thousand}" xfId="4024"/>
    <cellStyle name="{Z'0000(1 dec)}" xfId="4025"/>
    <cellStyle name="{Z'0000(4 dec)}" xfId="4026"/>
    <cellStyle name="" xfId="107"/>
    <cellStyle name=" 2" xfId="108"/>
    <cellStyle name=" 2 2" xfId="109"/>
    <cellStyle name=" 2 2 2" xfId="110"/>
    <cellStyle name=" 2 2_下月损益预测" xfId="111"/>
    <cellStyle name=" 2 3" xfId="112"/>
    <cellStyle name=" 2_下月损益预测" xfId="113"/>
    <cellStyle name=" 3" xfId="114"/>
    <cellStyle name=" 3 2" xfId="115"/>
    <cellStyle name=" 3 2 2" xfId="116"/>
    <cellStyle name=" 3 2_下月损益预测" xfId="117"/>
    <cellStyle name=" 3 3" xfId="118"/>
    <cellStyle name=" 3_下月损益预测" xfId="119"/>
    <cellStyle name=" 4" xfId="120"/>
    <cellStyle name=" 4 2" xfId="121"/>
    <cellStyle name=" 4_下月损益预测" xfId="122"/>
    <cellStyle name=" 5" xfId="123"/>
    <cellStyle name="_部门费用预算与实际对比分析表201202" xfId="3677"/>
    <cellStyle name="_部门费用预算与实际对比分析表201202 2" xfId="3678"/>
    <cellStyle name="_部门费用预算与实际对比分析表201202 2 2" xfId="3679"/>
    <cellStyle name="_部门费用预算与实际对比分析表201202 2 2 2" xfId="3680"/>
    <cellStyle name="_部门费用预算与实际对比分析表201202 2 2 2_下月损益预测" xfId="3681"/>
    <cellStyle name="_部门费用预算与实际对比分析表201202 2 2_下月损益预测" xfId="3682"/>
    <cellStyle name="_部门费用预算与实际对比分析表201202 2 2_制造费用分析表" xfId="3683"/>
    <cellStyle name="_部门费用预算与实际对比分析表201202 2 2_制造费用分析表_下月损益预测" xfId="3684"/>
    <cellStyle name="_部门费用预算与实际对比分析表201202 2 3" xfId="3685"/>
    <cellStyle name="_部门费用预算与实际对比分析表201202 2 3_下月损益预测" xfId="3686"/>
    <cellStyle name="_部门费用预算与实际对比分析表201202 2_下月损益预测" xfId="3687"/>
    <cellStyle name="_部门费用预算与实际对比分析表201202 2_制造费用分析表" xfId="3688"/>
    <cellStyle name="_部门费用预算与实际对比分析表201202 2_制造费用分析表_下月损益预测" xfId="3689"/>
    <cellStyle name="_部门费用预算与实际对比分析表201202 3" xfId="3690"/>
    <cellStyle name="_部门费用预算与实际对比分析表201202 3 2" xfId="3691"/>
    <cellStyle name="_部门费用预算与实际对比分析表201202 3 2 2" xfId="3692"/>
    <cellStyle name="_部门费用预算与实际对比分析表201202 3 2 2_下月损益预测" xfId="3693"/>
    <cellStyle name="_部门费用预算与实际对比分析表201202 3 2_下月损益预测" xfId="3694"/>
    <cellStyle name="_部门费用预算与实际对比分析表201202 3 2_制造费用分析表" xfId="3695"/>
    <cellStyle name="_部门费用预算与实际对比分析表201202 3 2_制造费用分析表_下月损益预测" xfId="3696"/>
    <cellStyle name="_部门费用预算与实际对比分析表201202 3 3" xfId="3697"/>
    <cellStyle name="_部门费用预算与实际对比分析表201202 3 3_下月损益预测" xfId="3698"/>
    <cellStyle name="_部门费用预算与实际对比分析表201202 3_下月损益预测" xfId="3699"/>
    <cellStyle name="_部门费用预算与实际对比分析表201202 3_制造费用分析表" xfId="3700"/>
    <cellStyle name="_部门费用预算与实际对比分析表201202 3_制造费用分析表_下月损益预测" xfId="3701"/>
    <cellStyle name="_部门费用预算与实际对比分析表201202 4" xfId="3702"/>
    <cellStyle name="_部门费用预算与实际对比分析表201202 4 2" xfId="3703"/>
    <cellStyle name="_部门费用预算与实际对比分析表201202 4 2_下月损益预测" xfId="3704"/>
    <cellStyle name="_部门费用预算与实际对比分析表201202 4_下月损益预测" xfId="3705"/>
    <cellStyle name="_部门费用预算与实际对比分析表201202 4_制造费用分析表" xfId="3706"/>
    <cellStyle name="_部门费用预算与实际对比分析表201202 4_制造费用分析表_下月损益预测" xfId="3707"/>
    <cellStyle name="_部门费用预算与实际对比分析表201202 5" xfId="3708"/>
    <cellStyle name="_部门费用预算与实际对比分析表201202 5_下月损益预测" xfId="3709"/>
    <cellStyle name="_部门费用预算与实际对比分析表201202_下月损益预测" xfId="3710"/>
    <cellStyle name="_部门费用预算与实际对比分析表201202_制造费用分析表" xfId="3711"/>
    <cellStyle name="_部门费用预算与实际对比分析表201202_制造费用分析表_下月损益预测" xfId="3712"/>
    <cellStyle name="_部门费用预算与实际对比分析表201205" xfId="3713"/>
    <cellStyle name="_部门费用预算与实际对比分析表201205 2" xfId="3714"/>
    <cellStyle name="_部门费用预算与实际对比分析表201205 2 2" xfId="3715"/>
    <cellStyle name="_部门费用预算与实际对比分析表201205 2 2 2" xfId="3716"/>
    <cellStyle name="_部门费用预算与实际对比分析表201205 2 2 2_下月损益预测" xfId="3717"/>
    <cellStyle name="_部门费用预算与实际对比分析表201205 2 2_下月损益预测" xfId="3718"/>
    <cellStyle name="_部门费用预算与实际对比分析表201205 2 2_制造费用分析表" xfId="3719"/>
    <cellStyle name="_部门费用预算与实际对比分析表201205 2 2_制造费用分析表_下月损益预测" xfId="3720"/>
    <cellStyle name="_部门费用预算与实际对比分析表201205 2 3" xfId="3721"/>
    <cellStyle name="_部门费用预算与实际对比分析表201205 2 3_下月损益预测" xfId="3722"/>
    <cellStyle name="_部门费用预算与实际对比分析表201205 2_下月损益预测" xfId="3723"/>
    <cellStyle name="_部门费用预算与实际对比分析表201205 2_制造费用分析表" xfId="3724"/>
    <cellStyle name="_部门费用预算与实际对比分析表201205 2_制造费用分析表_下月损益预测" xfId="3725"/>
    <cellStyle name="_部门费用预算与实际对比分析表201205 3" xfId="3726"/>
    <cellStyle name="_部门费用预算与实际对比分析表201205 3 2" xfId="3727"/>
    <cellStyle name="_部门费用预算与实际对比分析表201205 3 2 2" xfId="3728"/>
    <cellStyle name="_部门费用预算与实际对比分析表201205 3 2 2_下月损益预测" xfId="3729"/>
    <cellStyle name="_部门费用预算与实际对比分析表201205 3 2_下月损益预测" xfId="3730"/>
    <cellStyle name="_部门费用预算与实际对比分析表201205 3 2_制造费用分析表" xfId="3731"/>
    <cellStyle name="_部门费用预算与实际对比分析表201205 3 2_制造费用分析表_下月损益预测" xfId="3732"/>
    <cellStyle name="_部门费用预算与实际对比分析表201205 3 3" xfId="3733"/>
    <cellStyle name="_部门费用预算与实际对比分析表201205 3 3_下月损益预测" xfId="3734"/>
    <cellStyle name="_部门费用预算与实际对比分析表201205 3_下月损益预测" xfId="3735"/>
    <cellStyle name="_部门费用预算与实际对比分析表201205 3_制造费用分析表" xfId="3736"/>
    <cellStyle name="_部门费用预算与实际对比分析表201205 3_制造费用分析表_下月损益预测" xfId="3737"/>
    <cellStyle name="_部门费用预算与实际对比分析表201205 4" xfId="3738"/>
    <cellStyle name="_部门费用预算与实际对比分析表201205 4 2" xfId="3739"/>
    <cellStyle name="_部门费用预算与实际对比分析表201205 4 2_下月损益预测" xfId="3740"/>
    <cellStyle name="_部门费用预算与实际对比分析表201205 4_下月损益预测" xfId="3741"/>
    <cellStyle name="_部门费用预算与实际对比分析表201205 4_制造费用分析表" xfId="3742"/>
    <cellStyle name="_部门费用预算与实际对比分析表201205 4_制造费用分析表_下月损益预测" xfId="3743"/>
    <cellStyle name="_部门费用预算与实际对比分析表201205 5" xfId="3744"/>
    <cellStyle name="_部门费用预算与实际对比分析表201205 5_下月损益预测" xfId="3745"/>
    <cellStyle name="_部门费用预算与实际对比分析表201205_下月损益预测" xfId="3746"/>
    <cellStyle name="_部门费用预算与实际对比分析表201205_制造费用分析表" xfId="3747"/>
    <cellStyle name="_部门费用预算与实际对比分析表201205_制造费用分析表_下月损益预测" xfId="3748"/>
    <cellStyle name="_量-本-利分析（含报废）" xfId="3848"/>
    <cellStyle name="_量-本-利分析（含报废） 2" xfId="3849"/>
    <cellStyle name="_量-本-利分析（含报废） 2 2" xfId="3850"/>
    <cellStyle name="_量-本-利分析（含报废） 2 2_下月损益预测" xfId="3851"/>
    <cellStyle name="_量-本-利分析（含报废） 2_下月损益预测" xfId="3852"/>
    <cellStyle name="_量-本-利分析（含报废） 2_制造费用分析表" xfId="3853"/>
    <cellStyle name="_量-本-利分析（含报废） 2_制造费用分析表_下月损益预测" xfId="3854"/>
    <cellStyle name="_量-本-利分析（含报废） 3" xfId="3855"/>
    <cellStyle name="_量-本-利分析（含报废） 3_下月损益预测" xfId="3856"/>
    <cellStyle name="_量-本-利分析（含报废）_下月损益预测" xfId="3857"/>
    <cellStyle name="_量-本-利分析（含报废）_制造费用分析表" xfId="3858"/>
    <cellStyle name="_量-本-利分析（含报废）_制造费用分析表_下月损益预测" xfId="3859"/>
    <cellStyle name="_下月损益预测" xfId="3987"/>
    <cellStyle name="_制造费用分析表" xfId="4009"/>
    <cellStyle name="_制造费用分析表_下月损益预测" xfId="4010"/>
    <cellStyle name="0" xfId="4027"/>
    <cellStyle name="0 2" xfId="4028"/>
    <cellStyle name="0 2 2" xfId="4029"/>
    <cellStyle name="0 2 2 2" xfId="4030"/>
    <cellStyle name="0 2 2_下月损益预测" xfId="4031"/>
    <cellStyle name="0 2 3" xfId="4032"/>
    <cellStyle name="0 2_下月损益预测" xfId="4033"/>
    <cellStyle name="0 3" xfId="4034"/>
    <cellStyle name="0 3 2" xfId="4035"/>
    <cellStyle name="0 3 2 2" xfId="4036"/>
    <cellStyle name="0 3 2_下月损益预测" xfId="4037"/>
    <cellStyle name="0 3 3" xfId="4038"/>
    <cellStyle name="0 3_下月损益预测" xfId="4039"/>
    <cellStyle name="0 4" xfId="4040"/>
    <cellStyle name="0 4 2" xfId="4041"/>
    <cellStyle name="0 4_下月损益预测" xfId="4042"/>
    <cellStyle name="0 5" xfId="4043"/>
    <cellStyle name="0%" xfId="4044"/>
    <cellStyle name="0,0_x000d__x000a_NA_x000d__x000a_" xfId="4045"/>
    <cellStyle name="0,0_x000d__x000a_NA_x000d__x000a_ 2" xfId="4046"/>
    <cellStyle name="0,0_x000d__x000a_NA_x000d__x000a_ 3" xfId="4047"/>
    <cellStyle name="0,0_x000d__x000a_NA_x000d__x000a_ 4" xfId="4048"/>
    <cellStyle name="0,0_x000d__x000a_NA_x000d__x000a_ 5" xfId="4049"/>
    <cellStyle name="0.0%" xfId="4050"/>
    <cellStyle name="0.00%" xfId="4051"/>
    <cellStyle name="0_部门费用预算与实际对比分析表201202" xfId="4052"/>
    <cellStyle name="0_部门费用预算与实际对比分析表201202 2" xfId="4053"/>
    <cellStyle name="0_部门费用预算与实际对比分析表201202 2 2" xfId="4054"/>
    <cellStyle name="0_部门费用预算与实际对比分析表201202 2 2 2" xfId="4055"/>
    <cellStyle name="0_部门费用预算与实际对比分析表201202 2 2 2_下月损益预测" xfId="4056"/>
    <cellStyle name="0_部门费用预算与实际对比分析表201202 2 2_下月损益预测" xfId="4057"/>
    <cellStyle name="0_部门费用预算与实际对比分析表201202 2 2_制造费用分析表" xfId="4058"/>
    <cellStyle name="0_部门费用预算与实际对比分析表201202 2 2_制造费用分析表_下月损益预测" xfId="4059"/>
    <cellStyle name="0_部门费用预算与实际对比分析表201202 2 3" xfId="4060"/>
    <cellStyle name="0_部门费用预算与实际对比分析表201202 2 3_下月损益预测" xfId="4061"/>
    <cellStyle name="0_部门费用预算与实际对比分析表201202 2_下月损益预测" xfId="4062"/>
    <cellStyle name="0_部门费用预算与实际对比分析表201202 2_制造费用分析表" xfId="4063"/>
    <cellStyle name="0_部门费用预算与实际对比分析表201202 2_制造费用分析表_下月损益预测" xfId="4064"/>
    <cellStyle name="0_部门费用预算与实际对比分析表201202 3" xfId="4065"/>
    <cellStyle name="0_部门费用预算与实际对比分析表201202 3 2" xfId="4066"/>
    <cellStyle name="0_部门费用预算与实际对比分析表201202 3 2 2" xfId="4067"/>
    <cellStyle name="0_部门费用预算与实际对比分析表201202 3 2 2_下月损益预测" xfId="4068"/>
    <cellStyle name="0_部门费用预算与实际对比分析表201202 3 2_下月损益预测" xfId="4069"/>
    <cellStyle name="0_部门费用预算与实际对比分析表201202 3 2_制造费用分析表" xfId="4070"/>
    <cellStyle name="0_部门费用预算与实际对比分析表201202 3 2_制造费用分析表_下月损益预测" xfId="4071"/>
    <cellStyle name="0_部门费用预算与实际对比分析表201202 3 3" xfId="4072"/>
    <cellStyle name="0_部门费用预算与实际对比分析表201202 3 3_下月损益预测" xfId="4073"/>
    <cellStyle name="0_部门费用预算与实际对比分析表201202 3_下月损益预测" xfId="4074"/>
    <cellStyle name="0_部门费用预算与实际对比分析表201202 3_制造费用分析表" xfId="4075"/>
    <cellStyle name="0_部门费用预算与实际对比分析表201202 3_制造费用分析表_下月损益预测" xfId="4076"/>
    <cellStyle name="0_部门费用预算与实际对比分析表201202 4" xfId="4077"/>
    <cellStyle name="0_部门费用预算与实际对比分析表201202 4 2" xfId="4078"/>
    <cellStyle name="0_部门费用预算与实际对比分析表201202 4 2_下月损益预测" xfId="4079"/>
    <cellStyle name="0_部门费用预算与实际对比分析表201202 4_下月损益预测" xfId="4080"/>
    <cellStyle name="0_部门费用预算与实际对比分析表201202 4_制造费用分析表" xfId="4081"/>
    <cellStyle name="0_部门费用预算与实际对比分析表201202 4_制造费用分析表_下月损益预测" xfId="4082"/>
    <cellStyle name="0_部门费用预算与实际对比分析表201202 5" xfId="4083"/>
    <cellStyle name="0_部门费用预算与实际对比分析表201202 5_下月损益预测" xfId="4084"/>
    <cellStyle name="0_部门费用预算与实际对比分析表201202_下月损益预测" xfId="4085"/>
    <cellStyle name="0_部门费用预算与实际对比分析表201202_制造费用分析表" xfId="4086"/>
    <cellStyle name="0_部门费用预算与实际对比分析表201202_制造费用分析表_下月损益预测" xfId="4087"/>
    <cellStyle name="0_部门费用预算与实际对比分析表201205" xfId="4088"/>
    <cellStyle name="0_部门费用预算与实际对比分析表201205 2" xfId="4089"/>
    <cellStyle name="0_部门费用预算与实际对比分析表201205 2 2" xfId="4090"/>
    <cellStyle name="0_部门费用预算与实际对比分析表201205 2 2 2" xfId="4091"/>
    <cellStyle name="0_部门费用预算与实际对比分析表201205 2 2 2_下月损益预测" xfId="4092"/>
    <cellStyle name="0_部门费用预算与实际对比分析表201205 2 2_下月损益预测" xfId="4093"/>
    <cellStyle name="0_部门费用预算与实际对比分析表201205 2 2_制造费用分析表" xfId="4094"/>
    <cellStyle name="0_部门费用预算与实际对比分析表201205 2 2_制造费用分析表_下月损益预测" xfId="4095"/>
    <cellStyle name="0_部门费用预算与实际对比分析表201205 2 3" xfId="4096"/>
    <cellStyle name="0_部门费用预算与实际对比分析表201205 2 3_下月损益预测" xfId="4097"/>
    <cellStyle name="0_部门费用预算与实际对比分析表201205 2_下月损益预测" xfId="4098"/>
    <cellStyle name="0_部门费用预算与实际对比分析表201205 2_制造费用分析表" xfId="4099"/>
    <cellStyle name="0_部门费用预算与实际对比分析表201205 2_制造费用分析表_下月损益预测" xfId="4100"/>
    <cellStyle name="0_部门费用预算与实际对比分析表201205 3" xfId="4101"/>
    <cellStyle name="0_部门费用预算与实际对比分析表201205 3 2" xfId="4102"/>
    <cellStyle name="0_部门费用预算与实际对比分析表201205 3 2 2" xfId="4103"/>
    <cellStyle name="0_部门费用预算与实际对比分析表201205 3 2 2_下月损益预测" xfId="4104"/>
    <cellStyle name="0_部门费用预算与实际对比分析表201205 3 2_下月损益预测" xfId="4105"/>
    <cellStyle name="0_部门费用预算与实际对比分析表201205 3 2_制造费用分析表" xfId="4106"/>
    <cellStyle name="0_部门费用预算与实际对比分析表201205 3 2_制造费用分析表_下月损益预测" xfId="4107"/>
    <cellStyle name="0_部门费用预算与实际对比分析表201205 3 3" xfId="4108"/>
    <cellStyle name="0_部门费用预算与实际对比分析表201205 3 3_下月损益预测" xfId="4109"/>
    <cellStyle name="0_部门费用预算与实际对比分析表201205 3_下月损益预测" xfId="4110"/>
    <cellStyle name="0_部门费用预算与实际对比分析表201205 3_制造费用分析表" xfId="4111"/>
    <cellStyle name="0_部门费用预算与实际对比分析表201205 3_制造费用分析表_下月损益预测" xfId="4112"/>
    <cellStyle name="0_部门费用预算与实际对比分析表201205 4" xfId="4113"/>
    <cellStyle name="0_部门费用预算与实际对比分析表201205 4 2" xfId="4114"/>
    <cellStyle name="0_部门费用预算与实际对比分析表201205 4 2_下月损益预测" xfId="4115"/>
    <cellStyle name="0_部门费用预算与实际对比分析表201205 4_下月损益预测" xfId="4116"/>
    <cellStyle name="0_部门费用预算与实际对比分析表201205 4_制造费用分析表" xfId="4117"/>
    <cellStyle name="0_部门费用预算与实际对比分析表201205 4_制造费用分析表_下月损益预测" xfId="4118"/>
    <cellStyle name="0_部门费用预算与实际对比分析表201205 5" xfId="4119"/>
    <cellStyle name="0_部门费用预算与实际对比分析表201205 5_下月损益预测" xfId="4120"/>
    <cellStyle name="0_部门费用预算与实际对比分析表201205_下月损益预测" xfId="4121"/>
    <cellStyle name="0_部门费用预算与实际对比分析表201205_制造费用分析表" xfId="4122"/>
    <cellStyle name="0_部门费用预算与实际对比分析表201205_制造费用分析表_下月损益预测" xfId="4123"/>
    <cellStyle name="0_量-本-利分析（含报废）" xfId="4124"/>
    <cellStyle name="0_量-本-利分析（含报废） 2" xfId="4125"/>
    <cellStyle name="0_量-本-利分析（含报废） 2 2" xfId="4126"/>
    <cellStyle name="0_量-本-利分析（含报废） 2 2_下月损益预测" xfId="4127"/>
    <cellStyle name="0_量-本-利分析（含报废） 2_下月损益预测" xfId="4128"/>
    <cellStyle name="0_量-本-利分析（含报废） 2_制造费用分析表" xfId="4129"/>
    <cellStyle name="0_量-本-利分析（含报废） 2_制造费用分析表_下月损益预测" xfId="4130"/>
    <cellStyle name="0_量-本-利分析（含报废） 3" xfId="4131"/>
    <cellStyle name="0_量-本-利分析（含报废） 3_下月损益预测" xfId="4132"/>
    <cellStyle name="0_量-本-利分析（含报废）_下月损益预测" xfId="4133"/>
    <cellStyle name="0_量-本-利分析（含报废）_制造费用分析表" xfId="4134"/>
    <cellStyle name="0_量-本-利分析（含报废）_制造费用分析表_下月损益预测" xfId="4135"/>
    <cellStyle name="0_下月损益预测" xfId="4136"/>
    <cellStyle name="0_制造费用分析表" xfId="4137"/>
    <cellStyle name="0_制造费用分析表_下月损益预测" xfId="4138"/>
    <cellStyle name="20% - Accent1" xfId="72"/>
    <cellStyle name="20% - Accent1 2" xfId="7026"/>
    <cellStyle name="20% - Accent2" xfId="76"/>
    <cellStyle name="20% - Accent2 2" xfId="7027"/>
    <cellStyle name="20% - Accent3" xfId="80"/>
    <cellStyle name="20% - Accent3 2" xfId="7028"/>
    <cellStyle name="20% - Accent4" xfId="84"/>
    <cellStyle name="20% - Accent4 2" xfId="7029"/>
    <cellStyle name="20% - Accent5" xfId="88"/>
    <cellStyle name="20% - Accent5 2" xfId="7030"/>
    <cellStyle name="20% - Accent6" xfId="92"/>
    <cellStyle name="20% - Accent6 2" xfId="7031"/>
    <cellStyle name="20% - 强调文字颜色 1 2" xfId="4139"/>
    <cellStyle name="20% - 强调文字颜色 1 2 2" xfId="4140"/>
    <cellStyle name="20% - 强调文字颜色 1 2 2 2" xfId="4141"/>
    <cellStyle name="20% - 强调文字颜色 1 2 2 2 2" xfId="4142"/>
    <cellStyle name="20% - 强调文字颜色 1 2 2 2_下月损益预测" xfId="4143"/>
    <cellStyle name="20% - 强调文字颜色 1 2 2 3" xfId="4144"/>
    <cellStyle name="20% - 强调文字颜色 1 2 2_下月损益预测" xfId="4145"/>
    <cellStyle name="20% - 强调文字颜色 1 2 3" xfId="4146"/>
    <cellStyle name="20% - 强调文字颜色 1 2 3 2" xfId="4147"/>
    <cellStyle name="20% - 强调文字颜色 1 2 3 2 2" xfId="4148"/>
    <cellStyle name="20% - 强调文字颜色 1 2 3 2_下月损益预测" xfId="4149"/>
    <cellStyle name="20% - 强调文字颜色 1 2 3 3" xfId="4150"/>
    <cellStyle name="20% - 强调文字颜色 1 2 3_下月损益预测" xfId="4151"/>
    <cellStyle name="20% - 强调文字颜色 1 2 4" xfId="4152"/>
    <cellStyle name="20% - 强调文字颜色 1 2 4 2" xfId="4153"/>
    <cellStyle name="20% - 强调文字颜色 1 2 4 2 2" xfId="4154"/>
    <cellStyle name="20% - 强调文字颜色 1 2 4 2_下月损益预测" xfId="4155"/>
    <cellStyle name="20% - 强调文字颜色 1 2 4 3" xfId="4156"/>
    <cellStyle name="20% - 强调文字颜色 1 2 4_下月损益预测" xfId="4157"/>
    <cellStyle name="20% - 强调文字颜色 1 2 5" xfId="4158"/>
    <cellStyle name="20% - 强调文字颜色 1 2 5 2" xfId="4159"/>
    <cellStyle name="20% - 强调文字颜色 1 2 5_下月损益预测" xfId="4160"/>
    <cellStyle name="20% - 强调文字颜色 1 2 6" xfId="4161"/>
    <cellStyle name="20% - 强调文字颜色 1 2_Sheet1" xfId="4162"/>
    <cellStyle name="20% - 强调文字颜色 1 3" xfId="4163"/>
    <cellStyle name="20% - 强调文字颜色 1 3 2" xfId="4164"/>
    <cellStyle name="20% - 强调文字颜色 1 3 2 2" xfId="4165"/>
    <cellStyle name="20% - 强调文字颜色 1 3 2_下月损益预测" xfId="4166"/>
    <cellStyle name="20% - 强调文字颜色 1 3 3" xfId="4167"/>
    <cellStyle name="20% - 强调文字颜色 1 3_Sheet1" xfId="4168"/>
    <cellStyle name="20% - 强调文字颜色 1 4" xfId="4169"/>
    <cellStyle name="20% - 强调文字颜色 1 4 2" xfId="4170"/>
    <cellStyle name="20% - 强调文字颜色 1 4 2 2" xfId="4171"/>
    <cellStyle name="20% - 强调文字颜色 1 4 2_下月损益预测" xfId="4172"/>
    <cellStyle name="20% - 强调文字颜色 1 4 3" xfId="4173"/>
    <cellStyle name="20% - 强调文字颜色 1 4_Sheet1" xfId="4174"/>
    <cellStyle name="20% - 强调文字颜色 2 2" xfId="4175"/>
    <cellStyle name="20% - 强调文字颜色 2 2 2" xfId="4176"/>
    <cellStyle name="20% - 强调文字颜色 2 2 2 2" xfId="4177"/>
    <cellStyle name="20% - 强调文字颜色 2 2 2 2 2" xfId="4178"/>
    <cellStyle name="20% - 强调文字颜色 2 2 2 2_下月损益预测" xfId="4179"/>
    <cellStyle name="20% - 强调文字颜色 2 2 2 3" xfId="4180"/>
    <cellStyle name="20% - 强调文字颜色 2 2 2_下月损益预测" xfId="4181"/>
    <cellStyle name="20% - 强调文字颜色 2 2 3" xfId="4182"/>
    <cellStyle name="20% - 强调文字颜色 2 2 3 2" xfId="4183"/>
    <cellStyle name="20% - 强调文字颜色 2 2 3 2 2" xfId="4184"/>
    <cellStyle name="20% - 强调文字颜色 2 2 3 2_下月损益预测" xfId="4185"/>
    <cellStyle name="20% - 强调文字颜色 2 2 3 3" xfId="4186"/>
    <cellStyle name="20% - 强调文字颜色 2 2 3_下月损益预测" xfId="4187"/>
    <cellStyle name="20% - 强调文字颜色 2 2 4" xfId="4188"/>
    <cellStyle name="20% - 强调文字颜色 2 2 4 2" xfId="4189"/>
    <cellStyle name="20% - 强调文字颜色 2 2 4 2 2" xfId="4190"/>
    <cellStyle name="20% - 强调文字颜色 2 2 4 2_下月损益预测" xfId="4191"/>
    <cellStyle name="20% - 强调文字颜色 2 2 4 3" xfId="4192"/>
    <cellStyle name="20% - 强调文字颜色 2 2 4_下月损益预测" xfId="4193"/>
    <cellStyle name="20% - 强调文字颜色 2 2 5" xfId="4194"/>
    <cellStyle name="20% - 强调文字颜色 2 2 5 2" xfId="4195"/>
    <cellStyle name="20% - 强调文字颜色 2 2 5_下月损益预测" xfId="4196"/>
    <cellStyle name="20% - 强调文字颜色 2 2 6" xfId="4197"/>
    <cellStyle name="20% - 强调文字颜色 2 2_Sheet1" xfId="4198"/>
    <cellStyle name="20% - 强调文字颜色 2 3" xfId="4199"/>
    <cellStyle name="20% - 强调文字颜色 2 3 2" xfId="4200"/>
    <cellStyle name="20% - 强调文字颜色 2 3 2 2" xfId="4201"/>
    <cellStyle name="20% - 强调文字颜色 2 3 2_下月损益预测" xfId="4202"/>
    <cellStyle name="20% - 强调文字颜色 2 3 3" xfId="4203"/>
    <cellStyle name="20% - 强调文字颜色 2 3_Sheet1" xfId="4204"/>
    <cellStyle name="20% - 强调文字颜色 2 4" xfId="4205"/>
    <cellStyle name="20% - 强调文字颜色 2 4 2" xfId="4206"/>
    <cellStyle name="20% - 强调文字颜色 2 4 2 2" xfId="4207"/>
    <cellStyle name="20% - 强调文字颜色 2 4 2_下月损益预测" xfId="4208"/>
    <cellStyle name="20% - 强调文字颜色 2 4 3" xfId="4209"/>
    <cellStyle name="20% - 强调文字颜色 2 4_Sheet1" xfId="4210"/>
    <cellStyle name="20% - 强调文字颜色 3 2" xfId="4211"/>
    <cellStyle name="20% - 强调文字颜色 3 2 2" xfId="4212"/>
    <cellStyle name="20% - 强调文字颜色 3 2 2 2" xfId="4213"/>
    <cellStyle name="20% - 强调文字颜色 3 2 2 2 2" xfId="4214"/>
    <cellStyle name="20% - 强调文字颜色 3 2 2 2_下月损益预测" xfId="4215"/>
    <cellStyle name="20% - 强调文字颜色 3 2 2 3" xfId="4216"/>
    <cellStyle name="20% - 强调文字颜色 3 2 2_下月损益预测" xfId="4217"/>
    <cellStyle name="20% - 强调文字颜色 3 2 3" xfId="4218"/>
    <cellStyle name="20% - 强调文字颜色 3 2 3 2" xfId="4219"/>
    <cellStyle name="20% - 强调文字颜色 3 2 3 2 2" xfId="4220"/>
    <cellStyle name="20% - 强调文字颜色 3 2 3 2_下月损益预测" xfId="4221"/>
    <cellStyle name="20% - 强调文字颜色 3 2 3 3" xfId="4222"/>
    <cellStyle name="20% - 强调文字颜色 3 2 3_下月损益预测" xfId="4223"/>
    <cellStyle name="20% - 强调文字颜色 3 2 4" xfId="4224"/>
    <cellStyle name="20% - 强调文字颜色 3 2 4 2" xfId="4225"/>
    <cellStyle name="20% - 强调文字颜色 3 2 4 2 2" xfId="4226"/>
    <cellStyle name="20% - 强调文字颜色 3 2 4 2_下月损益预测" xfId="4227"/>
    <cellStyle name="20% - 强调文字颜色 3 2 4 3" xfId="4228"/>
    <cellStyle name="20% - 强调文字颜色 3 2 4_下月损益预测" xfId="4229"/>
    <cellStyle name="20% - 强调文字颜色 3 2 5" xfId="4230"/>
    <cellStyle name="20% - 强调文字颜色 3 2 5 2" xfId="4231"/>
    <cellStyle name="20% - 强调文字颜色 3 2 5_下月损益预测" xfId="4232"/>
    <cellStyle name="20% - 强调文字颜色 3 2 6" xfId="4233"/>
    <cellStyle name="20% - 强调文字颜色 3 2_Sheet1" xfId="4234"/>
    <cellStyle name="20% - 强调文字颜色 3 3" xfId="4235"/>
    <cellStyle name="20% - 强调文字颜色 3 3 2" xfId="4236"/>
    <cellStyle name="20% - 强调文字颜色 3 3 2 2" xfId="4237"/>
    <cellStyle name="20% - 强调文字颜色 3 3 2_下月损益预测" xfId="4238"/>
    <cellStyle name="20% - 强调文字颜色 3 3 3" xfId="4239"/>
    <cellStyle name="20% - 强调文字颜色 3 3_Sheet1" xfId="4240"/>
    <cellStyle name="20% - 强调文字颜色 3 4" xfId="4241"/>
    <cellStyle name="20% - 强调文字颜色 3 4 2" xfId="4242"/>
    <cellStyle name="20% - 强调文字颜色 3 4 2 2" xfId="4243"/>
    <cellStyle name="20% - 强调文字颜色 3 4 2_下月损益预测" xfId="4244"/>
    <cellStyle name="20% - 强调文字颜色 3 4 3" xfId="4245"/>
    <cellStyle name="20% - 强调文字颜色 3 4_Sheet1" xfId="4246"/>
    <cellStyle name="20% - 强调文字颜色 4 2" xfId="4247"/>
    <cellStyle name="20% - 强调文字颜色 4 2 2" xfId="4248"/>
    <cellStyle name="20% - 强调文字颜色 4 2 2 2" xfId="4249"/>
    <cellStyle name="20% - 强调文字颜色 4 2 2 2 2" xfId="4250"/>
    <cellStyle name="20% - 强调文字颜色 4 2 2 2_下月损益预测" xfId="4251"/>
    <cellStyle name="20% - 强调文字颜色 4 2 2 3" xfId="4252"/>
    <cellStyle name="20% - 强调文字颜色 4 2 2_下月损益预测" xfId="4253"/>
    <cellStyle name="20% - 强调文字颜色 4 2 3" xfId="4254"/>
    <cellStyle name="20% - 强调文字颜色 4 2 3 2" xfId="4255"/>
    <cellStyle name="20% - 强调文字颜色 4 2 3 2 2" xfId="4256"/>
    <cellStyle name="20% - 强调文字颜色 4 2 3 2_下月损益预测" xfId="4257"/>
    <cellStyle name="20% - 强调文字颜色 4 2 3 3" xfId="4258"/>
    <cellStyle name="20% - 强调文字颜色 4 2 3_下月损益预测" xfId="4259"/>
    <cellStyle name="20% - 强调文字颜色 4 2 4" xfId="4260"/>
    <cellStyle name="20% - 强调文字颜色 4 2 4 2" xfId="4261"/>
    <cellStyle name="20% - 强调文字颜色 4 2 4 2 2" xfId="4262"/>
    <cellStyle name="20% - 强调文字颜色 4 2 4 2_下月损益预测" xfId="4263"/>
    <cellStyle name="20% - 强调文字颜色 4 2 4 3" xfId="4264"/>
    <cellStyle name="20% - 强调文字颜色 4 2 4_下月损益预测" xfId="4265"/>
    <cellStyle name="20% - 强调文字颜色 4 2 5" xfId="4266"/>
    <cellStyle name="20% - 强调文字颜色 4 2 5 2" xfId="4267"/>
    <cellStyle name="20% - 强调文字颜色 4 2 5_下月损益预测" xfId="4268"/>
    <cellStyle name="20% - 强调文字颜色 4 2 6" xfId="4269"/>
    <cellStyle name="20% - 强调文字颜色 4 2_Sheet1" xfId="4270"/>
    <cellStyle name="20% - 强调文字颜色 4 3" xfId="4271"/>
    <cellStyle name="20% - 强调文字颜色 4 3 2" xfId="4272"/>
    <cellStyle name="20% - 强调文字颜色 4 3 2 2" xfId="4273"/>
    <cellStyle name="20% - 强调文字颜色 4 3 2_下月损益预测" xfId="4274"/>
    <cellStyle name="20% - 强调文字颜色 4 3 3" xfId="4275"/>
    <cellStyle name="20% - 强调文字颜色 4 3_Sheet1" xfId="4276"/>
    <cellStyle name="20% - 强调文字颜色 4 4" xfId="4277"/>
    <cellStyle name="20% - 强调文字颜色 4 4 2" xfId="4278"/>
    <cellStyle name="20% - 强调文字颜色 4 4 2 2" xfId="4279"/>
    <cellStyle name="20% - 强调文字颜色 4 4 2_下月损益预测" xfId="4280"/>
    <cellStyle name="20% - 强调文字颜色 4 4 3" xfId="4281"/>
    <cellStyle name="20% - 强调文字颜色 4 4_Sheet1" xfId="4282"/>
    <cellStyle name="20% - 强调文字颜色 5 2" xfId="4283"/>
    <cellStyle name="20% - 强调文字颜色 5 2 2" xfId="4284"/>
    <cellStyle name="20% - 强调文字颜色 5 2 2 2" xfId="4285"/>
    <cellStyle name="20% - 强调文字颜色 5 2 2 2 2" xfId="4286"/>
    <cellStyle name="20% - 强调文字颜色 5 2 2 2_下月损益预测" xfId="4287"/>
    <cellStyle name="20% - 强调文字颜色 5 2 2 3" xfId="4288"/>
    <cellStyle name="20% - 强调文字颜色 5 2 2_下月损益预测" xfId="4289"/>
    <cellStyle name="20% - 强调文字颜色 5 2 3" xfId="4290"/>
    <cellStyle name="20% - 强调文字颜色 5 2 3 2" xfId="4291"/>
    <cellStyle name="20% - 强调文字颜色 5 2 3 2 2" xfId="4292"/>
    <cellStyle name="20% - 强调文字颜色 5 2 3 2_下月损益预测" xfId="4293"/>
    <cellStyle name="20% - 强调文字颜色 5 2 3 3" xfId="4294"/>
    <cellStyle name="20% - 强调文字颜色 5 2 3_下月损益预测" xfId="4295"/>
    <cellStyle name="20% - 强调文字颜色 5 2 4" xfId="4296"/>
    <cellStyle name="20% - 强调文字颜色 5 2 4 2" xfId="4297"/>
    <cellStyle name="20% - 强调文字颜色 5 2 4 2 2" xfId="4298"/>
    <cellStyle name="20% - 强调文字颜色 5 2 4 2_下月损益预测" xfId="4299"/>
    <cellStyle name="20% - 强调文字颜色 5 2 4 3" xfId="4300"/>
    <cellStyle name="20% - 强调文字颜色 5 2 4_下月损益预测" xfId="4301"/>
    <cellStyle name="20% - 强调文字颜色 5 2 5" xfId="4302"/>
    <cellStyle name="20% - 强调文字颜色 5 2 5 2" xfId="4303"/>
    <cellStyle name="20% - 强调文字颜色 5 2 5_下月损益预测" xfId="4304"/>
    <cellStyle name="20% - 强调文字颜色 5 2 6" xfId="4305"/>
    <cellStyle name="20% - 强调文字颜色 5 2_Sheet1" xfId="4306"/>
    <cellStyle name="20% - 强调文字颜色 5 3" xfId="4307"/>
    <cellStyle name="20% - 强调文字颜色 5 3 2" xfId="4308"/>
    <cellStyle name="20% - 强调文字颜色 5 3 2 2" xfId="4309"/>
    <cellStyle name="20% - 强调文字颜色 5 3 2_下月损益预测" xfId="4310"/>
    <cellStyle name="20% - 强调文字颜色 5 3 3" xfId="4311"/>
    <cellStyle name="20% - 强调文字颜色 5 3_Sheet1" xfId="4312"/>
    <cellStyle name="20% - 强调文字颜色 5 4" xfId="4313"/>
    <cellStyle name="20% - 强调文字颜色 5 4 2" xfId="4314"/>
    <cellStyle name="20% - 强调文字颜色 5 4 2 2" xfId="4315"/>
    <cellStyle name="20% - 强调文字颜色 5 4 2_下月损益预测" xfId="4316"/>
    <cellStyle name="20% - 强调文字颜色 5 4 3" xfId="4317"/>
    <cellStyle name="20% - 强调文字颜色 5 4_Sheet1" xfId="4318"/>
    <cellStyle name="20% - 强调文字颜色 6 2" xfId="4319"/>
    <cellStyle name="20% - 强调文字颜色 6 2 2" xfId="4320"/>
    <cellStyle name="20% - 强调文字颜色 6 2 2 2" xfId="4321"/>
    <cellStyle name="20% - 强调文字颜色 6 2 2 2 2" xfId="4322"/>
    <cellStyle name="20% - 强调文字颜色 6 2 2 2_下月损益预测" xfId="4323"/>
    <cellStyle name="20% - 强调文字颜色 6 2 2 3" xfId="4324"/>
    <cellStyle name="20% - 强调文字颜色 6 2 2_下月损益预测" xfId="4325"/>
    <cellStyle name="20% - 强调文字颜色 6 2 3" xfId="4326"/>
    <cellStyle name="20% - 强调文字颜色 6 2 3 2" xfId="4327"/>
    <cellStyle name="20% - 强调文字颜色 6 2 3 2 2" xfId="4328"/>
    <cellStyle name="20% - 强调文字颜色 6 2 3 2_下月损益预测" xfId="4329"/>
    <cellStyle name="20% - 强调文字颜色 6 2 3 3" xfId="4330"/>
    <cellStyle name="20% - 强调文字颜色 6 2 3_下月损益预测" xfId="4331"/>
    <cellStyle name="20% - 强调文字颜色 6 2 4" xfId="4332"/>
    <cellStyle name="20% - 强调文字颜色 6 2 4 2" xfId="4333"/>
    <cellStyle name="20% - 强调文字颜色 6 2 4 2 2" xfId="4334"/>
    <cellStyle name="20% - 强调文字颜色 6 2 4 2_下月损益预测" xfId="4335"/>
    <cellStyle name="20% - 强调文字颜色 6 2 4 3" xfId="4336"/>
    <cellStyle name="20% - 强调文字颜色 6 2 4_下月损益预测" xfId="4337"/>
    <cellStyle name="20% - 强调文字颜色 6 2 5" xfId="4338"/>
    <cellStyle name="20% - 强调文字颜色 6 2 5 2" xfId="4339"/>
    <cellStyle name="20% - 强调文字颜色 6 2 5_下月损益预测" xfId="4340"/>
    <cellStyle name="20% - 强调文字颜色 6 2 6" xfId="4341"/>
    <cellStyle name="20% - 强调文字颜色 6 2_Sheet1" xfId="4342"/>
    <cellStyle name="20% - 强调文字颜色 6 3" xfId="4343"/>
    <cellStyle name="20% - 强调文字颜色 6 3 2" xfId="4344"/>
    <cellStyle name="20% - 强调文字颜色 6 3 2 2" xfId="4345"/>
    <cellStyle name="20% - 强调文字颜色 6 3 2_下月损益预测" xfId="4346"/>
    <cellStyle name="20% - 强调文字颜色 6 3 3" xfId="4347"/>
    <cellStyle name="20% - 强调文字颜色 6 3_Sheet1" xfId="4348"/>
    <cellStyle name="20% - 强调文字颜色 6 4" xfId="4349"/>
    <cellStyle name="20% - 强调文字颜色 6 4 2" xfId="4350"/>
    <cellStyle name="20% - 强调文字颜色 6 4 2 2" xfId="4351"/>
    <cellStyle name="20% - 强调文字颜色 6 4 2_下月损益预测" xfId="4352"/>
    <cellStyle name="20% - 强调文字颜色 6 4 3" xfId="4353"/>
    <cellStyle name="20% - 强调文字颜色 6 4_Sheet1" xfId="4354"/>
    <cellStyle name="20% - 着色 1 2" xfId="7001"/>
    <cellStyle name="20% - 着色 2 2" xfId="7005"/>
    <cellStyle name="20% - 着色 3 2" xfId="7009"/>
    <cellStyle name="20% - 着色 4 2" xfId="7013"/>
    <cellStyle name="20% - 着色 5 2" xfId="7017"/>
    <cellStyle name="20% - 着色 6 2" xfId="7021"/>
    <cellStyle name="40% - Accent1" xfId="73"/>
    <cellStyle name="40% - Accent1 2" xfId="7032"/>
    <cellStyle name="40% - Accent2" xfId="77"/>
    <cellStyle name="40% - Accent2 2" xfId="7033"/>
    <cellStyle name="40% - Accent3" xfId="81"/>
    <cellStyle name="40% - Accent3 2" xfId="7034"/>
    <cellStyle name="40% - Accent4" xfId="85"/>
    <cellStyle name="40% - Accent4 2" xfId="7035"/>
    <cellStyle name="40% - Accent5" xfId="89"/>
    <cellStyle name="40% - Accent5 2" xfId="7036"/>
    <cellStyle name="40% - Accent6" xfId="93"/>
    <cellStyle name="40% - Accent6 2" xfId="7037"/>
    <cellStyle name="40% - 强调文字颜色 1 2" xfId="4355"/>
    <cellStyle name="40% - 强调文字颜色 1 2 2" xfId="4356"/>
    <cellStyle name="40% - 强调文字颜色 1 2 2 2" xfId="4357"/>
    <cellStyle name="40% - 强调文字颜色 1 2 2 2 2" xfId="4358"/>
    <cellStyle name="40% - 强调文字颜色 1 2 2 2_下月损益预测" xfId="4359"/>
    <cellStyle name="40% - 强调文字颜色 1 2 2 3" xfId="4360"/>
    <cellStyle name="40% - 强调文字颜色 1 2 2_下月损益预测" xfId="4361"/>
    <cellStyle name="40% - 强调文字颜色 1 2 3" xfId="4362"/>
    <cellStyle name="40% - 强调文字颜色 1 2 3 2" xfId="4363"/>
    <cellStyle name="40% - 强调文字颜色 1 2 3 2 2" xfId="4364"/>
    <cellStyle name="40% - 强调文字颜色 1 2 3 2_下月损益预测" xfId="4365"/>
    <cellStyle name="40% - 强调文字颜色 1 2 3 3" xfId="4366"/>
    <cellStyle name="40% - 强调文字颜色 1 2 3_下月损益预测" xfId="4367"/>
    <cellStyle name="40% - 强调文字颜色 1 2 4" xfId="4368"/>
    <cellStyle name="40% - 强调文字颜色 1 2 4 2" xfId="4369"/>
    <cellStyle name="40% - 强调文字颜色 1 2 4 2 2" xfId="4370"/>
    <cellStyle name="40% - 强调文字颜色 1 2 4 2_下月损益预测" xfId="4371"/>
    <cellStyle name="40% - 强调文字颜色 1 2 4 3" xfId="4372"/>
    <cellStyle name="40% - 强调文字颜色 1 2 4_下月损益预测" xfId="4373"/>
    <cellStyle name="40% - 强调文字颜色 1 2 5" xfId="4374"/>
    <cellStyle name="40% - 强调文字颜色 1 2 5 2" xfId="4375"/>
    <cellStyle name="40% - 强调文字颜色 1 2 5_下月损益预测" xfId="4376"/>
    <cellStyle name="40% - 强调文字颜色 1 2 6" xfId="4377"/>
    <cellStyle name="40% - 强调文字颜色 1 2_Sheet1" xfId="4378"/>
    <cellStyle name="40% - 强调文字颜色 1 3" xfId="4379"/>
    <cellStyle name="40% - 强调文字颜色 1 3 2" xfId="4380"/>
    <cellStyle name="40% - 强调文字颜色 1 3 2 2" xfId="4381"/>
    <cellStyle name="40% - 强调文字颜色 1 3 2_下月损益预测" xfId="4382"/>
    <cellStyle name="40% - 强调文字颜色 1 3 3" xfId="4383"/>
    <cellStyle name="40% - 强调文字颜色 1 3_Sheet1" xfId="4384"/>
    <cellStyle name="40% - 强调文字颜色 1 4" xfId="4385"/>
    <cellStyle name="40% - 强调文字颜色 1 4 2" xfId="4386"/>
    <cellStyle name="40% - 强调文字颜色 1 4 2 2" xfId="4387"/>
    <cellStyle name="40% - 强调文字颜色 1 4 2_下月损益预测" xfId="4388"/>
    <cellStyle name="40% - 强调文字颜色 1 4 3" xfId="4389"/>
    <cellStyle name="40% - 强调文字颜色 1 4_Sheet1" xfId="4390"/>
    <cellStyle name="40% - 强调文字颜色 2 2" xfId="4391"/>
    <cellStyle name="40% - 强调文字颜色 2 2 2" xfId="4392"/>
    <cellStyle name="40% - 强调文字颜色 2 2 2 2" xfId="4393"/>
    <cellStyle name="40% - 强调文字颜色 2 2 2 2 2" xfId="4394"/>
    <cellStyle name="40% - 强调文字颜色 2 2 2 2_下月损益预测" xfId="4395"/>
    <cellStyle name="40% - 强调文字颜色 2 2 2 3" xfId="4396"/>
    <cellStyle name="40% - 强调文字颜色 2 2 2_下月损益预测" xfId="4397"/>
    <cellStyle name="40% - 强调文字颜色 2 2 3" xfId="4398"/>
    <cellStyle name="40% - 强调文字颜色 2 2 3 2" xfId="4399"/>
    <cellStyle name="40% - 强调文字颜色 2 2 3 2 2" xfId="4400"/>
    <cellStyle name="40% - 强调文字颜色 2 2 3 2_下月损益预测" xfId="4401"/>
    <cellStyle name="40% - 强调文字颜色 2 2 3 3" xfId="4402"/>
    <cellStyle name="40% - 强调文字颜色 2 2 3_下月损益预测" xfId="4403"/>
    <cellStyle name="40% - 强调文字颜色 2 2 4" xfId="4404"/>
    <cellStyle name="40% - 强调文字颜色 2 2 4 2" xfId="4405"/>
    <cellStyle name="40% - 强调文字颜色 2 2 4 2 2" xfId="4406"/>
    <cellStyle name="40% - 强调文字颜色 2 2 4 2_下月损益预测" xfId="4407"/>
    <cellStyle name="40% - 强调文字颜色 2 2 4 3" xfId="4408"/>
    <cellStyle name="40% - 强调文字颜色 2 2 4_下月损益预测" xfId="4409"/>
    <cellStyle name="40% - 强调文字颜色 2 2 5" xfId="4410"/>
    <cellStyle name="40% - 强调文字颜色 2 2 5 2" xfId="4411"/>
    <cellStyle name="40% - 强调文字颜色 2 2 5_下月损益预测" xfId="4412"/>
    <cellStyle name="40% - 强调文字颜色 2 2 6" xfId="4413"/>
    <cellStyle name="40% - 强调文字颜色 2 2_Sheet1" xfId="4414"/>
    <cellStyle name="40% - 强调文字颜色 2 3" xfId="4415"/>
    <cellStyle name="40% - 强调文字颜色 2 3 2" xfId="4416"/>
    <cellStyle name="40% - 强调文字颜色 2 3 2 2" xfId="4417"/>
    <cellStyle name="40% - 强调文字颜色 2 3 2_下月损益预测" xfId="4418"/>
    <cellStyle name="40% - 强调文字颜色 2 3 3" xfId="4419"/>
    <cellStyle name="40% - 强调文字颜色 2 3_Sheet1" xfId="4420"/>
    <cellStyle name="40% - 强调文字颜色 2 4" xfId="4421"/>
    <cellStyle name="40% - 强调文字颜色 2 4 2" xfId="4422"/>
    <cellStyle name="40% - 强调文字颜色 2 4 2 2" xfId="4423"/>
    <cellStyle name="40% - 强调文字颜色 2 4 2_下月损益预测" xfId="4424"/>
    <cellStyle name="40% - 强调文字颜色 2 4 3" xfId="4425"/>
    <cellStyle name="40% - 强调文字颜色 2 4_Sheet1" xfId="4426"/>
    <cellStyle name="40% - 强调文字颜色 3 2" xfId="4427"/>
    <cellStyle name="40% - 强调文字颜色 3 2 2" xfId="4428"/>
    <cellStyle name="40% - 强调文字颜色 3 2 2 2" xfId="4429"/>
    <cellStyle name="40% - 强调文字颜色 3 2 2 2 2" xfId="4430"/>
    <cellStyle name="40% - 强调文字颜色 3 2 2 2_下月损益预测" xfId="4431"/>
    <cellStyle name="40% - 强调文字颜色 3 2 2 3" xfId="4432"/>
    <cellStyle name="40% - 强调文字颜色 3 2 2_下月损益预测" xfId="4433"/>
    <cellStyle name="40% - 强调文字颜色 3 2 3" xfId="4434"/>
    <cellStyle name="40% - 强调文字颜色 3 2 3 2" xfId="4435"/>
    <cellStyle name="40% - 强调文字颜色 3 2 3 2 2" xfId="4436"/>
    <cellStyle name="40% - 强调文字颜色 3 2 3 2_下月损益预测" xfId="4437"/>
    <cellStyle name="40% - 强调文字颜色 3 2 3 3" xfId="4438"/>
    <cellStyle name="40% - 强调文字颜色 3 2 3_下月损益预测" xfId="4439"/>
    <cellStyle name="40% - 强调文字颜色 3 2 4" xfId="4440"/>
    <cellStyle name="40% - 强调文字颜色 3 2 4 2" xfId="4441"/>
    <cellStyle name="40% - 强调文字颜色 3 2 4 2 2" xfId="4442"/>
    <cellStyle name="40% - 强调文字颜色 3 2 4 2_下月损益预测" xfId="4443"/>
    <cellStyle name="40% - 强调文字颜色 3 2 4 3" xfId="4444"/>
    <cellStyle name="40% - 强调文字颜色 3 2 4_下月损益预测" xfId="4445"/>
    <cellStyle name="40% - 强调文字颜色 3 2 5" xfId="4446"/>
    <cellStyle name="40% - 强调文字颜色 3 2 5 2" xfId="4447"/>
    <cellStyle name="40% - 强调文字颜色 3 2 5_下月损益预测" xfId="4448"/>
    <cellStyle name="40% - 强调文字颜色 3 2 6" xfId="4449"/>
    <cellStyle name="40% - 强调文字颜色 3 2_Sheet1" xfId="4450"/>
    <cellStyle name="40% - 强调文字颜色 3 3" xfId="4451"/>
    <cellStyle name="40% - 强调文字颜色 3 3 2" xfId="4452"/>
    <cellStyle name="40% - 强调文字颜色 3 3 2 2" xfId="4453"/>
    <cellStyle name="40% - 强调文字颜色 3 3 2_下月损益预测" xfId="4454"/>
    <cellStyle name="40% - 强调文字颜色 3 3 3" xfId="4455"/>
    <cellStyle name="40% - 强调文字颜色 3 3_Sheet1" xfId="4456"/>
    <cellStyle name="40% - 强调文字颜色 3 4" xfId="4457"/>
    <cellStyle name="40% - 强调文字颜色 3 4 2" xfId="4458"/>
    <cellStyle name="40% - 强调文字颜色 3 4 2 2" xfId="4459"/>
    <cellStyle name="40% - 强调文字颜色 3 4 2_下月损益预测" xfId="4460"/>
    <cellStyle name="40% - 强调文字颜色 3 4 3" xfId="4461"/>
    <cellStyle name="40% - 强调文字颜色 3 4_Sheet1" xfId="4462"/>
    <cellStyle name="40% - 强调文字颜色 4 2" xfId="4463"/>
    <cellStyle name="40% - 强调文字颜色 4 2 2" xfId="4464"/>
    <cellStyle name="40% - 强调文字颜色 4 2 2 2" xfId="4465"/>
    <cellStyle name="40% - 强调文字颜色 4 2 2 2 2" xfId="4466"/>
    <cellStyle name="40% - 强调文字颜色 4 2 2 2_下月损益预测" xfId="4467"/>
    <cellStyle name="40% - 强调文字颜色 4 2 2 3" xfId="4468"/>
    <cellStyle name="40% - 强调文字颜色 4 2 2_下月损益预测" xfId="4469"/>
    <cellStyle name="40% - 强调文字颜色 4 2 3" xfId="4470"/>
    <cellStyle name="40% - 强调文字颜色 4 2 3 2" xfId="4471"/>
    <cellStyle name="40% - 强调文字颜色 4 2 3 2 2" xfId="4472"/>
    <cellStyle name="40% - 强调文字颜色 4 2 3 2_下月损益预测" xfId="4473"/>
    <cellStyle name="40% - 强调文字颜色 4 2 3 3" xfId="4474"/>
    <cellStyle name="40% - 强调文字颜色 4 2 3_下月损益预测" xfId="4475"/>
    <cellStyle name="40% - 强调文字颜色 4 2 4" xfId="4476"/>
    <cellStyle name="40% - 强调文字颜色 4 2 4 2" xfId="4477"/>
    <cellStyle name="40% - 强调文字颜色 4 2 4 2 2" xfId="4478"/>
    <cellStyle name="40% - 强调文字颜色 4 2 4 2_下月损益预测" xfId="4479"/>
    <cellStyle name="40% - 强调文字颜色 4 2 4 3" xfId="4480"/>
    <cellStyle name="40% - 强调文字颜色 4 2 4_下月损益预测" xfId="4481"/>
    <cellStyle name="40% - 强调文字颜色 4 2 5" xfId="4482"/>
    <cellStyle name="40% - 强调文字颜色 4 2 5 2" xfId="4483"/>
    <cellStyle name="40% - 强调文字颜色 4 2 5_下月损益预测" xfId="4484"/>
    <cellStyle name="40% - 强调文字颜色 4 2 6" xfId="4485"/>
    <cellStyle name="40% - 强调文字颜色 4 2_Sheet1" xfId="4486"/>
    <cellStyle name="40% - 强调文字颜色 4 3" xfId="4487"/>
    <cellStyle name="40% - 强调文字颜色 4 3 2" xfId="4488"/>
    <cellStyle name="40% - 强调文字颜色 4 3 2 2" xfId="4489"/>
    <cellStyle name="40% - 强调文字颜色 4 3 2_下月损益预测" xfId="4490"/>
    <cellStyle name="40% - 强调文字颜色 4 3 3" xfId="4491"/>
    <cellStyle name="40% - 强调文字颜色 4 3_Sheet1" xfId="4492"/>
    <cellStyle name="40% - 强调文字颜色 4 4" xfId="4493"/>
    <cellStyle name="40% - 强调文字颜色 4 4 2" xfId="4494"/>
    <cellStyle name="40% - 强调文字颜色 4 4 2 2" xfId="4495"/>
    <cellStyle name="40% - 强调文字颜色 4 4 2_下月损益预测" xfId="4496"/>
    <cellStyle name="40% - 强调文字颜色 4 4 3" xfId="4497"/>
    <cellStyle name="40% - 强调文字颜色 4 4_Sheet1" xfId="4498"/>
    <cellStyle name="40% - 强调文字颜色 5 2" xfId="4499"/>
    <cellStyle name="40% - 强调文字颜色 5 2 2" xfId="4500"/>
    <cellStyle name="40% - 强调文字颜色 5 2 2 2" xfId="4501"/>
    <cellStyle name="40% - 强调文字颜色 5 2 2 2 2" xfId="4502"/>
    <cellStyle name="40% - 强调文字颜色 5 2 2 2_下月损益预测" xfId="4503"/>
    <cellStyle name="40% - 强调文字颜色 5 2 2 3" xfId="4504"/>
    <cellStyle name="40% - 强调文字颜色 5 2 2_下月损益预测" xfId="4505"/>
    <cellStyle name="40% - 强调文字颜色 5 2 3" xfId="4506"/>
    <cellStyle name="40% - 强调文字颜色 5 2 3 2" xfId="4507"/>
    <cellStyle name="40% - 强调文字颜色 5 2 3 2 2" xfId="4508"/>
    <cellStyle name="40% - 强调文字颜色 5 2 3 2_下月损益预测" xfId="4509"/>
    <cellStyle name="40% - 强调文字颜色 5 2 3 3" xfId="4510"/>
    <cellStyle name="40% - 强调文字颜色 5 2 3_下月损益预测" xfId="4511"/>
    <cellStyle name="40% - 强调文字颜色 5 2 4" xfId="4512"/>
    <cellStyle name="40% - 强调文字颜色 5 2 4 2" xfId="4513"/>
    <cellStyle name="40% - 强调文字颜色 5 2 4 2 2" xfId="4514"/>
    <cellStyle name="40% - 强调文字颜色 5 2 4 2_下月损益预测" xfId="4515"/>
    <cellStyle name="40% - 强调文字颜色 5 2 4 3" xfId="4516"/>
    <cellStyle name="40% - 强调文字颜色 5 2 4_下月损益预测" xfId="4517"/>
    <cellStyle name="40% - 强调文字颜色 5 2 5" xfId="4518"/>
    <cellStyle name="40% - 强调文字颜色 5 2 5 2" xfId="4519"/>
    <cellStyle name="40% - 强调文字颜色 5 2 5_下月损益预测" xfId="4520"/>
    <cellStyle name="40% - 强调文字颜色 5 2 6" xfId="4521"/>
    <cellStyle name="40% - 强调文字颜色 5 2_Sheet1" xfId="4522"/>
    <cellStyle name="40% - 强调文字颜色 5 3" xfId="4523"/>
    <cellStyle name="40% - 强调文字颜色 5 3 2" xfId="4524"/>
    <cellStyle name="40% - 强调文字颜色 5 3 2 2" xfId="4525"/>
    <cellStyle name="40% - 强调文字颜色 5 3 2_下月损益预测" xfId="4526"/>
    <cellStyle name="40% - 强调文字颜色 5 3 3" xfId="4527"/>
    <cellStyle name="40% - 强调文字颜色 5 3_Sheet1" xfId="4528"/>
    <cellStyle name="40% - 强调文字颜色 5 4" xfId="4529"/>
    <cellStyle name="40% - 强调文字颜色 5 4 2" xfId="4530"/>
    <cellStyle name="40% - 强调文字颜色 5 4 2 2" xfId="4531"/>
    <cellStyle name="40% - 强调文字颜色 5 4 2_下月损益预测" xfId="4532"/>
    <cellStyle name="40% - 强调文字颜色 5 4 3" xfId="4533"/>
    <cellStyle name="40% - 强调文字颜色 5 4_Sheet1" xfId="4534"/>
    <cellStyle name="40% - 强调文字颜色 6 2" xfId="4535"/>
    <cellStyle name="40% - 强调文字颜色 6 2 2" xfId="4536"/>
    <cellStyle name="40% - 强调文字颜色 6 2 2 2" xfId="4537"/>
    <cellStyle name="40% - 强调文字颜色 6 2 2 2 2" xfId="4538"/>
    <cellStyle name="40% - 强调文字颜色 6 2 2 2_下月损益预测" xfId="4539"/>
    <cellStyle name="40% - 强调文字颜色 6 2 2 3" xfId="4540"/>
    <cellStyle name="40% - 强调文字颜色 6 2 2_下月损益预测" xfId="4541"/>
    <cellStyle name="40% - 强调文字颜色 6 2 3" xfId="4542"/>
    <cellStyle name="40% - 强调文字颜色 6 2 3 2" xfId="4543"/>
    <cellStyle name="40% - 强调文字颜色 6 2 3 2 2" xfId="4544"/>
    <cellStyle name="40% - 强调文字颜色 6 2 3 2_下月损益预测" xfId="4545"/>
    <cellStyle name="40% - 强调文字颜色 6 2 3 3" xfId="4546"/>
    <cellStyle name="40% - 强调文字颜色 6 2 3_下月损益预测" xfId="4547"/>
    <cellStyle name="40% - 强调文字颜色 6 2 4" xfId="4548"/>
    <cellStyle name="40% - 强调文字颜色 6 2 4 2" xfId="4549"/>
    <cellStyle name="40% - 强调文字颜色 6 2 4 2 2" xfId="4550"/>
    <cellStyle name="40% - 强调文字颜色 6 2 4 2_下月损益预测" xfId="4551"/>
    <cellStyle name="40% - 强调文字颜色 6 2 4 3" xfId="4552"/>
    <cellStyle name="40% - 强调文字颜色 6 2 4_下月损益预测" xfId="4553"/>
    <cellStyle name="40% - 强调文字颜色 6 2 5" xfId="4554"/>
    <cellStyle name="40% - 强调文字颜色 6 2 5 2" xfId="4555"/>
    <cellStyle name="40% - 强调文字颜色 6 2 5_下月损益预测" xfId="4556"/>
    <cellStyle name="40% - 强调文字颜色 6 2 6" xfId="4557"/>
    <cellStyle name="40% - 强调文字颜色 6 2_Sheet1" xfId="4558"/>
    <cellStyle name="40% - 强调文字颜色 6 3" xfId="4559"/>
    <cellStyle name="40% - 强调文字颜色 6 3 2" xfId="4560"/>
    <cellStyle name="40% - 强调文字颜色 6 3 2 2" xfId="4561"/>
    <cellStyle name="40% - 强调文字颜色 6 3 2_下月损益预测" xfId="4562"/>
    <cellStyle name="40% - 强调文字颜色 6 3 3" xfId="4563"/>
    <cellStyle name="40% - 强调文字颜色 6 3_Sheet1" xfId="4564"/>
    <cellStyle name="40% - 强调文字颜色 6 4" xfId="4565"/>
    <cellStyle name="40% - 强调文字颜色 6 4 2" xfId="4566"/>
    <cellStyle name="40% - 强调文字颜色 6 4 2 2" xfId="4567"/>
    <cellStyle name="40% - 强调文字颜色 6 4 2_下月损益预测" xfId="4568"/>
    <cellStyle name="40% - 强调文字颜色 6 4 3" xfId="4569"/>
    <cellStyle name="40% - 强调文字颜色 6 4_Sheet1" xfId="4570"/>
    <cellStyle name="40% - 着色 1 2" xfId="7002"/>
    <cellStyle name="40% - 着色 2 2" xfId="7006"/>
    <cellStyle name="40% - 着色 3 2" xfId="7010"/>
    <cellStyle name="40% - 着色 4 2" xfId="7014"/>
    <cellStyle name="40% - 着色 5 2" xfId="7018"/>
    <cellStyle name="40% - 着色 6 2" xfId="7022"/>
    <cellStyle name="60% - Accent1" xfId="74"/>
    <cellStyle name="60% - Accent1 2" xfId="7038"/>
    <cellStyle name="60% - Accent2" xfId="78"/>
    <cellStyle name="60% - Accent2 2" xfId="7039"/>
    <cellStyle name="60% - Accent3" xfId="82"/>
    <cellStyle name="60% - Accent3 2" xfId="7040"/>
    <cellStyle name="60% - Accent4" xfId="86"/>
    <cellStyle name="60% - Accent4 2" xfId="7041"/>
    <cellStyle name="60% - Accent5" xfId="90"/>
    <cellStyle name="60% - Accent5 2" xfId="7042"/>
    <cellStyle name="60% - Accent6" xfId="94"/>
    <cellStyle name="60% - Accent6 2" xfId="7043"/>
    <cellStyle name="60% - 强调文字颜色 1 2" xfId="4571"/>
    <cellStyle name="60% - 强调文字颜色 1 2 2" xfId="4572"/>
    <cellStyle name="60% - 强调文字颜色 1 2 2 2" xfId="4573"/>
    <cellStyle name="60% - 强调文字颜色 1 2 2 2 2" xfId="4574"/>
    <cellStyle name="60% - 强调文字颜色 1 2 2 2_下月损益预测" xfId="4575"/>
    <cellStyle name="60% - 强调文字颜色 1 2 2 3" xfId="4576"/>
    <cellStyle name="60% - 强调文字颜色 1 2 2_下月损益预测" xfId="4577"/>
    <cellStyle name="60% - 强调文字颜色 1 2 3" xfId="4578"/>
    <cellStyle name="60% - 强调文字颜色 1 2 3 2" xfId="4579"/>
    <cellStyle name="60% - 强调文字颜色 1 2 3 2 2" xfId="4580"/>
    <cellStyle name="60% - 强调文字颜色 1 2 3 2_下月损益预测" xfId="4581"/>
    <cellStyle name="60% - 强调文字颜色 1 2 3 3" xfId="4582"/>
    <cellStyle name="60% - 强调文字颜色 1 2 3_下月损益预测" xfId="4583"/>
    <cellStyle name="60% - 强调文字颜色 1 2 4" xfId="4584"/>
    <cellStyle name="60% - 强调文字颜色 1 2 4 2" xfId="4585"/>
    <cellStyle name="60% - 强调文字颜色 1 2 4 2 2" xfId="4586"/>
    <cellStyle name="60% - 强调文字颜色 1 2 4 2_下月损益预测" xfId="4587"/>
    <cellStyle name="60% - 强调文字颜色 1 2 4 3" xfId="4588"/>
    <cellStyle name="60% - 强调文字颜色 1 2 4_下月损益预测" xfId="4589"/>
    <cellStyle name="60% - 强调文字颜色 1 2 5" xfId="4590"/>
    <cellStyle name="60% - 强调文字颜色 1 2 5 2" xfId="4591"/>
    <cellStyle name="60% - 强调文字颜色 1 2 5_下月损益预测" xfId="4592"/>
    <cellStyle name="60% - 强调文字颜色 1 2 6" xfId="4593"/>
    <cellStyle name="60% - 强调文字颜色 1 2_下月损益预测" xfId="4594"/>
    <cellStyle name="60% - 强调文字颜色 1 3" xfId="4595"/>
    <cellStyle name="60% - 强调文字颜色 1 3 2" xfId="4596"/>
    <cellStyle name="60% - 强调文字颜色 1 3 2 2" xfId="4597"/>
    <cellStyle name="60% - 强调文字颜色 1 3 2_下月损益预测" xfId="4598"/>
    <cellStyle name="60% - 强调文字颜色 1 3 3" xfId="4599"/>
    <cellStyle name="60% - 强调文字颜色 1 3_下月损益预测" xfId="4600"/>
    <cellStyle name="60% - 强调文字颜色 1 4" xfId="4601"/>
    <cellStyle name="60% - 强调文字颜色 1 4 2" xfId="4602"/>
    <cellStyle name="60% - 强调文字颜色 1 4 2 2" xfId="4603"/>
    <cellStyle name="60% - 强调文字颜色 1 4 2_下月损益预测" xfId="4604"/>
    <cellStyle name="60% - 强调文字颜色 1 4 3" xfId="4605"/>
    <cellStyle name="60% - 强调文字颜色 1 4_Sheet1" xfId="4606"/>
    <cellStyle name="60% - 强调文字颜色 2 2" xfId="4607"/>
    <cellStyle name="60% - 强调文字颜色 2 2 2" xfId="4608"/>
    <cellStyle name="60% - 强调文字颜色 2 2 2 2" xfId="4609"/>
    <cellStyle name="60% - 强调文字颜色 2 2 2 2 2" xfId="4610"/>
    <cellStyle name="60% - 强调文字颜色 2 2 2 2_下月损益预测" xfId="4611"/>
    <cellStyle name="60% - 强调文字颜色 2 2 2 3" xfId="4612"/>
    <cellStyle name="60% - 强调文字颜色 2 2 2_下月损益预测" xfId="4613"/>
    <cellStyle name="60% - 强调文字颜色 2 2 3" xfId="4614"/>
    <cellStyle name="60% - 强调文字颜色 2 2 3 2" xfId="4615"/>
    <cellStyle name="60% - 强调文字颜色 2 2 3 2 2" xfId="4616"/>
    <cellStyle name="60% - 强调文字颜色 2 2 3 2_下月损益预测" xfId="4617"/>
    <cellStyle name="60% - 强调文字颜色 2 2 3 3" xfId="4618"/>
    <cellStyle name="60% - 强调文字颜色 2 2 3_下月损益预测" xfId="4619"/>
    <cellStyle name="60% - 强调文字颜色 2 2 4" xfId="4620"/>
    <cellStyle name="60% - 强调文字颜色 2 2 4 2" xfId="4621"/>
    <cellStyle name="60% - 强调文字颜色 2 2 4 2 2" xfId="4622"/>
    <cellStyle name="60% - 强调文字颜色 2 2 4 2_下月损益预测" xfId="4623"/>
    <cellStyle name="60% - 强调文字颜色 2 2 4 3" xfId="4624"/>
    <cellStyle name="60% - 强调文字颜色 2 2 4_下月损益预测" xfId="4625"/>
    <cellStyle name="60% - 强调文字颜色 2 2 5" xfId="4626"/>
    <cellStyle name="60% - 强调文字颜色 2 2 5 2" xfId="4627"/>
    <cellStyle name="60% - 强调文字颜色 2 2 5_下月损益预测" xfId="4628"/>
    <cellStyle name="60% - 强调文字颜色 2 2 6" xfId="4629"/>
    <cellStyle name="60% - 强调文字颜色 2 2_下月损益预测" xfId="4630"/>
    <cellStyle name="60% - 强调文字颜色 2 3" xfId="4631"/>
    <cellStyle name="60% - 强调文字颜色 2 3 2" xfId="4632"/>
    <cellStyle name="60% - 强调文字颜色 2 3 2 2" xfId="4633"/>
    <cellStyle name="60% - 强调文字颜色 2 3 2_下月损益预测" xfId="4634"/>
    <cellStyle name="60% - 强调文字颜色 2 3 3" xfId="4635"/>
    <cellStyle name="60% - 强调文字颜色 2 3_下月损益预测" xfId="4636"/>
    <cellStyle name="60% - 强调文字颜色 2 4" xfId="4637"/>
    <cellStyle name="60% - 强调文字颜色 2 4 2" xfId="4638"/>
    <cellStyle name="60% - 强调文字颜色 2 4 2 2" xfId="4639"/>
    <cellStyle name="60% - 强调文字颜色 2 4 2_下月损益预测" xfId="4640"/>
    <cellStyle name="60% - 强调文字颜色 2 4 3" xfId="4641"/>
    <cellStyle name="60% - 强调文字颜色 2 4_Sheet1" xfId="4642"/>
    <cellStyle name="60% - 强调文字颜色 3 2" xfId="4643"/>
    <cellStyle name="60% - 强调文字颜色 3 2 2" xfId="4644"/>
    <cellStyle name="60% - 强调文字颜色 3 2 2 2" xfId="4645"/>
    <cellStyle name="60% - 强调文字颜色 3 2 2 2 2" xfId="4646"/>
    <cellStyle name="60% - 强调文字颜色 3 2 2 2_下月损益预测" xfId="4647"/>
    <cellStyle name="60% - 强调文字颜色 3 2 2 3" xfId="4648"/>
    <cellStyle name="60% - 强调文字颜色 3 2 2_下月损益预测" xfId="4649"/>
    <cellStyle name="60% - 强调文字颜色 3 2 3" xfId="4650"/>
    <cellStyle name="60% - 强调文字颜色 3 2 3 2" xfId="4651"/>
    <cellStyle name="60% - 强调文字颜色 3 2 3 2 2" xfId="4652"/>
    <cellStyle name="60% - 强调文字颜色 3 2 3 2_下月损益预测" xfId="4653"/>
    <cellStyle name="60% - 强调文字颜色 3 2 3 3" xfId="4654"/>
    <cellStyle name="60% - 强调文字颜色 3 2 3_下月损益预测" xfId="4655"/>
    <cellStyle name="60% - 强调文字颜色 3 2 4" xfId="4656"/>
    <cellStyle name="60% - 强调文字颜色 3 2 4 2" xfId="4657"/>
    <cellStyle name="60% - 强调文字颜色 3 2 4 2 2" xfId="4658"/>
    <cellStyle name="60% - 强调文字颜色 3 2 4 2_下月损益预测" xfId="4659"/>
    <cellStyle name="60% - 强调文字颜色 3 2 4 3" xfId="4660"/>
    <cellStyle name="60% - 强调文字颜色 3 2 4_下月损益预测" xfId="4661"/>
    <cellStyle name="60% - 强调文字颜色 3 2 5" xfId="4662"/>
    <cellStyle name="60% - 强调文字颜色 3 2 5 2" xfId="4663"/>
    <cellStyle name="60% - 强调文字颜色 3 2 5_下月损益预测" xfId="4664"/>
    <cellStyle name="60% - 强调文字颜色 3 2 6" xfId="4665"/>
    <cellStyle name="60% - 强调文字颜色 3 2_下月损益预测" xfId="4666"/>
    <cellStyle name="60% - 强调文字颜色 3 3" xfId="4667"/>
    <cellStyle name="60% - 强调文字颜色 3 3 2" xfId="4668"/>
    <cellStyle name="60% - 强调文字颜色 3 3 2 2" xfId="4669"/>
    <cellStyle name="60% - 强调文字颜色 3 3 2_下月损益预测" xfId="4670"/>
    <cellStyle name="60% - 强调文字颜色 3 3 3" xfId="4671"/>
    <cellStyle name="60% - 强调文字颜色 3 3_下月损益预测" xfId="4672"/>
    <cellStyle name="60% - 强调文字颜色 3 4" xfId="4673"/>
    <cellStyle name="60% - 强调文字颜色 3 4 2" xfId="4674"/>
    <cellStyle name="60% - 强调文字颜色 3 4 2 2" xfId="4675"/>
    <cellStyle name="60% - 强调文字颜色 3 4 2_下月损益预测" xfId="4676"/>
    <cellStyle name="60% - 强调文字颜色 3 4 3" xfId="4677"/>
    <cellStyle name="60% - 强调文字颜色 3 4_Sheet1" xfId="4678"/>
    <cellStyle name="60% - 强调文字颜色 4 2" xfId="4679"/>
    <cellStyle name="60% - 强调文字颜色 4 2 2" xfId="4680"/>
    <cellStyle name="60% - 强调文字颜色 4 2 2 2" xfId="4681"/>
    <cellStyle name="60% - 强调文字颜色 4 2 2 2 2" xfId="4682"/>
    <cellStyle name="60% - 强调文字颜色 4 2 2 2_下月损益预测" xfId="4683"/>
    <cellStyle name="60% - 强调文字颜色 4 2 2 3" xfId="4684"/>
    <cellStyle name="60% - 强调文字颜色 4 2 2_下月损益预测" xfId="4685"/>
    <cellStyle name="60% - 强调文字颜色 4 2 3" xfId="4686"/>
    <cellStyle name="60% - 强调文字颜色 4 2 3 2" xfId="4687"/>
    <cellStyle name="60% - 强调文字颜色 4 2 3 2 2" xfId="4688"/>
    <cellStyle name="60% - 强调文字颜色 4 2 3 2_下月损益预测" xfId="4689"/>
    <cellStyle name="60% - 强调文字颜色 4 2 3 3" xfId="4690"/>
    <cellStyle name="60% - 强调文字颜色 4 2 3_下月损益预测" xfId="4691"/>
    <cellStyle name="60% - 强调文字颜色 4 2 4" xfId="4692"/>
    <cellStyle name="60% - 强调文字颜色 4 2 4 2" xfId="4693"/>
    <cellStyle name="60% - 强调文字颜色 4 2 4 2 2" xfId="4694"/>
    <cellStyle name="60% - 强调文字颜色 4 2 4 2_下月损益预测" xfId="4695"/>
    <cellStyle name="60% - 强调文字颜色 4 2 4 3" xfId="4696"/>
    <cellStyle name="60% - 强调文字颜色 4 2 4_下月损益预测" xfId="4697"/>
    <cellStyle name="60% - 强调文字颜色 4 2 5" xfId="4698"/>
    <cellStyle name="60% - 强调文字颜色 4 2 5 2" xfId="4699"/>
    <cellStyle name="60% - 强调文字颜色 4 2 5_下月损益预测" xfId="4700"/>
    <cellStyle name="60% - 强调文字颜色 4 2 6" xfId="4701"/>
    <cellStyle name="60% - 强调文字颜色 4 2_下月损益预测" xfId="4702"/>
    <cellStyle name="60% - 强调文字颜色 4 3" xfId="4703"/>
    <cellStyle name="60% - 强调文字颜色 4 3 2" xfId="4704"/>
    <cellStyle name="60% - 强调文字颜色 4 3 2 2" xfId="4705"/>
    <cellStyle name="60% - 强调文字颜色 4 3 2_下月损益预测" xfId="4706"/>
    <cellStyle name="60% - 强调文字颜色 4 3 3" xfId="4707"/>
    <cellStyle name="60% - 强调文字颜色 4 3_下月损益预测" xfId="4708"/>
    <cellStyle name="60% - 强调文字颜色 4 4" xfId="4709"/>
    <cellStyle name="60% - 强调文字颜色 4 4 2" xfId="4710"/>
    <cellStyle name="60% - 强调文字颜色 4 4 2 2" xfId="4711"/>
    <cellStyle name="60% - 强调文字颜色 4 4 2_下月损益预测" xfId="4712"/>
    <cellStyle name="60% - 强调文字颜色 4 4 3" xfId="4713"/>
    <cellStyle name="60% - 强调文字颜色 4 4_Sheet1" xfId="4714"/>
    <cellStyle name="60% - 强调文字颜色 5 2" xfId="4715"/>
    <cellStyle name="60% - 强调文字颜色 5 2 2" xfId="4716"/>
    <cellStyle name="60% - 强调文字颜色 5 2 2 2" xfId="4717"/>
    <cellStyle name="60% - 强调文字颜色 5 2 2 2 2" xfId="4718"/>
    <cellStyle name="60% - 强调文字颜色 5 2 2 2_下月损益预测" xfId="4719"/>
    <cellStyle name="60% - 强调文字颜色 5 2 2 3" xfId="4720"/>
    <cellStyle name="60% - 强调文字颜色 5 2 2_下月损益预测" xfId="4721"/>
    <cellStyle name="60% - 强调文字颜色 5 2 3" xfId="4722"/>
    <cellStyle name="60% - 强调文字颜色 5 2 3 2" xfId="4723"/>
    <cellStyle name="60% - 强调文字颜色 5 2 3 2 2" xfId="4724"/>
    <cellStyle name="60% - 强调文字颜色 5 2 3 2_下月损益预测" xfId="4725"/>
    <cellStyle name="60% - 强调文字颜色 5 2 3 3" xfId="4726"/>
    <cellStyle name="60% - 强调文字颜色 5 2 3_下月损益预测" xfId="4727"/>
    <cellStyle name="60% - 强调文字颜色 5 2 4" xfId="4728"/>
    <cellStyle name="60% - 强调文字颜色 5 2 4 2" xfId="4729"/>
    <cellStyle name="60% - 强调文字颜色 5 2 4 2 2" xfId="4730"/>
    <cellStyle name="60% - 强调文字颜色 5 2 4 2_下月损益预测" xfId="4731"/>
    <cellStyle name="60% - 强调文字颜色 5 2 4 3" xfId="4732"/>
    <cellStyle name="60% - 强调文字颜色 5 2 4_下月损益预测" xfId="4733"/>
    <cellStyle name="60% - 强调文字颜色 5 2 5" xfId="4734"/>
    <cellStyle name="60% - 强调文字颜色 5 2 5 2" xfId="4735"/>
    <cellStyle name="60% - 强调文字颜色 5 2 5_下月损益预测" xfId="4736"/>
    <cellStyle name="60% - 强调文字颜色 5 2 6" xfId="4737"/>
    <cellStyle name="60% - 强调文字颜色 5 2_下月损益预测" xfId="4738"/>
    <cellStyle name="60% - 强调文字颜色 5 3" xfId="4739"/>
    <cellStyle name="60% - 强调文字颜色 5 3 2" xfId="4740"/>
    <cellStyle name="60% - 强调文字颜色 5 3 2 2" xfId="4741"/>
    <cellStyle name="60% - 强调文字颜色 5 3 2_下月损益预测" xfId="4742"/>
    <cellStyle name="60% - 强调文字颜色 5 3 3" xfId="4743"/>
    <cellStyle name="60% - 强调文字颜色 5 3_下月损益预测" xfId="4744"/>
    <cellStyle name="60% - 强调文字颜色 5 4" xfId="4745"/>
    <cellStyle name="60% - 强调文字颜色 5 4 2" xfId="4746"/>
    <cellStyle name="60% - 强调文字颜色 5 4 2 2" xfId="4747"/>
    <cellStyle name="60% - 强调文字颜色 5 4 2_下月损益预测" xfId="4748"/>
    <cellStyle name="60% - 强调文字颜色 5 4 3" xfId="4749"/>
    <cellStyle name="60% - 强调文字颜色 5 4_Sheet1" xfId="4750"/>
    <cellStyle name="60% - 强调文字颜色 6 2" xfId="4751"/>
    <cellStyle name="60% - 强调文字颜色 6 2 2" xfId="4752"/>
    <cellStyle name="60% - 强调文字颜色 6 2 2 2" xfId="4753"/>
    <cellStyle name="60% - 强调文字颜色 6 2 2 2 2" xfId="4754"/>
    <cellStyle name="60% - 强调文字颜色 6 2 2 2_下月损益预测" xfId="4755"/>
    <cellStyle name="60% - 强调文字颜色 6 2 2 3" xfId="4756"/>
    <cellStyle name="60% - 强调文字颜色 6 2 2_下月损益预测" xfId="4757"/>
    <cellStyle name="60% - 强调文字颜色 6 2 3" xfId="4758"/>
    <cellStyle name="60% - 强调文字颜色 6 2 3 2" xfId="4759"/>
    <cellStyle name="60% - 强调文字颜色 6 2 3 2 2" xfId="4760"/>
    <cellStyle name="60% - 强调文字颜色 6 2 3 2_下月损益预测" xfId="4761"/>
    <cellStyle name="60% - 强调文字颜色 6 2 3 3" xfId="4762"/>
    <cellStyle name="60% - 强调文字颜色 6 2 3_下月损益预测" xfId="4763"/>
    <cellStyle name="60% - 强调文字颜色 6 2 4" xfId="4764"/>
    <cellStyle name="60% - 强调文字颜色 6 2 4 2" xfId="4765"/>
    <cellStyle name="60% - 强调文字颜色 6 2 4 2 2" xfId="4766"/>
    <cellStyle name="60% - 强调文字颜色 6 2 4 2_下月损益预测" xfId="4767"/>
    <cellStyle name="60% - 强调文字颜色 6 2 4 3" xfId="4768"/>
    <cellStyle name="60% - 强调文字颜色 6 2 4_下月损益预测" xfId="4769"/>
    <cellStyle name="60% - 强调文字颜色 6 2 5" xfId="4770"/>
    <cellStyle name="60% - 强调文字颜色 6 2 5 2" xfId="4771"/>
    <cellStyle name="60% - 强调文字颜色 6 2 5_下月损益预测" xfId="4772"/>
    <cellStyle name="60% - 强调文字颜色 6 2 6" xfId="4773"/>
    <cellStyle name="60% - 强调文字颜色 6 2_下月损益预测" xfId="4774"/>
    <cellStyle name="60% - 强调文字颜色 6 3" xfId="4775"/>
    <cellStyle name="60% - 强调文字颜色 6 3 2" xfId="4776"/>
    <cellStyle name="60% - 强调文字颜色 6 3 2 2" xfId="4777"/>
    <cellStyle name="60% - 强调文字颜色 6 3 2_下月损益预测" xfId="4778"/>
    <cellStyle name="60% - 强调文字颜色 6 3 3" xfId="4779"/>
    <cellStyle name="60% - 强调文字颜色 6 3_下月损益预测" xfId="4780"/>
    <cellStyle name="60% - 强调文字颜色 6 4" xfId="4781"/>
    <cellStyle name="60% - 强调文字颜色 6 4 2" xfId="4782"/>
    <cellStyle name="60% - 强调文字颜色 6 4 2 2" xfId="4783"/>
    <cellStyle name="60% - 强调文字颜色 6 4 2_下月损益预测" xfId="4784"/>
    <cellStyle name="60% - 强调文字颜色 6 4 3" xfId="4785"/>
    <cellStyle name="60% - 强调文字颜色 6 4_Sheet1" xfId="4786"/>
    <cellStyle name="60% - 着色 1 2" xfId="7003"/>
    <cellStyle name="60% - 着色 2 2" xfId="7007"/>
    <cellStyle name="60% - 着色 3 2" xfId="7011"/>
    <cellStyle name="60% - 着色 4 2" xfId="7015"/>
    <cellStyle name="60% - 着色 5 2" xfId="7019"/>
    <cellStyle name="60% - 着色 6 2" xfId="7023"/>
    <cellStyle name="A4 Small 210 x 297 mm" xfId="4787"/>
    <cellStyle name="AA FRAME" xfId="4788"/>
    <cellStyle name="AA HEADING" xfId="4789"/>
    <cellStyle name="AA INITIALS" xfId="4790"/>
    <cellStyle name="AA INPUT" xfId="4791"/>
    <cellStyle name="AA LOCK" xfId="4792"/>
    <cellStyle name="AA MGR NAME" xfId="4793"/>
    <cellStyle name="AA NORMAL" xfId="4794"/>
    <cellStyle name="AA NUMBER" xfId="4795"/>
    <cellStyle name="AA NUMBER2" xfId="4796"/>
    <cellStyle name="AA QUESTION" xfId="4797"/>
    <cellStyle name="AA SHADE" xfId="4798"/>
    <cellStyle name="Accent1" xfId="71"/>
    <cellStyle name="Accent1 2" xfId="7044"/>
    <cellStyle name="Accent2" xfId="75"/>
    <cellStyle name="Accent2 2" xfId="7045"/>
    <cellStyle name="Accent3" xfId="79"/>
    <cellStyle name="Accent3 2" xfId="7046"/>
    <cellStyle name="Accent4" xfId="83"/>
    <cellStyle name="Accent4 2" xfId="7047"/>
    <cellStyle name="Accent5" xfId="87"/>
    <cellStyle name="Accent5 2" xfId="7048"/>
    <cellStyle name="Accent6" xfId="91"/>
    <cellStyle name="Accent6 2" xfId="7049"/>
    <cellStyle name="active" xfId="4799"/>
    <cellStyle name="args.style" xfId="4800"/>
    <cellStyle name="Bad" xfId="61"/>
    <cellStyle name="Bad 2" xfId="7050"/>
    <cellStyle name="Body" xfId="4801"/>
    <cellStyle name="Bolivars" xfId="4802"/>
    <cellStyle name="BOM-DOWN" xfId="4803"/>
    <cellStyle name="Border" xfId="4804"/>
    <cellStyle name="Break" xfId="4805"/>
    <cellStyle name="Calc Currency (0)" xfId="4806"/>
    <cellStyle name="Calc Currency (2)" xfId="4807"/>
    <cellStyle name="Calc Percent (0)" xfId="4808"/>
    <cellStyle name="Calc Percent (1)" xfId="4809"/>
    <cellStyle name="Calc Percent (2)" xfId="4810"/>
    <cellStyle name="Calc Units (0)" xfId="4811"/>
    <cellStyle name="Calc Units (1)" xfId="4812"/>
    <cellStyle name="Calc Units (2)" xfId="4813"/>
    <cellStyle name="Calculation" xfId="65"/>
    <cellStyle name="Calculation 2" xfId="7051"/>
    <cellStyle name="category" xfId="4814"/>
    <cellStyle name="Centered Heading" xfId="4815"/>
    <cellStyle name="Change A&amp;ll" xfId="4816"/>
    <cellStyle name="Check Cell" xfId="67"/>
    <cellStyle name="Check Cell 2" xfId="7052"/>
    <cellStyle name="Col Heads" xfId="4817"/>
    <cellStyle name="Column Headings" xfId="4818"/>
    <cellStyle name="Column$Headings" xfId="4819"/>
    <cellStyle name="Column_Title" xfId="4820"/>
    <cellStyle name="Comma  - Style1" xfId="4821"/>
    <cellStyle name="Comma  - Style2" xfId="4822"/>
    <cellStyle name="Comma  - Style3" xfId="4823"/>
    <cellStyle name="Comma  - Style4" xfId="4824"/>
    <cellStyle name="Comma  - Style5" xfId="4825"/>
    <cellStyle name="Comma  - Style6" xfId="4826"/>
    <cellStyle name="Comma  - Style7" xfId="4827"/>
    <cellStyle name="Comma  - Style8" xfId="4828"/>
    <cellStyle name="Comma [0]_6S Input Form Template - cn v2.2.2" xfId="7053"/>
    <cellStyle name="Comma [00]" xfId="4829"/>
    <cellStyle name="Comma 2" xfId="32"/>
    <cellStyle name="Comma 2 2" xfId="4831"/>
    <cellStyle name="Comma 2 3" xfId="4830"/>
    <cellStyle name="Comma 2 4" xfId="7111"/>
    <cellStyle name="Comma 3" xfId="4832"/>
    <cellStyle name="Comma 4" xfId="4833"/>
    <cellStyle name="comma zerodec" xfId="4834"/>
    <cellStyle name="Comma,0" xfId="4835"/>
    <cellStyle name="Comma,1" xfId="4836"/>
    <cellStyle name="Comma,2" xfId="4837"/>
    <cellStyle name="Comma[0]" xfId="4838"/>
    <cellStyle name="Comma[2]" xfId="4839"/>
    <cellStyle name="Comma_~2152908" xfId="7054"/>
    <cellStyle name="comma-d" xfId="4840"/>
    <cellStyle name="Company Name" xfId="4841"/>
    <cellStyle name="Component" xfId="4842"/>
    <cellStyle name="Copied" xfId="4843"/>
    <cellStyle name="COST1" xfId="4844"/>
    <cellStyle name="Currency $" xfId="4845"/>
    <cellStyle name="Currency [00]" xfId="4846"/>
    <cellStyle name="Currency$[0]" xfId="4847"/>
    <cellStyle name="Currency$[2]" xfId="4848"/>
    <cellStyle name="Currency,0" xfId="4849"/>
    <cellStyle name="Currency,2" xfId="4850"/>
    <cellStyle name="Currency[2]" xfId="4851"/>
    <cellStyle name="Currency\[0]" xfId="4852"/>
    <cellStyle name="Currency1" xfId="4853"/>
    <cellStyle name="Date" xfId="4854"/>
    <cellStyle name="Date Short" xfId="4855"/>
    <cellStyle name="Date_ACC" xfId="4856"/>
    <cellStyle name="Dollar (zero dec)" xfId="4857"/>
    <cellStyle name="Dollars" xfId="4858"/>
    <cellStyle name="DownLoad" xfId="4859"/>
    <cellStyle name="DSYSPROJ" xfId="4860"/>
    <cellStyle name="e" xfId="4861"/>
    <cellStyle name="e_060430.CTE SH.47.Spreadsheet amended" xfId="4862"/>
    <cellStyle name="e_060430.CTE SH.47.Spreadsheet.V2" xfId="4863"/>
    <cellStyle name="e_070226.valin.consol.after interco elimination" xfId="4864"/>
    <cellStyle name="e_070226.valin.consol.after interco elimination_061231.Valin consol.Spreadsheet.v7" xfId="4865"/>
    <cellStyle name="e_070226.valin.consol.after interco elimination_1" xfId="4866"/>
    <cellStyle name="e_070226.valin.consol.after interco elimination_1_061231.Valin consol.Spreadsheet.v7" xfId="4867"/>
    <cellStyle name="e_080120.Valin.Consol.财务报表附注.利润表科目.V1" xfId="4868"/>
    <cellStyle name="e_080120.Valin.Consol.财务报表附注.利润表科目.V2" xfId="4869"/>
    <cellStyle name="e_080122.Valin.分布报告" xfId="4870"/>
    <cellStyle name="e_2.080120.Valin.Consol.Disclosure notes.PL.VCookie" xfId="4871"/>
    <cellStyle name="e_分部报告" xfId="4872"/>
    <cellStyle name="EI Code" xfId="4873"/>
    <cellStyle name="Enter Currency (0)" xfId="4874"/>
    <cellStyle name="Enter Currency (2)" xfId="4875"/>
    <cellStyle name="Enter Units (0)" xfId="4876"/>
    <cellStyle name="Enter Units (1)" xfId="4877"/>
    <cellStyle name="Enter Units (2)" xfId="4878"/>
    <cellStyle name="Entered" xfId="4879"/>
    <cellStyle name="entry" xfId="4880"/>
    <cellStyle name="entry box" xfId="4881"/>
    <cellStyle name="Euro" xfId="4882"/>
    <cellStyle name="Excel Built-in Normal" xfId="4883"/>
    <cellStyle name="Excel Built-in Normal 1" xfId="4884"/>
    <cellStyle name="Explanatory Text" xfId="69"/>
    <cellStyle name="Explanatory Text 2" xfId="7055"/>
    <cellStyle name="EY House" xfId="4885"/>
    <cellStyle name="e鯪" xfId="4886"/>
    <cellStyle name="e鯪9" xfId="4887"/>
    <cellStyle name="e鯪9Y" xfId="4888"/>
    <cellStyle name="e鯪9Y_x000b_" xfId="4889"/>
    <cellStyle name="e鯪9Y_060430.CTE SH.47.Spreadsheet amended" xfId="4890"/>
    <cellStyle name="F2" xfId="4891"/>
    <cellStyle name="F3" xfId="4892"/>
    <cellStyle name="F4" xfId="4893"/>
    <cellStyle name="F5" xfId="4894"/>
    <cellStyle name="F6" xfId="4895"/>
    <cellStyle name="F7" xfId="4896"/>
    <cellStyle name="F8" xfId="4897"/>
    <cellStyle name="Fixed" xfId="4898"/>
    <cellStyle name="Format Number Column" xfId="4899"/>
    <cellStyle name="GAR" xfId="4900"/>
    <cellStyle name="gcd" xfId="4901"/>
    <cellStyle name="General" xfId="4902"/>
    <cellStyle name="GerBOM1" xfId="4903"/>
    <cellStyle name="Good" xfId="60"/>
    <cellStyle name="Good 2" xfId="7056"/>
    <cellStyle name="Grey" xfId="4904"/>
    <cellStyle name="HEADER" xfId="4905"/>
    <cellStyle name="Header1" xfId="4906"/>
    <cellStyle name="Header2" xfId="4907"/>
    <cellStyle name="Heading" xfId="4908"/>
    <cellStyle name="Heading 1" xfId="56"/>
    <cellStyle name="Heading 1 2" xfId="7057"/>
    <cellStyle name="Heading 2" xfId="57"/>
    <cellStyle name="Heading 2 2" xfId="7058"/>
    <cellStyle name="Heading 3" xfId="58"/>
    <cellStyle name="Heading 3 2" xfId="7059"/>
    <cellStyle name="Heading 4" xfId="59"/>
    <cellStyle name="Heading 4 2" xfId="7060"/>
    <cellStyle name="Heading No Underline" xfId="4909"/>
    <cellStyle name="Heading_ACC" xfId="4910"/>
    <cellStyle name="HEADING1" xfId="4911"/>
    <cellStyle name="HEADING2" xfId="4912"/>
    <cellStyle name="Hyperlink 2" xfId="4913"/>
    <cellStyle name="Hyperlink_LIT0610000-6S2005v12(T1+T2)" xfId="7061"/>
    <cellStyle name="Input" xfId="63"/>
    <cellStyle name="Input [yellow]" xfId="4914"/>
    <cellStyle name="Input 2" xfId="7062"/>
    <cellStyle name="Input Cells" xfId="4915"/>
    <cellStyle name="Input_ACC" xfId="4916"/>
    <cellStyle name="InputArea" xfId="4917"/>
    <cellStyle name="International" xfId="4918"/>
    <cellStyle name="jyy" xfId="4919"/>
    <cellStyle name="KJBT" xfId="4920"/>
    <cellStyle name="KJML" xfId="4921"/>
    <cellStyle name="KPMG Heading 1" xfId="4922"/>
    <cellStyle name="KPMG Heading 2" xfId="4923"/>
    <cellStyle name="KPMG Heading 3" xfId="4924"/>
    <cellStyle name="KPMG Heading 4" xfId="4925"/>
    <cellStyle name="KPMG Normal" xfId="4926"/>
    <cellStyle name="KPMG Normal Text" xfId="4927"/>
    <cellStyle name="l]_x000d__x000a_Path=h:_x000d__x000a_Name=Diana Chang_x000d__x000a_DDEApps=nsf,nsg,nsh,ntf,ns2,ors,org_x000d__x000a_SmartIcons=Read Message_x000d__x000a__x000d__x000a__x000d__x000a_[cc:Edit" xfId="4928"/>
    <cellStyle name="left" xfId="4929"/>
    <cellStyle name="Line Item" xfId="4930"/>
    <cellStyle name="Line No." xfId="4931"/>
    <cellStyle name="Lines Fill" xfId="4932"/>
    <cellStyle name="Link Currency (0)" xfId="4933"/>
    <cellStyle name="Link Currency (2)" xfId="4934"/>
    <cellStyle name="Link Units (0)" xfId="4935"/>
    <cellStyle name="Link Units (1)" xfId="4936"/>
    <cellStyle name="Link Units (2)" xfId="4937"/>
    <cellStyle name="Linked Cell" xfId="66"/>
    <cellStyle name="Linked Cell 2" xfId="7063"/>
    <cellStyle name="Linked Cells" xfId="4938"/>
    <cellStyle name="Millares [0]_laroux" xfId="4939"/>
    <cellStyle name="Millares_BASKETS" xfId="4940"/>
    <cellStyle name="Milliers [0]_!!!GO" xfId="4941"/>
    <cellStyle name="Milliers_!!!GO" xfId="4942"/>
    <cellStyle name="Model" xfId="4943"/>
    <cellStyle name="Moeda [0]_210XBUD" xfId="4944"/>
    <cellStyle name="Moeda_210XBUD" xfId="4945"/>
    <cellStyle name="Moneda [0]_laroux" xfId="4946"/>
    <cellStyle name="Moneda_laroux" xfId="4947"/>
    <cellStyle name="Monétaire [0]_!!!GO" xfId="4948"/>
    <cellStyle name="Monétaire_!!!GO" xfId="4949"/>
    <cellStyle name="Mon閠aire [0]_!!!GO" xfId="4950"/>
    <cellStyle name="Mon閠aire_!!!GO" xfId="4951"/>
    <cellStyle name="Neutral" xfId="62"/>
    <cellStyle name="Neutral 2" xfId="7064"/>
    <cellStyle name="New Times Roman" xfId="4952"/>
    <cellStyle name="no dec" xfId="4953"/>
    <cellStyle name="Norm੎੎" xfId="7132"/>
    <cellStyle name="Normal - Style1" xfId="4954"/>
    <cellStyle name="Normal 1" xfId="4955"/>
    <cellStyle name="Normal 1 2" xfId="4956"/>
    <cellStyle name="Normal 1 2 2" xfId="4957"/>
    <cellStyle name="Normal 1 2_下月损益预测" xfId="4958"/>
    <cellStyle name="Normal 1 3" xfId="4959"/>
    <cellStyle name="Normal 1_下月损益预测" xfId="4960"/>
    <cellStyle name="Normal 10" xfId="4961"/>
    <cellStyle name="Normal 12" xfId="4962"/>
    <cellStyle name="Normal 14" xfId="4963"/>
    <cellStyle name="Normal 2" xfId="36"/>
    <cellStyle name="Normal 2 17" xfId="4965"/>
    <cellStyle name="Normal 2 2" xfId="35"/>
    <cellStyle name="Normal 2 2 2" xfId="38"/>
    <cellStyle name="Normal 2 2 2 2" xfId="7218"/>
    <cellStyle name="Normal 2 2 3" xfId="4966"/>
    <cellStyle name="Normal 2 2 4" xfId="7228"/>
    <cellStyle name="Normal 2 3" xfId="39"/>
    <cellStyle name="Normal 2 3 2" xfId="4964"/>
    <cellStyle name="Normal 2 3 3" xfId="7107"/>
    <cellStyle name="Normal 2 3 4" xfId="7217"/>
    <cellStyle name="Normal 2 4" xfId="7109"/>
    <cellStyle name="Normal 2 5" xfId="7219"/>
    <cellStyle name="Normal 2_ACC" xfId="4967"/>
    <cellStyle name="Normal 3" xfId="37"/>
    <cellStyle name="Normal 3 2" xfId="102"/>
    <cellStyle name="Normal 3 2 2" xfId="4970"/>
    <cellStyle name="Normal 3 2 2 2" xfId="7214"/>
    <cellStyle name="Normal 3 2 3" xfId="4969"/>
    <cellStyle name="Normal 3 2 4" xfId="7215"/>
    <cellStyle name="Normal 3 3" xfId="4971"/>
    <cellStyle name="Normal 3 3 2" xfId="7213"/>
    <cellStyle name="Normal 3 4" xfId="4968"/>
    <cellStyle name="Normal 3 5" xfId="98"/>
    <cellStyle name="Normal 3 6" xfId="7108"/>
    <cellStyle name="Normal 3 7" xfId="7126"/>
    <cellStyle name="Normal 3 8" xfId="7216"/>
    <cellStyle name="Normal 4" xfId="4972"/>
    <cellStyle name="Normal 4 2" xfId="4973"/>
    <cellStyle name="Normal 4 3" xfId="7093"/>
    <cellStyle name="Normal 4_Sheet1" xfId="4974"/>
    <cellStyle name="Normal 5" xfId="4975"/>
    <cellStyle name="Normal 5 2" xfId="4976"/>
    <cellStyle name="Normal 5 3" xfId="4977"/>
    <cellStyle name="Normal 5 3 2" xfId="4978"/>
    <cellStyle name="Normal 5_Sheet1" xfId="4979"/>
    <cellStyle name="Normal 6" xfId="33"/>
    <cellStyle name="Normal 6 2" xfId="4981"/>
    <cellStyle name="Normal 6 2 2" xfId="4982"/>
    <cellStyle name="Normal 6 3" xfId="4980"/>
    <cellStyle name="Normal 6 4" xfId="96"/>
    <cellStyle name="Normal 6 5" xfId="7110"/>
    <cellStyle name="Normal 7" xfId="4983"/>
    <cellStyle name="Normal 8" xfId="4984"/>
    <cellStyle name="Normal_#10-Headcount" xfId="7065"/>
    <cellStyle name="Normalny_Arkusz1" xfId="4985"/>
    <cellStyle name="Note" xfId="4986"/>
    <cellStyle name="OBI_ColHeader" xfId="95"/>
    <cellStyle name="Œ…‹æØ‚è [0.00]_Region Orders (2)" xfId="4987"/>
    <cellStyle name="Œ…‹æØ‚è_Region Orders (2)" xfId="4988"/>
    <cellStyle name="oft Excel]_x000a__x000d_Comment=open=/f を指定すると、ユーザー定義関数を関数貼り付けの一覧に登録することができます。_x000a__x000d_Maximized" xfId="4989"/>
    <cellStyle name="Output" xfId="64"/>
    <cellStyle name="Output 2" xfId="7066"/>
    <cellStyle name="Output Amounts" xfId="4990"/>
    <cellStyle name="Output Column Headings" xfId="4991"/>
    <cellStyle name="Output Line Items" xfId="4992"/>
    <cellStyle name="Output Report Heading" xfId="4993"/>
    <cellStyle name="Output Report Title" xfId="4994"/>
    <cellStyle name="Output_ACC" xfId="4995"/>
    <cellStyle name="Parent" xfId="4996"/>
    <cellStyle name="Pct w/ Pts" xfId="4997"/>
    <cellStyle name="Pct w/o Pts" xfId="4998"/>
    <cellStyle name="per.style" xfId="4999"/>
    <cellStyle name="Percent [0%]" xfId="5000"/>
    <cellStyle name="Percent [0.00%]" xfId="5001"/>
    <cellStyle name="Percent [0]" xfId="5002"/>
    <cellStyle name="Percent [00]" xfId="5003"/>
    <cellStyle name="Percent [2]" xfId="5004"/>
    <cellStyle name="Percent 2" xfId="5005"/>
    <cellStyle name="Percent 3" xfId="5006"/>
    <cellStyle name="Percent w/o%" xfId="5007"/>
    <cellStyle name="Percent%" xfId="5008"/>
    <cellStyle name="Percent[0]" xfId="5009"/>
    <cellStyle name="Percent[2]" xfId="5010"/>
    <cellStyle name="Prefilled" xfId="5011"/>
    <cellStyle name="PrePop Currency (0)" xfId="5012"/>
    <cellStyle name="PrePop Currency (2)" xfId="5013"/>
    <cellStyle name="PrePop Units (0)" xfId="5014"/>
    <cellStyle name="PrePop Units (1)" xfId="5015"/>
    <cellStyle name="PrePop Units (2)" xfId="5016"/>
    <cellStyle name="price" xfId="5017"/>
    <cellStyle name="pricing" xfId="5018"/>
    <cellStyle name="PSChar" xfId="5019"/>
    <cellStyle name="PSDec" xfId="5020"/>
    <cellStyle name="RangeBelow" xfId="5021"/>
    <cellStyle name="revised" xfId="5022"/>
    <cellStyle name="RevList" xfId="5023"/>
    <cellStyle name="Ricky" xfId="5024"/>
    <cellStyle name="RowLevel_0" xfId="5025"/>
    <cellStyle name="SAPBEXaggData" xfId="5026"/>
    <cellStyle name="SAPBEXaggDataEmph" xfId="5027"/>
    <cellStyle name="SAPBEXaggItem" xfId="5028"/>
    <cellStyle name="SAPBEXaggItemX" xfId="5029"/>
    <cellStyle name="SAPBEXchaText" xfId="5030"/>
    <cellStyle name="SAPBEXexcBad7" xfId="5031"/>
    <cellStyle name="SAPBEXexcBad8" xfId="5032"/>
    <cellStyle name="SAPBEXexcBad9" xfId="5033"/>
    <cellStyle name="SAPBEXexcCritical4" xfId="5034"/>
    <cellStyle name="SAPBEXexcCritical5" xfId="5035"/>
    <cellStyle name="SAPBEXexcCritical6" xfId="5036"/>
    <cellStyle name="SAPBEXexcGood1" xfId="5037"/>
    <cellStyle name="SAPBEXexcGood2" xfId="5038"/>
    <cellStyle name="SAPBEXexcGood3" xfId="5039"/>
    <cellStyle name="SAPBEXfilterDrill" xfId="5040"/>
    <cellStyle name="SAPBEXfilterItem" xfId="5041"/>
    <cellStyle name="SAPBEXfilterText" xfId="5042"/>
    <cellStyle name="SAPBEXformats" xfId="5043"/>
    <cellStyle name="SAPBEXheaderItem" xfId="5044"/>
    <cellStyle name="SAPBEXheaderText" xfId="5045"/>
    <cellStyle name="SAPBEXHLevel0" xfId="5046"/>
    <cellStyle name="SAPBEXHLevel0X" xfId="5047"/>
    <cellStyle name="SAPBEXHLevel1" xfId="5048"/>
    <cellStyle name="SAPBEXHLevel1X" xfId="5049"/>
    <cellStyle name="SAPBEXHLevel2" xfId="5050"/>
    <cellStyle name="SAPBEXHLevel2X" xfId="5051"/>
    <cellStyle name="SAPBEXHLevel3" xfId="5052"/>
    <cellStyle name="SAPBEXHLevel3X" xfId="5053"/>
    <cellStyle name="SAPBEXresData" xfId="5054"/>
    <cellStyle name="SAPBEXresDataEmph" xfId="5055"/>
    <cellStyle name="SAPBEXresItem" xfId="5056"/>
    <cellStyle name="SAPBEXresItemX" xfId="5057"/>
    <cellStyle name="SAPBEXstdData" xfId="5058"/>
    <cellStyle name="SAPBEXstdDataEmph" xfId="5059"/>
    <cellStyle name="SAPBEXstdItem" xfId="5060"/>
    <cellStyle name="SAPBEXstdItemX" xfId="5061"/>
    <cellStyle name="SAPBEXtitle" xfId="5062"/>
    <cellStyle name="SAPBEXundefined" xfId="5063"/>
    <cellStyle name="section" xfId="5064"/>
    <cellStyle name="Separador de milhares [0]_Person" xfId="5065"/>
    <cellStyle name="Separador de milhares_Person" xfId="5066"/>
    <cellStyle name="Sheet Head" xfId="5067"/>
    <cellStyle name="Standard_DATA-Industrial Gases Invest " xfId="5068"/>
    <cellStyle name="style" xfId="5069"/>
    <cellStyle name="Style 1" xfId="50"/>
    <cellStyle name="Style 1 2" xfId="5070"/>
    <cellStyle name="Style 2" xfId="5071"/>
    <cellStyle name="style1" xfId="5072"/>
    <cellStyle name="style2" xfId="5073"/>
    <cellStyle name="SubRoutine" xfId="5074"/>
    <cellStyle name="Subtotal" xfId="5075"/>
    <cellStyle name="T" xfId="5076"/>
    <cellStyle name="Text Indent A" xfId="5077"/>
    <cellStyle name="Text Indent B" xfId="5078"/>
    <cellStyle name="Text Indent C" xfId="5079"/>
    <cellStyle name="Thousands" xfId="5080"/>
    <cellStyle name="Tickmark" xfId="5081"/>
    <cellStyle name="times" xfId="5082"/>
    <cellStyle name="Title" xfId="55"/>
    <cellStyle name="Title 2" xfId="7067"/>
    <cellStyle name="Total" xfId="70"/>
    <cellStyle name="Total 2" xfId="7068"/>
    <cellStyle name="Unprotect" xfId="5083"/>
    <cellStyle name="Warning Text" xfId="68"/>
    <cellStyle name="Warning Text 2" xfId="7069"/>
    <cellStyle name="wrap" xfId="5084"/>
    <cellStyle name="パーセント_laroux" xfId="5085"/>
    <cellStyle name="_Trial Balances (US$)" xfId="6971"/>
    <cellStyle name="だ[0]_Trial Balances (US$)" xfId="6972"/>
    <cellStyle name="だ_Trial Balances (US$)" xfId="6973"/>
    <cellStyle name="百分比 10" xfId="7076"/>
    <cellStyle name="百分比 11" xfId="31"/>
    <cellStyle name="百分比 2" xfId="5086"/>
    <cellStyle name="百分比 2 2" xfId="5087"/>
    <cellStyle name="百分比 2 2 2" xfId="5088"/>
    <cellStyle name="百分比 2 2 2 2" xfId="5089"/>
    <cellStyle name="百分比 2 2 2 3" xfId="7210"/>
    <cellStyle name="百分比 2 2 3" xfId="5090"/>
    <cellStyle name="百分比 2 2 4" xfId="7211"/>
    <cellStyle name="百分比 2 3" xfId="5091"/>
    <cellStyle name="百分比 2 3 2" xfId="5092"/>
    <cellStyle name="百分比 2 3 2 2" xfId="5093"/>
    <cellStyle name="百分比 2 3 3" xfId="5094"/>
    <cellStyle name="百分比 2 3 4" xfId="7209"/>
    <cellStyle name="百分比 2 4" xfId="5095"/>
    <cellStyle name="百分比 2 4 2" xfId="5096"/>
    <cellStyle name="百分比 2 4 2 2" xfId="5097"/>
    <cellStyle name="百分比 2 4 3" xfId="5098"/>
    <cellStyle name="百分比 2 5" xfId="5099"/>
    <cellStyle name="百分比 2 5 2" xfId="5100"/>
    <cellStyle name="百分比 2 6" xfId="5101"/>
    <cellStyle name="百分比 2 7" xfId="7095"/>
    <cellStyle name="百分比 2 8" xfId="7212"/>
    <cellStyle name="百分比 3" xfId="5102"/>
    <cellStyle name="百分比 3 2" xfId="5103"/>
    <cellStyle name="百分比 3 2 2" xfId="5104"/>
    <cellStyle name="百分比 3 2 2 2" xfId="5105"/>
    <cellStyle name="百分比 3 2 2 3" xfId="7206"/>
    <cellStyle name="百分比 3 2 3" xfId="5106"/>
    <cellStyle name="百分比 3 2 4" xfId="7207"/>
    <cellStyle name="百分比 3 3" xfId="5107"/>
    <cellStyle name="百分比 3 3 2" xfId="5108"/>
    <cellStyle name="百分比 3 3 2 2" xfId="5109"/>
    <cellStyle name="百分比 3 3 3" xfId="5110"/>
    <cellStyle name="百分比 3 3 4" xfId="7205"/>
    <cellStyle name="百分比 3 4" xfId="5111"/>
    <cellStyle name="百分比 3 4 2" xfId="5112"/>
    <cellStyle name="百分比 3 5" xfId="5113"/>
    <cellStyle name="百分比 3 6" xfId="7208"/>
    <cellStyle name="百分比 4" xfId="5114"/>
    <cellStyle name="百分比 4 2" xfId="5115"/>
    <cellStyle name="百分比 4 2 2" xfId="5116"/>
    <cellStyle name="百分比 4 3" xfId="5117"/>
    <cellStyle name="百分比 4_Sheet1" xfId="5118"/>
    <cellStyle name="百分比 5" xfId="5119"/>
    <cellStyle name="百分比 5 2" xfId="5120"/>
    <cellStyle name="百分比 5 2 2" xfId="5121"/>
    <cellStyle name="百分比 5 3" xfId="5122"/>
    <cellStyle name="百分比 6" xfId="97"/>
    <cellStyle name="百分比 7" xfId="7073"/>
    <cellStyle name="百分比 8" xfId="7117"/>
    <cellStyle name="百分比 9" xfId="7119"/>
    <cellStyle name="捠壿 [0.00]_!!!GO" xfId="5123"/>
    <cellStyle name="捠壿_!!!GO" xfId="5124"/>
    <cellStyle name="标题 1 2" xfId="5125"/>
    <cellStyle name="标题 1 2 2" xfId="5126"/>
    <cellStyle name="标题 1 2 2 2" xfId="5127"/>
    <cellStyle name="标题 1 2 2 2 2" xfId="5128"/>
    <cellStyle name="标题 1 2 2 2_下月损益预测" xfId="5129"/>
    <cellStyle name="标题 1 2 2 3" xfId="5130"/>
    <cellStyle name="标题 1 2 2_下月损益预测" xfId="5131"/>
    <cellStyle name="标题 1 2 3" xfId="5132"/>
    <cellStyle name="标题 1 2 3 2" xfId="5133"/>
    <cellStyle name="标题 1 2 3 2 2" xfId="5134"/>
    <cellStyle name="标题 1 2 3 2_下月损益预测" xfId="5135"/>
    <cellStyle name="标题 1 2 3 3" xfId="5136"/>
    <cellStyle name="标题 1 2 3_下月损益预测" xfId="5137"/>
    <cellStyle name="标题 1 2 4" xfId="5138"/>
    <cellStyle name="标题 1 2 4 2" xfId="5139"/>
    <cellStyle name="标题 1 2 4 2 2" xfId="5140"/>
    <cellStyle name="标题 1 2 4 2_下月损益预测" xfId="5141"/>
    <cellStyle name="标题 1 2 4 3" xfId="5142"/>
    <cellStyle name="标题 1 2 4_下月损益预测" xfId="5143"/>
    <cellStyle name="标题 1 2 5" xfId="5144"/>
    <cellStyle name="标题 1 2 5 2" xfId="5145"/>
    <cellStyle name="标题 1 2 5_下月损益预测" xfId="5146"/>
    <cellStyle name="标题 1 2 6" xfId="5147"/>
    <cellStyle name="标题 1 2_下月损益预测" xfId="5148"/>
    <cellStyle name="标题 1 3" xfId="5149"/>
    <cellStyle name="标题 1 3 2" xfId="5150"/>
    <cellStyle name="标题 1 3 2 2" xfId="5151"/>
    <cellStyle name="标题 1 3 2_下月损益预测" xfId="5152"/>
    <cellStyle name="标题 1 3 3" xfId="5153"/>
    <cellStyle name="标题 1 3_下月损益预测" xfId="5154"/>
    <cellStyle name="标题 1 4" xfId="5155"/>
    <cellStyle name="标题 1 4 2" xfId="5156"/>
    <cellStyle name="标题 1 4 2 2" xfId="5157"/>
    <cellStyle name="标题 1 4 2_下月损益预测" xfId="5158"/>
    <cellStyle name="标题 1 4 3" xfId="5159"/>
    <cellStyle name="标题 1 4_Sheet1" xfId="5160"/>
    <cellStyle name="标题 1 5" xfId="6985"/>
    <cellStyle name="标题 2 2" xfId="5161"/>
    <cellStyle name="标题 2 2 2" xfId="5162"/>
    <cellStyle name="标题 2 2 2 2" xfId="5163"/>
    <cellStyle name="标题 2 2 2 2 2" xfId="5164"/>
    <cellStyle name="标题 2 2 2 2_下月损益预测" xfId="5165"/>
    <cellStyle name="标题 2 2 2 3" xfId="5166"/>
    <cellStyle name="标题 2 2 2_下月损益预测" xfId="5167"/>
    <cellStyle name="标题 2 2 3" xfId="5168"/>
    <cellStyle name="标题 2 2 3 2" xfId="5169"/>
    <cellStyle name="标题 2 2 3 2 2" xfId="5170"/>
    <cellStyle name="标题 2 2 3 2_下月损益预测" xfId="5171"/>
    <cellStyle name="标题 2 2 3 3" xfId="5172"/>
    <cellStyle name="标题 2 2 3_下月损益预测" xfId="5173"/>
    <cellStyle name="标题 2 2 4" xfId="5174"/>
    <cellStyle name="标题 2 2 4 2" xfId="5175"/>
    <cellStyle name="标题 2 2 4 2 2" xfId="5176"/>
    <cellStyle name="标题 2 2 4 2_下月损益预测" xfId="5177"/>
    <cellStyle name="标题 2 2 4 3" xfId="5178"/>
    <cellStyle name="标题 2 2 4_下月损益预测" xfId="5179"/>
    <cellStyle name="标题 2 2 5" xfId="5180"/>
    <cellStyle name="标题 2 2 5 2" xfId="5181"/>
    <cellStyle name="标题 2 2 5_下月损益预测" xfId="5182"/>
    <cellStyle name="标题 2 2 6" xfId="5183"/>
    <cellStyle name="标题 2 2_下月损益预测" xfId="5184"/>
    <cellStyle name="标题 2 3" xfId="5185"/>
    <cellStyle name="标题 2 3 2" xfId="5186"/>
    <cellStyle name="标题 2 3 2 2" xfId="5187"/>
    <cellStyle name="标题 2 3 2_下月损益预测" xfId="5188"/>
    <cellStyle name="标题 2 3 3" xfId="5189"/>
    <cellStyle name="标题 2 3_下月损益预测" xfId="5190"/>
    <cellStyle name="标题 2 4" xfId="5191"/>
    <cellStyle name="标题 2 4 2" xfId="5192"/>
    <cellStyle name="标题 2 4 2 2" xfId="5193"/>
    <cellStyle name="标题 2 4 2_下月损益预测" xfId="5194"/>
    <cellStyle name="标题 2 4 3" xfId="5195"/>
    <cellStyle name="标题 2 4_Sheet1" xfId="5196"/>
    <cellStyle name="标题 2 5" xfId="6986"/>
    <cellStyle name="标题 3 2" xfId="5197"/>
    <cellStyle name="标题 3 2 2" xfId="5198"/>
    <cellStyle name="标题 3 2 2 2" xfId="5199"/>
    <cellStyle name="标题 3 2 2 2 2" xfId="5200"/>
    <cellStyle name="标题 3 2 2 2_下月损益预测" xfId="5201"/>
    <cellStyle name="标题 3 2 2 3" xfId="5202"/>
    <cellStyle name="标题 3 2 2_下月损益预测" xfId="5203"/>
    <cellStyle name="标题 3 2 3" xfId="5204"/>
    <cellStyle name="标题 3 2 3 2" xfId="5205"/>
    <cellStyle name="标题 3 2 3 2 2" xfId="5206"/>
    <cellStyle name="标题 3 2 3 2_下月损益预测" xfId="5207"/>
    <cellStyle name="标题 3 2 3 3" xfId="5208"/>
    <cellStyle name="标题 3 2 3_下月损益预测" xfId="5209"/>
    <cellStyle name="标题 3 2 4" xfId="5210"/>
    <cellStyle name="标题 3 2 4 2" xfId="5211"/>
    <cellStyle name="标题 3 2 4 2 2" xfId="5212"/>
    <cellStyle name="标题 3 2 4 2_下月损益预测" xfId="5213"/>
    <cellStyle name="标题 3 2 4 3" xfId="5214"/>
    <cellStyle name="标题 3 2 4_下月损益预测" xfId="5215"/>
    <cellStyle name="标题 3 2 5" xfId="5216"/>
    <cellStyle name="标题 3 2 5 2" xfId="5217"/>
    <cellStyle name="标题 3 2 5_下月损益预测" xfId="5218"/>
    <cellStyle name="标题 3 2 6" xfId="5219"/>
    <cellStyle name="标题 3 2_下月损益预测" xfId="5220"/>
    <cellStyle name="标题 3 3" xfId="5221"/>
    <cellStyle name="标题 3 3 2" xfId="5222"/>
    <cellStyle name="标题 3 3 2 2" xfId="5223"/>
    <cellStyle name="标题 3 3 2_下月损益预测" xfId="5224"/>
    <cellStyle name="标题 3 3 3" xfId="5225"/>
    <cellStyle name="标题 3 3_下月损益预测" xfId="5226"/>
    <cellStyle name="标题 3 4" xfId="5227"/>
    <cellStyle name="标题 3 4 2" xfId="5228"/>
    <cellStyle name="标题 3 4 2 2" xfId="5229"/>
    <cellStyle name="标题 3 4 2_下月损益预测" xfId="5230"/>
    <cellStyle name="标题 3 4 3" xfId="5231"/>
    <cellStyle name="标题 3 4_Sheet1" xfId="5232"/>
    <cellStyle name="标题 3 5" xfId="6987"/>
    <cellStyle name="标题 4 2" xfId="5233"/>
    <cellStyle name="标题 4 2 2" xfId="5234"/>
    <cellStyle name="标题 4 2 2 2" xfId="5235"/>
    <cellStyle name="标题 4 2 2 2 2" xfId="5236"/>
    <cellStyle name="标题 4 2 2 2_下月损益预测" xfId="5237"/>
    <cellStyle name="标题 4 2 2 3" xfId="5238"/>
    <cellStyle name="标题 4 2 2_下月损益预测" xfId="5239"/>
    <cellStyle name="标题 4 2 3" xfId="5240"/>
    <cellStyle name="标题 4 2 3 2" xfId="5241"/>
    <cellStyle name="标题 4 2 3 2 2" xfId="5242"/>
    <cellStyle name="标题 4 2 3 2_下月损益预测" xfId="5243"/>
    <cellStyle name="标题 4 2 3 3" xfId="5244"/>
    <cellStyle name="标题 4 2 3_下月损益预测" xfId="5245"/>
    <cellStyle name="标题 4 2 4" xfId="5246"/>
    <cellStyle name="标题 4 2 4 2" xfId="5247"/>
    <cellStyle name="标题 4 2 4 2 2" xfId="5248"/>
    <cellStyle name="标题 4 2 4 2_下月损益预测" xfId="5249"/>
    <cellStyle name="标题 4 2 4 3" xfId="5250"/>
    <cellStyle name="标题 4 2 4_下月损益预测" xfId="5251"/>
    <cellStyle name="标题 4 2 5" xfId="5252"/>
    <cellStyle name="标题 4 2 5 2" xfId="5253"/>
    <cellStyle name="标题 4 2 5_下月损益预测" xfId="5254"/>
    <cellStyle name="标题 4 2 6" xfId="5255"/>
    <cellStyle name="标题 4 2_下月损益预测" xfId="5256"/>
    <cellStyle name="标题 4 3" xfId="5257"/>
    <cellStyle name="标题 4 3 2" xfId="5258"/>
    <cellStyle name="标题 4 3 2 2" xfId="5259"/>
    <cellStyle name="标题 4 3 2_下月损益预测" xfId="5260"/>
    <cellStyle name="标题 4 3 3" xfId="5261"/>
    <cellStyle name="标题 4 3_下月损益预测" xfId="5262"/>
    <cellStyle name="标题 4 4" xfId="5263"/>
    <cellStyle name="标题 4 4 2" xfId="5264"/>
    <cellStyle name="标题 4 4 2 2" xfId="5265"/>
    <cellStyle name="标题 4 4 2_下月损益预测" xfId="5266"/>
    <cellStyle name="标题 4 4 3" xfId="5267"/>
    <cellStyle name="标题 4 4_Sheet1" xfId="5268"/>
    <cellStyle name="标题 4 5" xfId="6988"/>
    <cellStyle name="标题 5" xfId="5269"/>
    <cellStyle name="标题 5 2" xfId="5270"/>
    <cellStyle name="标题 5 2 2" xfId="5271"/>
    <cellStyle name="标题 5 2 2 2" xfId="5272"/>
    <cellStyle name="标题 5 2 2_下月损益预测" xfId="5273"/>
    <cellStyle name="标题 5 2 3" xfId="5274"/>
    <cellStyle name="标题 5 2_下月损益预测" xfId="5275"/>
    <cellStyle name="标题 5 3" xfId="5276"/>
    <cellStyle name="标题 5 3 2" xfId="5277"/>
    <cellStyle name="标题 5 3 2 2" xfId="5278"/>
    <cellStyle name="标题 5 3 2_下月损益预测" xfId="5279"/>
    <cellStyle name="标题 5 3 3" xfId="5280"/>
    <cellStyle name="标题 5 3_下月损益预测" xfId="5281"/>
    <cellStyle name="标题 5 4" xfId="5282"/>
    <cellStyle name="标题 5 4 2" xfId="5283"/>
    <cellStyle name="标题 5 4 2 2" xfId="5284"/>
    <cellStyle name="标题 5 4 2_下月损益预测" xfId="5285"/>
    <cellStyle name="标题 5 4 3" xfId="5286"/>
    <cellStyle name="标题 5 4_下月损益预测" xfId="5287"/>
    <cellStyle name="标题 5 5" xfId="5288"/>
    <cellStyle name="标题 5 5 2" xfId="5289"/>
    <cellStyle name="标题 5 5_下月损益预测" xfId="5290"/>
    <cellStyle name="标题 5 6" xfId="5291"/>
    <cellStyle name="标题 5_下月损益预测" xfId="5292"/>
    <cellStyle name="标题 6" xfId="5293"/>
    <cellStyle name="标题 6 2" xfId="5294"/>
    <cellStyle name="标题 6 2 2" xfId="5295"/>
    <cellStyle name="标题 6 2_下月损益预测" xfId="5296"/>
    <cellStyle name="标题 6 3" xfId="5297"/>
    <cellStyle name="标题 6_下月损益预测" xfId="5298"/>
    <cellStyle name="标题 7" xfId="5299"/>
    <cellStyle name="标题 7 2" xfId="5300"/>
    <cellStyle name="标题 7 2 2" xfId="5301"/>
    <cellStyle name="标题 7 2_下月损益预测" xfId="5302"/>
    <cellStyle name="标题 7 3" xfId="5303"/>
    <cellStyle name="标题 7_Sheet1" xfId="5304"/>
    <cellStyle name="标题 8" xfId="6984"/>
    <cellStyle name="標準_１１月価格表" xfId="5305"/>
    <cellStyle name="差 2" xfId="5306"/>
    <cellStyle name="差 2 2" xfId="5307"/>
    <cellStyle name="差 2 2 2" xfId="5308"/>
    <cellStyle name="差 2 2 2 2" xfId="5309"/>
    <cellStyle name="差 2 2 2_下月损益预测" xfId="5310"/>
    <cellStyle name="差 2 2 3" xfId="5311"/>
    <cellStyle name="差 2 2_下月损益预测" xfId="5312"/>
    <cellStyle name="差 2 3" xfId="5313"/>
    <cellStyle name="差 2 3 2" xfId="5314"/>
    <cellStyle name="差 2 3 2 2" xfId="5315"/>
    <cellStyle name="差 2 3 2_下月损益预测" xfId="5316"/>
    <cellStyle name="差 2 3 3" xfId="5317"/>
    <cellStyle name="差 2 3_下月损益预测" xfId="5318"/>
    <cellStyle name="差 2 4" xfId="5319"/>
    <cellStyle name="差 2 4 2" xfId="5320"/>
    <cellStyle name="差 2 4 2 2" xfId="5321"/>
    <cellStyle name="差 2 4 2_下月损益预测" xfId="5322"/>
    <cellStyle name="差 2 4 3" xfId="5323"/>
    <cellStyle name="差 2 4_下月损益预测" xfId="5324"/>
    <cellStyle name="差 2 5" xfId="5325"/>
    <cellStyle name="差 2 5 2" xfId="5326"/>
    <cellStyle name="差 2 5_下月损益预测" xfId="5327"/>
    <cellStyle name="差 2 6" xfId="5328"/>
    <cellStyle name="差 2_下月损益预测" xfId="5329"/>
    <cellStyle name="差 3" xfId="5330"/>
    <cellStyle name="差 3 2" xfId="5331"/>
    <cellStyle name="差 3 2 2" xfId="5332"/>
    <cellStyle name="差 3 2_下月损益预测" xfId="5333"/>
    <cellStyle name="差 3 3" xfId="5334"/>
    <cellStyle name="差 3_下月损益预测" xfId="5335"/>
    <cellStyle name="差 4" xfId="5336"/>
    <cellStyle name="差 4 2" xfId="5337"/>
    <cellStyle name="差 4 2 2" xfId="5338"/>
    <cellStyle name="差 4 2_下月损益预测" xfId="5339"/>
    <cellStyle name="差 4 3" xfId="5340"/>
    <cellStyle name="差 4_Sheet1" xfId="5341"/>
    <cellStyle name="差 5" xfId="6990"/>
    <cellStyle name="差_2012（二票）" xfId="5342"/>
    <cellStyle name="差_2012（二票） 2" xfId="5343"/>
    <cellStyle name="差_2012（二票） 2 2" xfId="5344"/>
    <cellStyle name="差_2012（二票） 2 2_下月损益预测" xfId="5345"/>
    <cellStyle name="差_2012（二票） 2 2_制造费用分析表" xfId="5346"/>
    <cellStyle name="差_2012（二票） 2 2_制造费用分析表_下月损益预测" xfId="5347"/>
    <cellStyle name="差_2012（二票） 2_下月损益预测" xfId="5348"/>
    <cellStyle name="差_2012（二票） 2_制造费用分析表" xfId="5349"/>
    <cellStyle name="差_2012（二票） 2_制造费用分析表_下月损益预测" xfId="5350"/>
    <cellStyle name="差_2012（二票） 3" xfId="5351"/>
    <cellStyle name="差_2012（二票） 3_下月损益预测" xfId="5352"/>
    <cellStyle name="差_2012（二票） 3_制造费用分析表" xfId="5353"/>
    <cellStyle name="差_2012（二票） 3_制造费用分析表_下月损益预测" xfId="5354"/>
    <cellStyle name="差_2012（二票）_量-本-利分析（含报废）" xfId="5355"/>
    <cellStyle name="差_2012（二票）_量-本-利分析（含报废） 2" xfId="5356"/>
    <cellStyle name="差_2012（二票）_量-本-利分析（含报废） 2 2" xfId="5357"/>
    <cellStyle name="差_2012（二票）_量-本-利分析（含报废） 2 2_下月损益预测" xfId="5358"/>
    <cellStyle name="差_2012（二票）_量-本-利分析（含报废） 2 2_制造费用分析表" xfId="5359"/>
    <cellStyle name="差_2012（二票）_量-本-利分析（含报废） 2 2_制造费用分析表_下月损益预测" xfId="5360"/>
    <cellStyle name="差_2012（二票）_量-本-利分析（含报废） 2_下月损益预测" xfId="5361"/>
    <cellStyle name="差_2012（二票）_量-本-利分析（含报废） 2_制造费用分析表" xfId="5362"/>
    <cellStyle name="差_2012（二票）_量-本-利分析（含报废） 2_制造费用分析表_下月损益预测" xfId="5363"/>
    <cellStyle name="差_2012（二票）_量-本-利分析（含报废） 3" xfId="5364"/>
    <cellStyle name="差_2012（二票）_量-本-利分析（含报废） 3_下月损益预测" xfId="5365"/>
    <cellStyle name="差_2012（二票）_量-本-利分析（含报废） 3_制造费用分析表" xfId="5366"/>
    <cellStyle name="差_2012（二票）_量-本-利分析（含报废） 3_制造费用分析表_下月损益预测" xfId="5367"/>
    <cellStyle name="差_2012（二票）_量-本-利分析（含报废）_下月损益预测" xfId="5368"/>
    <cellStyle name="差_2012（二票）_量-本-利分析（含报废）_制造费用分析表" xfId="5369"/>
    <cellStyle name="差_2012（二票）_量-本-利分析（含报废）_制造费用分析表_下月损益预测" xfId="5370"/>
    <cellStyle name="差_2012（二票）_下月损益预测" xfId="5371"/>
    <cellStyle name="差_2012（二票）_制造费用分析表" xfId="5372"/>
    <cellStyle name="差_2012（二票）_制造费用分析表_下月损益预测" xfId="5373"/>
    <cellStyle name="差_2012年1月-7月汇总" xfId="5374"/>
    <cellStyle name="差_2012年1月-7月汇总 2" xfId="5375"/>
    <cellStyle name="差_2012年1月-7月汇总 2 2" xfId="5376"/>
    <cellStyle name="差_2012年1月-7月汇总 2 2_下月损益预测" xfId="5377"/>
    <cellStyle name="差_2012年1月-7月汇总 2 2_制造费用分析表" xfId="5378"/>
    <cellStyle name="差_2012年1月-7月汇总 2 2_制造费用分析表_下月损益预测" xfId="5379"/>
    <cellStyle name="差_2012年1月-7月汇总 2_下月损益预测" xfId="5380"/>
    <cellStyle name="差_2012年1月-7月汇总 2_制造费用分析表" xfId="5381"/>
    <cellStyle name="差_2012年1月-7月汇总 2_制造费用分析表_下月损益预测" xfId="5382"/>
    <cellStyle name="差_2012年1月-7月汇总 3" xfId="5383"/>
    <cellStyle name="差_2012年1月-7月汇总 3_下月损益预测" xfId="5384"/>
    <cellStyle name="差_2012年1月-7月汇总 3_制造费用分析表" xfId="5385"/>
    <cellStyle name="差_2012年1月-7月汇总 3_制造费用分析表_下月损益预测" xfId="5386"/>
    <cellStyle name="差_2012年1月-7月汇总_下月损益预测" xfId="5387"/>
    <cellStyle name="差_2012年1月-7月汇总_制造费用分析表" xfId="5388"/>
    <cellStyle name="差_2012年1月-7月汇总_制造费用分析表_下月损益预测" xfId="5389"/>
    <cellStyle name="差_ACC" xfId="5390"/>
    <cellStyle name="差_ACC_Sheet1" xfId="5391"/>
    <cellStyle name="差_ACC_下月损益预测" xfId="5392"/>
    <cellStyle name="差_E-LEGAL" xfId="5393"/>
    <cellStyle name="差_E-LEGAL_Sheet1" xfId="5394"/>
    <cellStyle name="差_E-LEGAL_下月损益预测" xfId="5395"/>
    <cellStyle name="差_H HK CFI" xfId="5396"/>
    <cellStyle name="差_H HK CFI_Sheet1" xfId="5397"/>
    <cellStyle name="差_H HK CFI_下月损益预测" xfId="5398"/>
    <cellStyle name="差_H PRC MPL" xfId="5399"/>
    <cellStyle name="差_H PRC MPL_Sheet1" xfId="5400"/>
    <cellStyle name="差_H PRC MPL_下月损益预测" xfId="5401"/>
    <cellStyle name="差_R4" xfId="5402"/>
    <cellStyle name="差_R4_Sheet1" xfId="5403"/>
    <cellStyle name="差_R4_下月损益预测" xfId="5404"/>
    <cellStyle name="差_RESULTS" xfId="5405"/>
    <cellStyle name="差_RESULTS_Sheet1" xfId="5406"/>
    <cellStyle name="差_RESULTS_下月损益预测" xfId="5407"/>
    <cellStyle name="差_Sheet1" xfId="5408"/>
    <cellStyle name="差_Sheet1 2" xfId="5409"/>
    <cellStyle name="差_Sheet1 2 2" xfId="5410"/>
    <cellStyle name="差_Sheet1 2 2 2" xfId="5411"/>
    <cellStyle name="差_Sheet1 2 2 2 2" xfId="5412"/>
    <cellStyle name="差_Sheet1 2 2 2 2_下月损益预测" xfId="5413"/>
    <cellStyle name="差_Sheet1 2 2 2 2_制造费用分析表" xfId="5414"/>
    <cellStyle name="差_Sheet1 2 2 2 2_制造费用分析表_下月损益预测" xfId="5415"/>
    <cellStyle name="差_Sheet1 2 2 2_下月损益预测" xfId="5416"/>
    <cellStyle name="差_Sheet1 2 2 2_制造费用分析表" xfId="5417"/>
    <cellStyle name="差_Sheet1 2 2 2_制造费用分析表_下月损益预测" xfId="5418"/>
    <cellStyle name="差_Sheet1 2 2 3" xfId="5419"/>
    <cellStyle name="差_Sheet1 2 2 3_下月损益预测" xfId="5420"/>
    <cellStyle name="差_Sheet1 2 2 3_制造费用分析表" xfId="5421"/>
    <cellStyle name="差_Sheet1 2 2 3_制造费用分析表_下月损益预测" xfId="5422"/>
    <cellStyle name="差_Sheet1 2 2_量-本-利分析（含报废）" xfId="5423"/>
    <cellStyle name="差_Sheet1 2 2_量-本-利分析（含报废） 2" xfId="5424"/>
    <cellStyle name="差_Sheet1 2 2_量-本-利分析（含报废） 2 2" xfId="5425"/>
    <cellStyle name="差_Sheet1 2 2_量-本-利分析（含报废） 2 2_下月损益预测" xfId="5426"/>
    <cellStyle name="差_Sheet1 2 2_量-本-利分析（含报废） 2 2_制造费用分析表" xfId="5427"/>
    <cellStyle name="差_Sheet1 2 2_量-本-利分析（含报废） 2 2_制造费用分析表_下月损益预测" xfId="5428"/>
    <cellStyle name="差_Sheet1 2 2_量-本-利分析（含报废） 2_下月损益预测" xfId="5429"/>
    <cellStyle name="差_Sheet1 2 2_量-本-利分析（含报废） 2_制造费用分析表" xfId="5430"/>
    <cellStyle name="差_Sheet1 2 2_量-本-利分析（含报废） 2_制造费用分析表_下月损益预测" xfId="5431"/>
    <cellStyle name="差_Sheet1 2 2_量-本-利分析（含报废） 3" xfId="5432"/>
    <cellStyle name="差_Sheet1 2 2_量-本-利分析（含报废） 3_下月损益预测" xfId="5433"/>
    <cellStyle name="差_Sheet1 2 2_量-本-利分析（含报废） 3_制造费用分析表" xfId="5434"/>
    <cellStyle name="差_Sheet1 2 2_量-本-利分析（含报废） 3_制造费用分析表_下月损益预测" xfId="5435"/>
    <cellStyle name="差_Sheet1 2 2_量-本-利分析（含报废）_下月损益预测" xfId="5436"/>
    <cellStyle name="差_Sheet1 2 2_量-本-利分析（含报废）_制造费用分析表" xfId="5437"/>
    <cellStyle name="差_Sheet1 2 2_量-本-利分析（含报废）_制造费用分析表_下月损益预测" xfId="5438"/>
    <cellStyle name="差_Sheet1 2 2_下月损益预测" xfId="5439"/>
    <cellStyle name="差_Sheet1 2 2_制造费用分析表" xfId="5440"/>
    <cellStyle name="差_Sheet1 2 2_制造费用分析表_下月损益预测" xfId="5441"/>
    <cellStyle name="差_Sheet1 2 3" xfId="5442"/>
    <cellStyle name="差_Sheet1 2 3 2" xfId="5443"/>
    <cellStyle name="差_Sheet1 2 3 2_下月损益预测" xfId="5444"/>
    <cellStyle name="差_Sheet1 2 3 2_制造费用分析表" xfId="5445"/>
    <cellStyle name="差_Sheet1 2 3 2_制造费用分析表_下月损益预测" xfId="5446"/>
    <cellStyle name="差_Sheet1 2 3_下月损益预测" xfId="5447"/>
    <cellStyle name="差_Sheet1 2 3_制造费用分析表" xfId="5448"/>
    <cellStyle name="差_Sheet1 2 3_制造费用分析表_下月损益预测" xfId="5449"/>
    <cellStyle name="差_Sheet1 2 4" xfId="5450"/>
    <cellStyle name="差_Sheet1 2 4_下月损益预测" xfId="5451"/>
    <cellStyle name="差_Sheet1 2 4_制造费用分析表" xfId="5452"/>
    <cellStyle name="差_Sheet1 2 4_制造费用分析表_下月损益预测" xfId="5453"/>
    <cellStyle name="差_Sheet1 2_量-本-利分析（含报废）" xfId="5454"/>
    <cellStyle name="差_Sheet1 2_量-本-利分析（含报废） 2" xfId="5455"/>
    <cellStyle name="差_Sheet1 2_量-本-利分析（含报废） 2 2" xfId="5456"/>
    <cellStyle name="差_Sheet1 2_量-本-利分析（含报废） 2 2_下月损益预测" xfId="5457"/>
    <cellStyle name="差_Sheet1 2_量-本-利分析（含报废） 2 2_制造费用分析表" xfId="5458"/>
    <cellStyle name="差_Sheet1 2_量-本-利分析（含报废） 2 2_制造费用分析表_下月损益预测" xfId="5459"/>
    <cellStyle name="差_Sheet1 2_量-本-利分析（含报废） 2_下月损益预测" xfId="5460"/>
    <cellStyle name="差_Sheet1 2_量-本-利分析（含报废） 2_制造费用分析表" xfId="5461"/>
    <cellStyle name="差_Sheet1 2_量-本-利分析（含报废） 2_制造费用分析表_下月损益预测" xfId="5462"/>
    <cellStyle name="差_Sheet1 2_量-本-利分析（含报废） 3" xfId="5463"/>
    <cellStyle name="差_Sheet1 2_量-本-利分析（含报废） 3_下月损益预测" xfId="5464"/>
    <cellStyle name="差_Sheet1 2_量-本-利分析（含报废） 3_制造费用分析表" xfId="5465"/>
    <cellStyle name="差_Sheet1 2_量-本-利分析（含报废） 3_制造费用分析表_下月损益预测" xfId="5466"/>
    <cellStyle name="差_Sheet1 2_量-本-利分析（含报废）_下月损益预测" xfId="5467"/>
    <cellStyle name="差_Sheet1 2_量-本-利分析（含报废）_制造费用分析表" xfId="5468"/>
    <cellStyle name="差_Sheet1 2_量-本-利分析（含报废）_制造费用分析表_下月损益预测" xfId="5469"/>
    <cellStyle name="差_Sheet1 2_下月损益预测" xfId="5470"/>
    <cellStyle name="差_Sheet1 2_制造费用分析表" xfId="5471"/>
    <cellStyle name="差_Sheet1 2_制造费用分析表_下月损益预测" xfId="5472"/>
    <cellStyle name="差_Sheet1 3" xfId="5473"/>
    <cellStyle name="差_Sheet1 3 2" xfId="5474"/>
    <cellStyle name="差_Sheet1 3 2 2" xfId="5475"/>
    <cellStyle name="差_Sheet1 3 2 2 2" xfId="5476"/>
    <cellStyle name="差_Sheet1 3 2 2 2_下月损益预测" xfId="5477"/>
    <cellStyle name="差_Sheet1 3 2 2 2_制造费用分析表" xfId="5478"/>
    <cellStyle name="差_Sheet1 3 2 2 2_制造费用分析表_下月损益预测" xfId="5479"/>
    <cellStyle name="差_Sheet1 3 2 2_下月损益预测" xfId="5480"/>
    <cellStyle name="差_Sheet1 3 2 2_制造费用分析表" xfId="5481"/>
    <cellStyle name="差_Sheet1 3 2 2_制造费用分析表_下月损益预测" xfId="5482"/>
    <cellStyle name="差_Sheet1 3 2 3" xfId="5483"/>
    <cellStyle name="差_Sheet1 3 2 3_下月损益预测" xfId="5484"/>
    <cellStyle name="差_Sheet1 3 2 3_制造费用分析表" xfId="5485"/>
    <cellStyle name="差_Sheet1 3 2 3_制造费用分析表_下月损益预测" xfId="5486"/>
    <cellStyle name="差_Sheet1 3 2_量-本-利分析（含报废）" xfId="5487"/>
    <cellStyle name="差_Sheet1 3 2_量-本-利分析（含报废） 2" xfId="5488"/>
    <cellStyle name="差_Sheet1 3 2_量-本-利分析（含报废） 2 2" xfId="5489"/>
    <cellStyle name="差_Sheet1 3 2_量-本-利分析（含报废） 2 2_下月损益预测" xfId="5490"/>
    <cellStyle name="差_Sheet1 3 2_量-本-利分析（含报废） 2 2_制造费用分析表" xfId="5491"/>
    <cellStyle name="差_Sheet1 3 2_量-本-利分析（含报废） 2 2_制造费用分析表_下月损益预测" xfId="5492"/>
    <cellStyle name="差_Sheet1 3 2_量-本-利分析（含报废） 2_下月损益预测" xfId="5493"/>
    <cellStyle name="差_Sheet1 3 2_量-本-利分析（含报废） 2_制造费用分析表" xfId="5494"/>
    <cellStyle name="差_Sheet1 3 2_量-本-利分析（含报废） 2_制造费用分析表_下月损益预测" xfId="5495"/>
    <cellStyle name="差_Sheet1 3 2_量-本-利分析（含报废） 3" xfId="5496"/>
    <cellStyle name="差_Sheet1 3 2_量-本-利分析（含报废） 3_下月损益预测" xfId="5497"/>
    <cellStyle name="差_Sheet1 3 2_量-本-利分析（含报废） 3_制造费用分析表" xfId="5498"/>
    <cellStyle name="差_Sheet1 3 2_量-本-利分析（含报废） 3_制造费用分析表_下月损益预测" xfId="5499"/>
    <cellStyle name="差_Sheet1 3 2_量-本-利分析（含报废）_下月损益预测" xfId="5500"/>
    <cellStyle name="差_Sheet1 3 2_量-本-利分析（含报废）_制造费用分析表" xfId="5501"/>
    <cellStyle name="差_Sheet1 3 2_量-本-利分析（含报废）_制造费用分析表_下月损益预测" xfId="5502"/>
    <cellStyle name="差_Sheet1 3 2_下月损益预测" xfId="5503"/>
    <cellStyle name="差_Sheet1 3 2_制造费用分析表" xfId="5504"/>
    <cellStyle name="差_Sheet1 3 2_制造费用分析表_下月损益预测" xfId="5505"/>
    <cellStyle name="差_Sheet1 3 3" xfId="5506"/>
    <cellStyle name="差_Sheet1 3 3 2" xfId="5507"/>
    <cellStyle name="差_Sheet1 3 3 2_下月损益预测" xfId="5508"/>
    <cellStyle name="差_Sheet1 3 3 2_制造费用分析表" xfId="5509"/>
    <cellStyle name="差_Sheet1 3 3 2_制造费用分析表_下月损益预测" xfId="5510"/>
    <cellStyle name="差_Sheet1 3 3_下月损益预测" xfId="5511"/>
    <cellStyle name="差_Sheet1 3 3_制造费用分析表" xfId="5512"/>
    <cellStyle name="差_Sheet1 3 3_制造费用分析表_下月损益预测" xfId="5513"/>
    <cellStyle name="差_Sheet1 3 4" xfId="5514"/>
    <cellStyle name="差_Sheet1 3 4_下月损益预测" xfId="5515"/>
    <cellStyle name="差_Sheet1 3 4_制造费用分析表" xfId="5516"/>
    <cellStyle name="差_Sheet1 3 4_制造费用分析表_下月损益预测" xfId="5517"/>
    <cellStyle name="差_Sheet1 3_量-本-利分析（含报废）" xfId="5518"/>
    <cellStyle name="差_Sheet1 3_量-本-利分析（含报废） 2" xfId="5519"/>
    <cellStyle name="差_Sheet1 3_量-本-利分析（含报废） 2 2" xfId="5520"/>
    <cellStyle name="差_Sheet1 3_量-本-利分析（含报废） 2 2_下月损益预测" xfId="5521"/>
    <cellStyle name="差_Sheet1 3_量-本-利分析（含报废） 2 2_制造费用分析表" xfId="5522"/>
    <cellStyle name="差_Sheet1 3_量-本-利分析（含报废） 2 2_制造费用分析表_下月损益预测" xfId="5523"/>
    <cellStyle name="差_Sheet1 3_量-本-利分析（含报废） 2_下月损益预测" xfId="5524"/>
    <cellStyle name="差_Sheet1 3_量-本-利分析（含报废） 2_制造费用分析表" xfId="5525"/>
    <cellStyle name="差_Sheet1 3_量-本-利分析（含报废） 2_制造费用分析表_下月损益预测" xfId="5526"/>
    <cellStyle name="差_Sheet1 3_量-本-利分析（含报废） 3" xfId="5527"/>
    <cellStyle name="差_Sheet1 3_量-本-利分析（含报废） 3_下月损益预测" xfId="5528"/>
    <cellStyle name="差_Sheet1 3_量-本-利分析（含报废） 3_制造费用分析表" xfId="5529"/>
    <cellStyle name="差_Sheet1 3_量-本-利分析（含报废） 3_制造费用分析表_下月损益预测" xfId="5530"/>
    <cellStyle name="差_Sheet1 3_量-本-利分析（含报废）_下月损益预测" xfId="5531"/>
    <cellStyle name="差_Sheet1 3_量-本-利分析（含报废）_制造费用分析表" xfId="5532"/>
    <cellStyle name="差_Sheet1 3_量-本-利分析（含报废）_制造费用分析表_下月损益预测" xfId="5533"/>
    <cellStyle name="差_Sheet1 3_下月损益预测" xfId="5534"/>
    <cellStyle name="差_Sheet1 3_制造费用分析表" xfId="5535"/>
    <cellStyle name="差_Sheet1 3_制造费用分析表_下月损益预测" xfId="5536"/>
    <cellStyle name="差_Sheet1 4" xfId="5537"/>
    <cellStyle name="差_Sheet1 4 2" xfId="5538"/>
    <cellStyle name="差_Sheet1 4 2 2" xfId="5539"/>
    <cellStyle name="差_Sheet1 4 2 2_下月损益预测" xfId="5540"/>
    <cellStyle name="差_Sheet1 4 2 2_制造费用分析表" xfId="5541"/>
    <cellStyle name="差_Sheet1 4 2 2_制造费用分析表_下月损益预测" xfId="5542"/>
    <cellStyle name="差_Sheet1 4 2_下月损益预测" xfId="5543"/>
    <cellStyle name="差_Sheet1 4 2_制造费用分析表" xfId="5544"/>
    <cellStyle name="差_Sheet1 4 2_制造费用分析表_下月损益预测" xfId="5545"/>
    <cellStyle name="差_Sheet1 4 3" xfId="5546"/>
    <cellStyle name="差_Sheet1 4 3_下月损益预测" xfId="5547"/>
    <cellStyle name="差_Sheet1 4 3_制造费用分析表" xfId="5548"/>
    <cellStyle name="差_Sheet1 4 3_制造费用分析表_下月损益预测" xfId="5549"/>
    <cellStyle name="差_Sheet1 4_量-本-利分析（含报废）" xfId="5550"/>
    <cellStyle name="差_Sheet1 4_量-本-利分析（含报废） 2" xfId="5551"/>
    <cellStyle name="差_Sheet1 4_量-本-利分析（含报废） 2 2" xfId="5552"/>
    <cellStyle name="差_Sheet1 4_量-本-利分析（含报废） 2 2_下月损益预测" xfId="5553"/>
    <cellStyle name="差_Sheet1 4_量-本-利分析（含报废） 2 2_制造费用分析表" xfId="5554"/>
    <cellStyle name="差_Sheet1 4_量-本-利分析（含报废） 2 2_制造费用分析表_下月损益预测" xfId="5555"/>
    <cellStyle name="差_Sheet1 4_量-本-利分析（含报废） 2_下月损益预测" xfId="5556"/>
    <cellStyle name="差_Sheet1 4_量-本-利分析（含报废） 2_制造费用分析表" xfId="5557"/>
    <cellStyle name="差_Sheet1 4_量-本-利分析（含报废） 2_制造费用分析表_下月损益预测" xfId="5558"/>
    <cellStyle name="差_Sheet1 4_量-本-利分析（含报废） 3" xfId="5559"/>
    <cellStyle name="差_Sheet1 4_量-本-利分析（含报废） 3_下月损益预测" xfId="5560"/>
    <cellStyle name="差_Sheet1 4_量-本-利分析（含报废） 3_制造费用分析表" xfId="5561"/>
    <cellStyle name="差_Sheet1 4_量-本-利分析（含报废） 3_制造费用分析表_下月损益预测" xfId="5562"/>
    <cellStyle name="差_Sheet1 4_量-本-利分析（含报废）_下月损益预测" xfId="5563"/>
    <cellStyle name="差_Sheet1 4_量-本-利分析（含报废）_制造费用分析表" xfId="5564"/>
    <cellStyle name="差_Sheet1 4_量-本-利分析（含报废）_制造费用分析表_下月损益预测" xfId="5565"/>
    <cellStyle name="差_Sheet1 4_下月损益预测" xfId="5566"/>
    <cellStyle name="差_Sheet1 4_制造费用分析表" xfId="5567"/>
    <cellStyle name="差_Sheet1 4_制造费用分析表_下月损益预测" xfId="5568"/>
    <cellStyle name="差_Sheet1 5" xfId="5569"/>
    <cellStyle name="差_Sheet1 5 2" xfId="5570"/>
    <cellStyle name="差_Sheet1 5 2 2" xfId="5571"/>
    <cellStyle name="差_Sheet1 5 2 2_下月损益预测" xfId="5572"/>
    <cellStyle name="差_Sheet1 5 2 2_制造费用分析表" xfId="5573"/>
    <cellStyle name="差_Sheet1 5 2 2_制造费用分析表_下月损益预测" xfId="5574"/>
    <cellStyle name="差_Sheet1 5 2_下月损益预测" xfId="5575"/>
    <cellStyle name="差_Sheet1 5 2_制造费用分析表" xfId="5576"/>
    <cellStyle name="差_Sheet1 5 2_制造费用分析表_下月损益预测" xfId="5577"/>
    <cellStyle name="差_Sheet1 5 3" xfId="5578"/>
    <cellStyle name="差_Sheet1 5 3_下月损益预测" xfId="5579"/>
    <cellStyle name="差_Sheet1 5 3_制造费用分析表" xfId="5580"/>
    <cellStyle name="差_Sheet1 5 3_制造费用分析表_下月损益预测" xfId="5581"/>
    <cellStyle name="差_Sheet1 5_下月损益预测" xfId="5582"/>
    <cellStyle name="差_Sheet1 5_制造费用分析表" xfId="5583"/>
    <cellStyle name="差_Sheet1 5_制造费用分析表_下月损益预测" xfId="5584"/>
    <cellStyle name="差_Sheet1 6" xfId="5585"/>
    <cellStyle name="差_Sheet1 6 2" xfId="5586"/>
    <cellStyle name="差_Sheet1 6 2_下月损益预测" xfId="5587"/>
    <cellStyle name="差_Sheet1 6 2_制造费用分析表" xfId="5588"/>
    <cellStyle name="差_Sheet1 6 2_制造费用分析表_下月损益预测" xfId="5589"/>
    <cellStyle name="差_Sheet1 6_下月损益预测" xfId="5590"/>
    <cellStyle name="差_Sheet1 6_制造费用分析表" xfId="5591"/>
    <cellStyle name="差_Sheet1 6_制造费用分析表_下月损益预测" xfId="5592"/>
    <cellStyle name="差_Sheet1 7" xfId="5593"/>
    <cellStyle name="差_Sheet1 7_下月损益预测" xfId="5594"/>
    <cellStyle name="差_Sheet1 7_制造费用分析表" xfId="5595"/>
    <cellStyle name="差_Sheet1 7_制造费用分析表_下月损益预测" xfId="5596"/>
    <cellStyle name="差_Sheet1_1" xfId="5597"/>
    <cellStyle name="差_Sheet1_1_下月损益预测" xfId="5598"/>
    <cellStyle name="差_Sheet1_2" xfId="5599"/>
    <cellStyle name="差_Sheet1_Sheet1" xfId="5600"/>
    <cellStyle name="差_Sheet1_量-本-利分析（含报废）" xfId="5601"/>
    <cellStyle name="差_Sheet1_量-本-利分析（含报废） 2" xfId="5602"/>
    <cellStyle name="差_Sheet1_量-本-利分析（含报废） 2 2" xfId="5603"/>
    <cellStyle name="差_Sheet1_量-本-利分析（含报废） 2 2_下月损益预测" xfId="5604"/>
    <cellStyle name="差_Sheet1_量-本-利分析（含报废） 2 2_制造费用分析表" xfId="5605"/>
    <cellStyle name="差_Sheet1_量-本-利分析（含报废） 2 2_制造费用分析表_下月损益预测" xfId="5606"/>
    <cellStyle name="差_Sheet1_量-本-利分析（含报废） 2_下月损益预测" xfId="5607"/>
    <cellStyle name="差_Sheet1_量-本-利分析（含报废） 2_制造费用分析表" xfId="5608"/>
    <cellStyle name="差_Sheet1_量-本-利分析（含报废） 2_制造费用分析表_下月损益预测" xfId="5609"/>
    <cellStyle name="差_Sheet1_量-本-利分析（含报废） 3" xfId="5610"/>
    <cellStyle name="差_Sheet1_量-本-利分析（含报废） 3_下月损益预测" xfId="5611"/>
    <cellStyle name="差_Sheet1_量-本-利分析（含报废） 3_制造费用分析表" xfId="5612"/>
    <cellStyle name="差_Sheet1_量-本-利分析（含报废） 3_制造费用分析表_下月损益预测" xfId="5613"/>
    <cellStyle name="差_Sheet1_量-本-利分析（含报废）_下月损益预测" xfId="5614"/>
    <cellStyle name="差_Sheet1_量-本-利分析（含报废）_制造费用分析表" xfId="5615"/>
    <cellStyle name="差_Sheet1_量-本-利分析（含报废）_制造费用分析表_下月损益预测" xfId="5616"/>
    <cellStyle name="差_Sheet1_下月损益预测" xfId="5617"/>
    <cellStyle name="差_Sheet1_下月损益预测_1" xfId="5618"/>
    <cellStyle name="差_Sheet1_下月损益预测_下月损益预测" xfId="5619"/>
    <cellStyle name="差_Sheet1_制造费用分析表" xfId="5620"/>
    <cellStyle name="差_Sheet1_制造费用分析表_下月损益预测" xfId="5621"/>
    <cellStyle name="差_Sheet3" xfId="5622"/>
    <cellStyle name="差_Sheet3_下月损益预测" xfId="5623"/>
    <cellStyle name="差_安全性设置(1)" xfId="5624"/>
    <cellStyle name="差_安全性设置(1)_Sheet1" xfId="5625"/>
    <cellStyle name="差_安全性设置(1)_下月损益预测" xfId="5626"/>
    <cellStyle name="差_分部报告" xfId="5627"/>
    <cellStyle name="差_分部报告_Sheet1" xfId="5628"/>
    <cellStyle name="差_分部报告_下月损益预测" xfId="5629"/>
    <cellStyle name="差_量-本-利分析（含报废）" xfId="5630"/>
    <cellStyle name="差_量-本-利分析（含报废） 2" xfId="5631"/>
    <cellStyle name="差_量-本-利分析（含报废） 2 2" xfId="5632"/>
    <cellStyle name="差_量-本-利分析（含报废） 2 2_下月损益预测" xfId="5633"/>
    <cellStyle name="差_量-本-利分析（含报废） 2 2_制造费用分析表" xfId="5634"/>
    <cellStyle name="差_量-本-利分析（含报废） 2 2_制造费用分析表_下月损益预测" xfId="5635"/>
    <cellStyle name="差_量-本-利分析（含报废） 2_下月损益预测" xfId="5636"/>
    <cellStyle name="差_量-本-利分析（含报废） 2_制造费用分析表" xfId="5637"/>
    <cellStyle name="差_量-本-利分析（含报废） 2_制造费用分析表_下月损益预测" xfId="5638"/>
    <cellStyle name="差_量-本-利分析（含报废） 3" xfId="5639"/>
    <cellStyle name="差_量-本-利分析（含报废） 3_下月损益预测" xfId="5640"/>
    <cellStyle name="差_量-本-利分析（含报废） 3_制造费用分析表" xfId="5641"/>
    <cellStyle name="差_量-本-利分析（含报废） 3_制造费用分析表_下月损益预测" xfId="5642"/>
    <cellStyle name="差_量-本-利分析（含报废）_下月损益预测" xfId="5643"/>
    <cellStyle name="差_量-本-利分析（含报废）_制造费用分析表" xfId="5644"/>
    <cellStyle name="差_量-本-利分析（含报废）_制造费用分析表_下月损益预测" xfId="5645"/>
    <cellStyle name="差_实体维度" xfId="5646"/>
    <cellStyle name="差_实体维度_Sheet1" xfId="5647"/>
    <cellStyle name="差_实体维度_下月损益预测" xfId="5648"/>
    <cellStyle name="差_下月损益预测" xfId="5649"/>
    <cellStyle name="差_下月损益预测_1" xfId="5650"/>
    <cellStyle name="差_下月损益预测_下月损益预测" xfId="5651"/>
    <cellStyle name="差_制造费用" xfId="5652"/>
    <cellStyle name="差_制造费用_下月损益预测" xfId="5653"/>
    <cellStyle name="差_制造费用分析表" xfId="5654"/>
    <cellStyle name="差_制造费用分析表_下月损益预测" xfId="5655"/>
    <cellStyle name="常规" xfId="0" builtinId="0"/>
    <cellStyle name="常规 10" xfId="2"/>
    <cellStyle name="常规 10 10" xfId="20"/>
    <cellStyle name="常规 10 11" xfId="7204"/>
    <cellStyle name="常规 10 2" xfId="5656"/>
    <cellStyle name="常规 10 2 2" xfId="5657"/>
    <cellStyle name="常规 10 2 2 2" xfId="5658"/>
    <cellStyle name="常规 10 2 2 3" xfId="7202"/>
    <cellStyle name="常规 10 2 2_Sheet1" xfId="5659"/>
    <cellStyle name="常规 10 2 3" xfId="5660"/>
    <cellStyle name="常规 10 2 4" xfId="7203"/>
    <cellStyle name="常规 10 2_Sheet1" xfId="5661"/>
    <cellStyle name="常规 10 3" xfId="5662"/>
    <cellStyle name="常规 10 3 2" xfId="7201"/>
    <cellStyle name="常规 10 4" xfId="5663"/>
    <cellStyle name="常规 10 5" xfId="5664"/>
    <cellStyle name="常规 10 6" xfId="5665"/>
    <cellStyle name="常规 10 7" xfId="5666"/>
    <cellStyle name="常规 10 8" xfId="5667"/>
    <cellStyle name="常规 10 9" xfId="105"/>
    <cellStyle name="常规 11" xfId="7114"/>
    <cellStyle name="常规 11 2" xfId="5668"/>
    <cellStyle name="常规 11 2 2" xfId="5669"/>
    <cellStyle name="常规 11 2 2 2" xfId="5670"/>
    <cellStyle name="常规 11 2 2_下月损益预测" xfId="5671"/>
    <cellStyle name="常规 11 2 3" xfId="5672"/>
    <cellStyle name="常规 11 2_Sheet1" xfId="5673"/>
    <cellStyle name="常规 11 3" xfId="5674"/>
    <cellStyle name="常规 11 4" xfId="5675"/>
    <cellStyle name="常规 11 5" xfId="5676"/>
    <cellStyle name="常规 11 6" xfId="5677"/>
    <cellStyle name="常规 11 7" xfId="5678"/>
    <cellStyle name="常规 12" xfId="7104"/>
    <cellStyle name="常规 13" xfId="7092"/>
    <cellStyle name="常规 13 2" xfId="5679"/>
    <cellStyle name="常规 14" xfId="22"/>
    <cellStyle name="常规 14 2" xfId="5680"/>
    <cellStyle name="常规 14 3" xfId="103"/>
    <cellStyle name="常规 14 3 2" xfId="5681"/>
    <cellStyle name="常规 14 4" xfId="7090"/>
    <cellStyle name="常规 15" xfId="28"/>
    <cellStyle name="常规 16" xfId="7122"/>
    <cellStyle name="常规 16 2" xfId="5682"/>
    <cellStyle name="常规 17" xfId="7125"/>
    <cellStyle name="常规 18" xfId="7136"/>
    <cellStyle name="常规 19" xfId="7134"/>
    <cellStyle name="常规 2" xfId="5"/>
    <cellStyle name="常规 2 10" xfId="5683"/>
    <cellStyle name="常规 2 11" xfId="5684"/>
    <cellStyle name="常规 2 12" xfId="5685"/>
    <cellStyle name="常规 2 13" xfId="5686"/>
    <cellStyle name="常规 2 14" xfId="5687"/>
    <cellStyle name="常规 2 14 2" xfId="5688"/>
    <cellStyle name="常规 2 14 2 2" xfId="5689"/>
    <cellStyle name="常规 2 14 2_下月损益预测" xfId="5690"/>
    <cellStyle name="常规 2 14 3" xfId="5691"/>
    <cellStyle name="常规 2 14_下月损益预测" xfId="5692"/>
    <cellStyle name="常规 2 15" xfId="5693"/>
    <cellStyle name="常规 2 16" xfId="5694"/>
    <cellStyle name="常规 2 17" xfId="40"/>
    <cellStyle name="常规 2 18" xfId="7124"/>
    <cellStyle name="常规 2 19" xfId="7135"/>
    <cellStyle name="常规 2 2" xfId="12"/>
    <cellStyle name="常规 2 2 10" xfId="7156"/>
    <cellStyle name="常规 2 2 2" xfId="16"/>
    <cellStyle name="常规 2 2 2 2" xfId="5696"/>
    <cellStyle name="常规 2 2 2 2 2" xfId="5697"/>
    <cellStyle name="常规 2 2 2 2 2 2" xfId="5698"/>
    <cellStyle name="常规 2 2 2 2 2_Sheet1" xfId="5699"/>
    <cellStyle name="常规 2 2 2 2 3" xfId="5700"/>
    <cellStyle name="常规 2 2 2 2_Sheet1" xfId="5701"/>
    <cellStyle name="常规 2 2 2 3" xfId="5702"/>
    <cellStyle name="常规 2 2 2 3 2" xfId="5703"/>
    <cellStyle name="常规 2 2 2 3 2 2" xfId="5704"/>
    <cellStyle name="常规 2 2 2 3 2_下月损益预测" xfId="5705"/>
    <cellStyle name="常规 2 2 2 3 3" xfId="5706"/>
    <cellStyle name="常规 2 2 2 3_Sheet1" xfId="5707"/>
    <cellStyle name="常规 2 2 2 4" xfId="5708"/>
    <cellStyle name="常规 2 2 2 4 2" xfId="5709"/>
    <cellStyle name="常规 2 2 2 4 2 2" xfId="5710"/>
    <cellStyle name="常规 2 2 2 4 2_下月损益预测" xfId="5711"/>
    <cellStyle name="常规 2 2 2 4 3" xfId="5712"/>
    <cellStyle name="常规 2 2 2 4_下月损益预测" xfId="5713"/>
    <cellStyle name="常规 2 2 2 5" xfId="5714"/>
    <cellStyle name="常规 2 2 2 5 2" xfId="5715"/>
    <cellStyle name="常规 2 2 2 5_下月损益预测" xfId="5716"/>
    <cellStyle name="常规 2 2 2 6" xfId="5717"/>
    <cellStyle name="常规 2 2 2 7" xfId="5695"/>
    <cellStyle name="常规 2 2 2_Sheet1" xfId="5718"/>
    <cellStyle name="常规 2 2 3" xfId="5719"/>
    <cellStyle name="常规 2 2 3 2" xfId="5720"/>
    <cellStyle name="常规 2 2 3 2 2" xfId="5721"/>
    <cellStyle name="常规 2 2 3 2_Sheet1" xfId="5722"/>
    <cellStyle name="常规 2 2 3 3" xfId="5723"/>
    <cellStyle name="常规 2 2 3_Sheet1" xfId="5724"/>
    <cellStyle name="常规 2 2 4" xfId="5725"/>
    <cellStyle name="常规 2 2 4 2" xfId="5726"/>
    <cellStyle name="常规 2 2 4 2 2" xfId="5727"/>
    <cellStyle name="常规 2 2 4 2_下月损益预测" xfId="5728"/>
    <cellStyle name="常规 2 2 4 3" xfId="5729"/>
    <cellStyle name="常规 2 2 4_下月损益预测" xfId="5730"/>
    <cellStyle name="常规 2 2 5" xfId="6974"/>
    <cellStyle name="常规 2 2 6" xfId="7130"/>
    <cellStyle name="常规 2 2 7" xfId="7142"/>
    <cellStyle name="常规 2 2 8" xfId="7147"/>
    <cellStyle name="常规 2 2 9" xfId="7152"/>
    <cellStyle name="常规 2 2_Sheet1" xfId="5731"/>
    <cellStyle name="常规 2 20" xfId="7145"/>
    <cellStyle name="常规 2 21" xfId="7149"/>
    <cellStyle name="常规 2 22" xfId="7154"/>
    <cellStyle name="常规 2 23" xfId="7158"/>
    <cellStyle name="常规 2 24" xfId="7221"/>
    <cellStyle name="常规 2 25" xfId="7193"/>
    <cellStyle name="常规 2 26" xfId="7189"/>
    <cellStyle name="常规 2 27" xfId="7180"/>
    <cellStyle name="常规 2 3" xfId="14"/>
    <cellStyle name="常规 2 3 2" xfId="18"/>
    <cellStyle name="常规 2 3 3" xfId="5732"/>
    <cellStyle name="常规 2 4" xfId="10"/>
    <cellStyle name="常规 2 4 2" xfId="5733"/>
    <cellStyle name="常规 2 5" xfId="21"/>
    <cellStyle name="常规 2 5 2" xfId="5734"/>
    <cellStyle name="常规 2 6" xfId="7"/>
    <cellStyle name="常规 2 6 2" xfId="5735"/>
    <cellStyle name="常规 2 6 3" xfId="41"/>
    <cellStyle name="常规 2 7" xfId="23"/>
    <cellStyle name="常规 2 7 2" xfId="5736"/>
    <cellStyle name="常规 2 8" xfId="5737"/>
    <cellStyle name="常规 2 9" xfId="5738"/>
    <cellStyle name="常规 20" xfId="7137"/>
    <cellStyle name="常规 21" xfId="7155"/>
    <cellStyle name="常规 22" xfId="4"/>
    <cellStyle name="常规 23" xfId="5739"/>
    <cellStyle name="常规 23 2" xfId="5740"/>
    <cellStyle name="常规 23_ACC" xfId="5741"/>
    <cellStyle name="常规 24" xfId="5742"/>
    <cellStyle name="常规 24 2" xfId="5743"/>
    <cellStyle name="常规 24_ACC" xfId="5744"/>
    <cellStyle name="常规 25" xfId="7163"/>
    <cellStyle name="常规 26" xfId="7224"/>
    <cellStyle name="常规 27" xfId="7167"/>
    <cellStyle name="常规 28" xfId="7183"/>
    <cellStyle name="常规 29" xfId="7168"/>
    <cellStyle name="常规 3" xfId="8"/>
    <cellStyle name="常规 3 10" xfId="5745"/>
    <cellStyle name="常规 3 11" xfId="5746"/>
    <cellStyle name="常规 3 12" xfId="5747"/>
    <cellStyle name="常规 3 13" xfId="5748"/>
    <cellStyle name="常规 3 14" xfId="5749"/>
    <cellStyle name="常规 3 14 2" xfId="5750"/>
    <cellStyle name="常规 3 14_下月损益预测" xfId="5751"/>
    <cellStyle name="常规 3 15" xfId="5752"/>
    <cellStyle name="常规 3 16" xfId="6978"/>
    <cellStyle name="常规 3 17" xfId="104"/>
    <cellStyle name="常规 3 18" xfId="7075"/>
    <cellStyle name="常规 3 19" xfId="7078"/>
    <cellStyle name="常规 3 2" xfId="15"/>
    <cellStyle name="常规 3 2 10" xfId="7182"/>
    <cellStyle name="常规 3 2 2" xfId="25"/>
    <cellStyle name="常规 3 2 2 2" xfId="5755"/>
    <cellStyle name="常规 3 2 2 2 2" xfId="5756"/>
    <cellStyle name="常规 3 2 2 2 2 2" xfId="5757"/>
    <cellStyle name="常规 3 2 2 2 2_下月损益预测" xfId="5758"/>
    <cellStyle name="常规 3 2 2 2 3" xfId="5759"/>
    <cellStyle name="常规 3 2 2 2_下月损益预测" xfId="5760"/>
    <cellStyle name="常规 3 2 2 3" xfId="5761"/>
    <cellStyle name="常规 3 2 2 3 2" xfId="5762"/>
    <cellStyle name="常规 3 2 2 3_下月损益预测" xfId="5763"/>
    <cellStyle name="常规 3 2 2 4" xfId="5764"/>
    <cellStyle name="常规 3 2 2 5" xfId="5754"/>
    <cellStyle name="常规 3 2 2_量-本-利分析（含报废）" xfId="5765"/>
    <cellStyle name="常规 3 2 3" xfId="5766"/>
    <cellStyle name="常规 3 2 3 2" xfId="5767"/>
    <cellStyle name="常规 3 2 3 2 2" xfId="5768"/>
    <cellStyle name="常规 3 2 3 2 2 2" xfId="5769"/>
    <cellStyle name="常规 3 2 3 2 2_下月损益预测" xfId="5770"/>
    <cellStyle name="常规 3 2 3 2 3" xfId="5771"/>
    <cellStyle name="常规 3 2 3 2_下月损益预测" xfId="5772"/>
    <cellStyle name="常规 3 2 3 3" xfId="5773"/>
    <cellStyle name="常规 3 2 3 3 2" xfId="5774"/>
    <cellStyle name="常规 3 2 3 3_下月损益预测" xfId="5775"/>
    <cellStyle name="常规 3 2 3 4" xfId="5776"/>
    <cellStyle name="常规 3 2 3_量-本-利分析（含报废）" xfId="5777"/>
    <cellStyle name="常规 3 2 4" xfId="5778"/>
    <cellStyle name="常规 3 2 4 2" xfId="5779"/>
    <cellStyle name="常规 3 2 4 2 2" xfId="5780"/>
    <cellStyle name="常规 3 2 4 2_下月损益预测" xfId="5781"/>
    <cellStyle name="常规 3 2 4 3" xfId="5782"/>
    <cellStyle name="常规 3 2 4_下月损益预测" xfId="5783"/>
    <cellStyle name="常规 3 2 5" xfId="5784"/>
    <cellStyle name="常规 3 2 5 2" xfId="5785"/>
    <cellStyle name="常规 3 2 5_下月损益预测" xfId="5786"/>
    <cellStyle name="常规 3 2 6" xfId="5787"/>
    <cellStyle name="常规 3 2 7" xfId="5753"/>
    <cellStyle name="常规 3 2 8" xfId="7200"/>
    <cellStyle name="常规 3 2 9" xfId="7191"/>
    <cellStyle name="常规 3 2_Sheet1" xfId="5788"/>
    <cellStyle name="常规 3 20" xfId="7118"/>
    <cellStyle name="常规 3 21" xfId="7115"/>
    <cellStyle name="常规 3 22" xfId="42"/>
    <cellStyle name="常规 3 23" xfId="7127"/>
    <cellStyle name="常规 3 24" xfId="7139"/>
    <cellStyle name="常规 3 25" xfId="7138"/>
    <cellStyle name="常规 3 26" xfId="7140"/>
    <cellStyle name="常规 3 27" xfId="7150"/>
    <cellStyle name="常规 3 28" xfId="7144"/>
    <cellStyle name="常规 3 29" xfId="7220"/>
    <cellStyle name="常规 3 3" xfId="11"/>
    <cellStyle name="常规 3 3 2" xfId="24"/>
    <cellStyle name="常规 3 3 3" xfId="5789"/>
    <cellStyle name="常规 3 30" xfId="7192"/>
    <cellStyle name="常规 3 31" xfId="7190"/>
    <cellStyle name="常规 3 32" xfId="7181"/>
    <cellStyle name="常规 3 4" xfId="19"/>
    <cellStyle name="常规 3 4 2" xfId="26"/>
    <cellStyle name="常规 3 4 3" xfId="5790"/>
    <cellStyle name="常规 3 5" xfId="5791"/>
    <cellStyle name="常规 3 6" xfId="5792"/>
    <cellStyle name="常规 3 7" xfId="5793"/>
    <cellStyle name="常规 3 8" xfId="5794"/>
    <cellStyle name="常规 3 9" xfId="5795"/>
    <cellStyle name="常规 30" xfId="7222"/>
    <cellStyle name="常规 31" xfId="7164"/>
    <cellStyle name="常规 32" xfId="7226"/>
    <cellStyle name="常规 33" xfId="7176"/>
    <cellStyle name="常规 4" xfId="13"/>
    <cellStyle name="常规 4 10" xfId="7074"/>
    <cellStyle name="常规 4 11" xfId="7103"/>
    <cellStyle name="常规 4 12" xfId="43"/>
    <cellStyle name="常规 4 13" xfId="7128"/>
    <cellStyle name="常规 4 14" xfId="7199"/>
    <cellStyle name="常规 4 2" xfId="17"/>
    <cellStyle name="常规 4 2 10" xfId="7148"/>
    <cellStyle name="常规 4 2 2" xfId="5797"/>
    <cellStyle name="常规 4 2 2 2" xfId="5798"/>
    <cellStyle name="常规 4 2 2 2 2" xfId="5799"/>
    <cellStyle name="常规 4 2 2 2 2 2" xfId="5800"/>
    <cellStyle name="常规 4 2 2 2 2_下月损益预测" xfId="5801"/>
    <cellStyle name="常规 4 2 2 2 3" xfId="5802"/>
    <cellStyle name="常规 4 2 2 2_下月损益预测" xfId="5803"/>
    <cellStyle name="常规 4 2 2 3" xfId="5804"/>
    <cellStyle name="常规 4 2 2 3 2" xfId="5805"/>
    <cellStyle name="常规 4 2 2 3_下月损益预测" xfId="5806"/>
    <cellStyle name="常规 4 2 2 4" xfId="5807"/>
    <cellStyle name="常规 4 2 2_量-本-利分析（含报废）" xfId="5808"/>
    <cellStyle name="常规 4 2 3" xfId="5809"/>
    <cellStyle name="常规 4 2 3 2" xfId="5810"/>
    <cellStyle name="常规 4 2 3 2 2" xfId="5811"/>
    <cellStyle name="常规 4 2 3 2 2 2" xfId="5812"/>
    <cellStyle name="常规 4 2 3 2 2_下月损益预测" xfId="5813"/>
    <cellStyle name="常规 4 2 3 2 3" xfId="5814"/>
    <cellStyle name="常规 4 2 3 2_下月损益预测" xfId="5815"/>
    <cellStyle name="常规 4 2 3 3" xfId="5816"/>
    <cellStyle name="常规 4 2 3 3 2" xfId="5817"/>
    <cellStyle name="常规 4 2 3 3_下月损益预测" xfId="5818"/>
    <cellStyle name="常规 4 2 3 4" xfId="5819"/>
    <cellStyle name="常规 4 2 3_量-本-利分析（含报废）" xfId="5820"/>
    <cellStyle name="常规 4 2 4" xfId="5821"/>
    <cellStyle name="常规 4 2 4 2" xfId="5822"/>
    <cellStyle name="常规 4 2 4 2 2" xfId="5823"/>
    <cellStyle name="常规 4 2 4 2_下月损益预测" xfId="5824"/>
    <cellStyle name="常规 4 2 4 3" xfId="5825"/>
    <cellStyle name="常规 4 2 4_下月损益预测" xfId="5826"/>
    <cellStyle name="常规 4 2 5" xfId="5827"/>
    <cellStyle name="常规 4 2 5 2" xfId="5828"/>
    <cellStyle name="常规 4 2 5_下月损益预测" xfId="5829"/>
    <cellStyle name="常规 4 2 6" xfId="5830"/>
    <cellStyle name="常规 4 2 7" xfId="5796"/>
    <cellStyle name="常规 4 2 8" xfId="7131"/>
    <cellStyle name="常规 4 2 9" xfId="7143"/>
    <cellStyle name="常规 4 2_Sheet1" xfId="5831"/>
    <cellStyle name="常规 4 3" xfId="5832"/>
    <cellStyle name="常规 4 3 2" xfId="5833"/>
    <cellStyle name="常规 4 3 2 2" xfId="5834"/>
    <cellStyle name="常规 4 3 2_下月损益预测" xfId="5835"/>
    <cellStyle name="常规 4 3 3" xfId="5836"/>
    <cellStyle name="常规 4 3_Sheet1" xfId="5837"/>
    <cellStyle name="常规 4 4" xfId="5838"/>
    <cellStyle name="常规 4 5" xfId="5839"/>
    <cellStyle name="常规 4 6" xfId="5840"/>
    <cellStyle name="常规 4 7" xfId="5841"/>
    <cellStyle name="常规 4 8" xfId="6981"/>
    <cellStyle name="常规 4 8 2" xfId="7133"/>
    <cellStyle name="常规 4 9" xfId="99"/>
    <cellStyle name="常规 5" xfId="9"/>
    <cellStyle name="常规 5 10" xfId="7097"/>
    <cellStyle name="常规 5 11" xfId="7121"/>
    <cellStyle name="常规 5 12" xfId="48"/>
    <cellStyle name="常规 5 2" xfId="5842"/>
    <cellStyle name="常规 5 2 2" xfId="5843"/>
    <cellStyle name="常规 5 2 2 2" xfId="5844"/>
    <cellStyle name="常规 5 2 2_下月损益预测" xfId="5845"/>
    <cellStyle name="常规 5 2 3" xfId="5846"/>
    <cellStyle name="常规 5 2_Sheet1" xfId="5847"/>
    <cellStyle name="常规 5 3" xfId="5848"/>
    <cellStyle name="常规 5 4" xfId="5849"/>
    <cellStyle name="常规 5 5" xfId="5850"/>
    <cellStyle name="常规 5 6" xfId="5851"/>
    <cellStyle name="常规 5 7" xfId="5852"/>
    <cellStyle name="常规 5 8" xfId="6980"/>
    <cellStyle name="常规 5 9" xfId="7116"/>
    <cellStyle name="常规 51" xfId="5853"/>
    <cellStyle name="常规 6" xfId="6"/>
    <cellStyle name="常规 6 2" xfId="5855"/>
    <cellStyle name="常规 6 2 2" xfId="7123"/>
    <cellStyle name="常规 6 3" xfId="7094"/>
    <cellStyle name="常规 6 4" xfId="5854"/>
    <cellStyle name="常规 6_Sheet1" xfId="5856"/>
    <cellStyle name="常规 7" xfId="106"/>
    <cellStyle name="常规 7 2" xfId="5857"/>
    <cellStyle name="常规 7 2 2" xfId="5858"/>
    <cellStyle name="常规 7 2 2 2" xfId="5859"/>
    <cellStyle name="常规 7 2 2_下月损益预测" xfId="5860"/>
    <cellStyle name="常规 7 2 3" xfId="5861"/>
    <cellStyle name="常规 7 2_下月损益预测" xfId="5862"/>
    <cellStyle name="常规 7 3" xfId="7025"/>
    <cellStyle name="常规 74" xfId="5863"/>
    <cellStyle name="常规 77" xfId="5864"/>
    <cellStyle name="常规 79" xfId="5865"/>
    <cellStyle name="常规 8" xfId="34"/>
    <cellStyle name="常规 8 10" xfId="7082"/>
    <cellStyle name="常规 8 2" xfId="5866"/>
    <cellStyle name="常规 8 2 2" xfId="5867"/>
    <cellStyle name="常规 8 2 2 2" xfId="5868"/>
    <cellStyle name="常规 8 2 2_下月损益预测" xfId="5869"/>
    <cellStyle name="常规 8 2 3" xfId="5870"/>
    <cellStyle name="常规 8 2_Sheet1" xfId="5871"/>
    <cellStyle name="常规 8 3" xfId="5872"/>
    <cellStyle name="常规 8 4" xfId="5873"/>
    <cellStyle name="常规 8 5" xfId="5874"/>
    <cellStyle name="常规 8 6" xfId="5875"/>
    <cellStyle name="常规 8 7" xfId="5876"/>
    <cellStyle name="常规 8 8" xfId="7098"/>
    <cellStyle name="常规 8 9" xfId="7087"/>
    <cellStyle name="常规 80" xfId="5877"/>
    <cellStyle name="常规 81" xfId="5878"/>
    <cellStyle name="常规 9" xfId="101"/>
    <cellStyle name="常规 9 10" xfId="7024"/>
    <cellStyle name="常规 9 2" xfId="5880"/>
    <cellStyle name="常规 9 2 2" xfId="5881"/>
    <cellStyle name="常规 9 2_Sheet1" xfId="5882"/>
    <cellStyle name="常规 9 3" xfId="5883"/>
    <cellStyle name="常规 9 4" xfId="5884"/>
    <cellStyle name="常规 9 5" xfId="5885"/>
    <cellStyle name="常规 9 6" xfId="5886"/>
    <cellStyle name="常规 9 7" xfId="5887"/>
    <cellStyle name="常规 9 8" xfId="5888"/>
    <cellStyle name="常规 9 9" xfId="5879"/>
    <cellStyle name="常规 9_Sheet1" xfId="5889"/>
    <cellStyle name="常规_NC项目情况分析ypf-9月group1" xfId="3"/>
    <cellStyle name="超级链接_05年三季度报表附注" xfId="5890"/>
    <cellStyle name="超链接 10" xfId="7081"/>
    <cellStyle name="超链接 11" xfId="30"/>
    <cellStyle name="超链接 2" xfId="5891"/>
    <cellStyle name="超链接 2 2" xfId="5892"/>
    <cellStyle name="超链接 2 2 2" xfId="5893"/>
    <cellStyle name="超链接 2 2_下月损益预测" xfId="5894"/>
    <cellStyle name="超链接 2 3" xfId="5895"/>
    <cellStyle name="超链接 2_Sheet1" xfId="5896"/>
    <cellStyle name="超链接 3" xfId="44"/>
    <cellStyle name="超链接 3 2" xfId="7099"/>
    <cellStyle name="超链接 4" xfId="49"/>
    <cellStyle name="超链接 5" xfId="100"/>
    <cellStyle name="超链接 6" xfId="7112"/>
    <cellStyle name="超链接 7" xfId="7106"/>
    <cellStyle name="超链接 8" xfId="7085"/>
    <cellStyle name="超链接 9" xfId="7080"/>
    <cellStyle name="分级显示行_1_4附件二凯旋评估表" xfId="5898"/>
    <cellStyle name="分级显示列_1_Book1" xfId="5897"/>
    <cellStyle name="公司标准表" xfId="5899"/>
    <cellStyle name="好 2" xfId="5900"/>
    <cellStyle name="好 2 2" xfId="5901"/>
    <cellStyle name="好 2 2 2" xfId="5902"/>
    <cellStyle name="好 2 2 2 2" xfId="5903"/>
    <cellStyle name="好 2 2 2_下月损益预测" xfId="5904"/>
    <cellStyle name="好 2 2 3" xfId="5905"/>
    <cellStyle name="好 2 2_下月损益预测" xfId="5906"/>
    <cellStyle name="好 2 3" xfId="5907"/>
    <cellStyle name="好 2 3 2" xfId="5908"/>
    <cellStyle name="好 2 3 2 2" xfId="5909"/>
    <cellStyle name="好 2 3 2_下月损益预测" xfId="5910"/>
    <cellStyle name="好 2 3 3" xfId="5911"/>
    <cellStyle name="好 2 3_下月损益预测" xfId="5912"/>
    <cellStyle name="好 2 4" xfId="5913"/>
    <cellStyle name="好 2 4 2" xfId="5914"/>
    <cellStyle name="好 2 4 2 2" xfId="5915"/>
    <cellStyle name="好 2 4 2_下月损益预测" xfId="5916"/>
    <cellStyle name="好 2 4 3" xfId="5917"/>
    <cellStyle name="好 2 4_下月损益预测" xfId="5918"/>
    <cellStyle name="好 2 5" xfId="5919"/>
    <cellStyle name="好 2 5 2" xfId="5920"/>
    <cellStyle name="好 2 5_下月损益预测" xfId="5921"/>
    <cellStyle name="好 2 6" xfId="5922"/>
    <cellStyle name="好 2_Sheet1" xfId="5923"/>
    <cellStyle name="好 3" xfId="5924"/>
    <cellStyle name="好 3 2" xfId="5925"/>
    <cellStyle name="好 3 2 2" xfId="5926"/>
    <cellStyle name="好 3 2_下月损益预测" xfId="5927"/>
    <cellStyle name="好 3 3" xfId="5928"/>
    <cellStyle name="好 3_Sheet1" xfId="5929"/>
    <cellStyle name="好 4" xfId="5930"/>
    <cellStyle name="好 4 2" xfId="5931"/>
    <cellStyle name="好 4 2 2" xfId="5932"/>
    <cellStyle name="好 4 2_下月损益预测" xfId="5933"/>
    <cellStyle name="好 4 3" xfId="5934"/>
    <cellStyle name="好 4_Sheet1" xfId="5935"/>
    <cellStyle name="好 5" xfId="6989"/>
    <cellStyle name="好_2012（二票）" xfId="5936"/>
    <cellStyle name="好_2012（二票） 2" xfId="5937"/>
    <cellStyle name="好_2012（二票） 2 2" xfId="5938"/>
    <cellStyle name="好_2012（二票） 2 2_下月损益预测" xfId="5939"/>
    <cellStyle name="好_2012（二票） 2 2_制造费用分析表" xfId="5940"/>
    <cellStyle name="好_2012（二票） 2 2_制造费用分析表_下月损益预测" xfId="5941"/>
    <cellStyle name="好_2012（二票） 2_下月损益预测" xfId="5942"/>
    <cellStyle name="好_2012（二票） 2_制造费用分析表" xfId="5943"/>
    <cellStyle name="好_2012（二票） 2_制造费用分析表_下月损益预测" xfId="5944"/>
    <cellStyle name="好_2012（二票） 3" xfId="5945"/>
    <cellStyle name="好_2012（二票） 3_下月损益预测" xfId="5946"/>
    <cellStyle name="好_2012（二票） 3_制造费用分析表" xfId="5947"/>
    <cellStyle name="好_2012（二票） 3_制造费用分析表_下月损益预测" xfId="5948"/>
    <cellStyle name="好_2012（二票）_量-本-利分析（含报废）" xfId="5949"/>
    <cellStyle name="好_2012（二票）_量-本-利分析（含报废） 2" xfId="5950"/>
    <cellStyle name="好_2012（二票）_量-本-利分析（含报废） 2 2" xfId="5951"/>
    <cellStyle name="好_2012（二票）_量-本-利分析（含报废） 2 2_下月损益预测" xfId="5952"/>
    <cellStyle name="好_2012（二票）_量-本-利分析（含报废） 2 2_制造费用分析表" xfId="5953"/>
    <cellStyle name="好_2012（二票）_量-本-利分析（含报废） 2 2_制造费用分析表_下月损益预测" xfId="5954"/>
    <cellStyle name="好_2012（二票）_量-本-利分析（含报废） 2_下月损益预测" xfId="5955"/>
    <cellStyle name="好_2012（二票）_量-本-利分析（含报废） 2_制造费用分析表" xfId="5956"/>
    <cellStyle name="好_2012（二票）_量-本-利分析（含报废） 2_制造费用分析表_下月损益预测" xfId="5957"/>
    <cellStyle name="好_2012（二票）_量-本-利分析（含报废） 3" xfId="5958"/>
    <cellStyle name="好_2012（二票）_量-本-利分析（含报废） 3_下月损益预测" xfId="5959"/>
    <cellStyle name="好_2012（二票）_量-本-利分析（含报废） 3_制造费用分析表" xfId="5960"/>
    <cellStyle name="好_2012（二票）_量-本-利分析（含报废） 3_制造费用分析表_下月损益预测" xfId="5961"/>
    <cellStyle name="好_2012（二票）_量-本-利分析（含报废）_下月损益预测" xfId="5962"/>
    <cellStyle name="好_2012（二票）_量-本-利分析（含报废）_制造费用分析表" xfId="5963"/>
    <cellStyle name="好_2012（二票）_量-本-利分析（含报废）_制造费用分析表_下月损益预测" xfId="5964"/>
    <cellStyle name="好_2012（二票）_下月损益预测" xfId="5965"/>
    <cellStyle name="好_2012（二票）_制造费用分析表" xfId="5966"/>
    <cellStyle name="好_2012（二票）_制造费用分析表_下月损益预测" xfId="5967"/>
    <cellStyle name="好_2012年1月-7月汇总" xfId="5968"/>
    <cellStyle name="好_2012年1月-7月汇总 2" xfId="5969"/>
    <cellStyle name="好_2012年1月-7月汇总 2 2" xfId="5970"/>
    <cellStyle name="好_2012年1月-7月汇总 2 2_下月损益预测" xfId="5971"/>
    <cellStyle name="好_2012年1月-7月汇总 2 2_制造费用分析表" xfId="5972"/>
    <cellStyle name="好_2012年1月-7月汇总 2 2_制造费用分析表_下月损益预测" xfId="5973"/>
    <cellStyle name="好_2012年1月-7月汇总 2_下月损益预测" xfId="5974"/>
    <cellStyle name="好_2012年1月-7月汇总 2_制造费用分析表" xfId="5975"/>
    <cellStyle name="好_2012年1月-7月汇总 2_制造费用分析表_下月损益预测" xfId="5976"/>
    <cellStyle name="好_2012年1月-7月汇总 3" xfId="5977"/>
    <cellStyle name="好_2012年1月-7月汇总 3_下月损益预测" xfId="5978"/>
    <cellStyle name="好_2012年1月-7月汇总 3_制造费用分析表" xfId="5979"/>
    <cellStyle name="好_2012年1月-7月汇总 3_制造费用分析表_下月损益预测" xfId="5980"/>
    <cellStyle name="好_2012年1月-7月汇总_下月损益预测" xfId="5981"/>
    <cellStyle name="好_2012年1月-7月汇总_制造费用分析表" xfId="5982"/>
    <cellStyle name="好_2012年1月-7月汇总_制造费用分析表_下月损益预测" xfId="5983"/>
    <cellStyle name="好_ACC" xfId="5984"/>
    <cellStyle name="好_ACC_Sheet1" xfId="5985"/>
    <cellStyle name="好_ACC_下月损益预测" xfId="5986"/>
    <cellStyle name="好_E-LEGAL" xfId="5987"/>
    <cellStyle name="好_E-LEGAL_Sheet1" xfId="5988"/>
    <cellStyle name="好_E-LEGAL_下月损益预测" xfId="5989"/>
    <cellStyle name="好_H HK CFI" xfId="5990"/>
    <cellStyle name="好_H HK CFI_Sheet1" xfId="5991"/>
    <cellStyle name="好_H HK CFI_下月损益预测" xfId="5992"/>
    <cellStyle name="好_H PRC MPL" xfId="5993"/>
    <cellStyle name="好_H PRC MPL_Sheet1" xfId="5994"/>
    <cellStyle name="好_H PRC MPL_下月损益预测" xfId="5995"/>
    <cellStyle name="好_R4" xfId="5996"/>
    <cellStyle name="好_R4_Sheet1" xfId="5997"/>
    <cellStyle name="好_R4_下月损益预测" xfId="5998"/>
    <cellStyle name="好_RESULTS" xfId="5999"/>
    <cellStyle name="好_RESULTS_Sheet1" xfId="6000"/>
    <cellStyle name="好_RESULTS_下月损益预测" xfId="6001"/>
    <cellStyle name="好_Sheet1" xfId="6002"/>
    <cellStyle name="好_Sheet1 2" xfId="6003"/>
    <cellStyle name="好_Sheet1 2 2" xfId="6004"/>
    <cellStyle name="好_Sheet1 2 2 2" xfId="6005"/>
    <cellStyle name="好_Sheet1 2 2 2 2" xfId="6006"/>
    <cellStyle name="好_Sheet1 2 2 2 2_下月损益预测" xfId="6007"/>
    <cellStyle name="好_Sheet1 2 2 2 2_制造费用分析表" xfId="6008"/>
    <cellStyle name="好_Sheet1 2 2 2 2_制造费用分析表_下月损益预测" xfId="6009"/>
    <cellStyle name="好_Sheet1 2 2 2_下月损益预测" xfId="6010"/>
    <cellStyle name="好_Sheet1 2 2 2_制造费用分析表" xfId="6011"/>
    <cellStyle name="好_Sheet1 2 2 2_制造费用分析表_下月损益预测" xfId="6012"/>
    <cellStyle name="好_Sheet1 2 2 3" xfId="6013"/>
    <cellStyle name="好_Sheet1 2 2 3_下月损益预测" xfId="6014"/>
    <cellStyle name="好_Sheet1 2 2 3_制造费用分析表" xfId="6015"/>
    <cellStyle name="好_Sheet1 2 2 3_制造费用分析表_下月损益预测" xfId="6016"/>
    <cellStyle name="好_Sheet1 2 2_量-本-利分析（含报废）" xfId="6017"/>
    <cellStyle name="好_Sheet1 2 2_量-本-利分析（含报废） 2" xfId="6018"/>
    <cellStyle name="好_Sheet1 2 2_量-本-利分析（含报废） 2 2" xfId="6019"/>
    <cellStyle name="好_Sheet1 2 2_量-本-利分析（含报废） 2 2_下月损益预测" xfId="6020"/>
    <cellStyle name="好_Sheet1 2 2_量-本-利分析（含报废） 2 2_制造费用分析表" xfId="6021"/>
    <cellStyle name="好_Sheet1 2 2_量-本-利分析（含报废） 2 2_制造费用分析表_下月损益预测" xfId="6022"/>
    <cellStyle name="好_Sheet1 2 2_量-本-利分析（含报废） 2_下月损益预测" xfId="6023"/>
    <cellStyle name="好_Sheet1 2 2_量-本-利分析（含报废） 2_制造费用分析表" xfId="6024"/>
    <cellStyle name="好_Sheet1 2 2_量-本-利分析（含报废） 2_制造费用分析表_下月损益预测" xfId="6025"/>
    <cellStyle name="好_Sheet1 2 2_量-本-利分析（含报废） 3" xfId="6026"/>
    <cellStyle name="好_Sheet1 2 2_量-本-利分析（含报废） 3_下月损益预测" xfId="6027"/>
    <cellStyle name="好_Sheet1 2 2_量-本-利分析（含报废） 3_制造费用分析表" xfId="6028"/>
    <cellStyle name="好_Sheet1 2 2_量-本-利分析（含报废） 3_制造费用分析表_下月损益预测" xfId="6029"/>
    <cellStyle name="好_Sheet1 2 2_量-本-利分析（含报废）_下月损益预测" xfId="6030"/>
    <cellStyle name="好_Sheet1 2 2_量-本-利分析（含报废）_制造费用分析表" xfId="6031"/>
    <cellStyle name="好_Sheet1 2 2_量-本-利分析（含报废）_制造费用分析表_下月损益预测" xfId="6032"/>
    <cellStyle name="好_Sheet1 2 2_下月损益预测" xfId="6033"/>
    <cellStyle name="好_Sheet1 2 2_制造费用分析表" xfId="6034"/>
    <cellStyle name="好_Sheet1 2 2_制造费用分析表_下月损益预测" xfId="6035"/>
    <cellStyle name="好_Sheet1 2 3" xfId="6036"/>
    <cellStyle name="好_Sheet1 2 3 2" xfId="6037"/>
    <cellStyle name="好_Sheet1 2 3 2_下月损益预测" xfId="6038"/>
    <cellStyle name="好_Sheet1 2 3 2_制造费用分析表" xfId="6039"/>
    <cellStyle name="好_Sheet1 2 3 2_制造费用分析表_下月损益预测" xfId="6040"/>
    <cellStyle name="好_Sheet1 2 3_下月损益预测" xfId="6041"/>
    <cellStyle name="好_Sheet1 2 3_制造费用分析表" xfId="6042"/>
    <cellStyle name="好_Sheet1 2 3_制造费用分析表_下月损益预测" xfId="6043"/>
    <cellStyle name="好_Sheet1 2 4" xfId="6044"/>
    <cellStyle name="好_Sheet1 2 4_下月损益预测" xfId="6045"/>
    <cellStyle name="好_Sheet1 2 4_制造费用分析表" xfId="6046"/>
    <cellStyle name="好_Sheet1 2 4_制造费用分析表_下月损益预测" xfId="6047"/>
    <cellStyle name="好_Sheet1 2_量-本-利分析（含报废）" xfId="6048"/>
    <cellStyle name="好_Sheet1 2_量-本-利分析（含报废） 2" xfId="6049"/>
    <cellStyle name="好_Sheet1 2_量-本-利分析（含报废） 2 2" xfId="6050"/>
    <cellStyle name="好_Sheet1 2_量-本-利分析（含报废） 2 2_下月损益预测" xfId="6051"/>
    <cellStyle name="好_Sheet1 2_量-本-利分析（含报废） 2 2_制造费用分析表" xfId="6052"/>
    <cellStyle name="好_Sheet1 2_量-本-利分析（含报废） 2 2_制造费用分析表_下月损益预测" xfId="6053"/>
    <cellStyle name="好_Sheet1 2_量-本-利分析（含报废） 2_下月损益预测" xfId="6054"/>
    <cellStyle name="好_Sheet1 2_量-本-利分析（含报废） 2_制造费用分析表" xfId="6055"/>
    <cellStyle name="好_Sheet1 2_量-本-利分析（含报废） 2_制造费用分析表_下月损益预测" xfId="6056"/>
    <cellStyle name="好_Sheet1 2_量-本-利分析（含报废） 3" xfId="6057"/>
    <cellStyle name="好_Sheet1 2_量-本-利分析（含报废） 3_下月损益预测" xfId="6058"/>
    <cellStyle name="好_Sheet1 2_量-本-利分析（含报废） 3_制造费用分析表" xfId="6059"/>
    <cellStyle name="好_Sheet1 2_量-本-利分析（含报废） 3_制造费用分析表_下月损益预测" xfId="6060"/>
    <cellStyle name="好_Sheet1 2_量-本-利分析（含报废）_下月损益预测" xfId="6061"/>
    <cellStyle name="好_Sheet1 2_量-本-利分析（含报废）_制造费用分析表" xfId="6062"/>
    <cellStyle name="好_Sheet1 2_量-本-利分析（含报废）_制造费用分析表_下月损益预测" xfId="6063"/>
    <cellStyle name="好_Sheet1 2_下月损益预测" xfId="6064"/>
    <cellStyle name="好_Sheet1 2_制造费用分析表" xfId="6065"/>
    <cellStyle name="好_Sheet1 2_制造费用分析表_下月损益预测" xfId="6066"/>
    <cellStyle name="好_Sheet1 3" xfId="6067"/>
    <cellStyle name="好_Sheet1 3 2" xfId="6068"/>
    <cellStyle name="好_Sheet1 3 2 2" xfId="6069"/>
    <cellStyle name="好_Sheet1 3 2 2 2" xfId="6070"/>
    <cellStyle name="好_Sheet1 3 2 2 2_下月损益预测" xfId="6071"/>
    <cellStyle name="好_Sheet1 3 2 2 2_制造费用分析表" xfId="6072"/>
    <cellStyle name="好_Sheet1 3 2 2 2_制造费用分析表_下月损益预测" xfId="6073"/>
    <cellStyle name="好_Sheet1 3 2 2_下月损益预测" xfId="6074"/>
    <cellStyle name="好_Sheet1 3 2 2_制造费用分析表" xfId="6075"/>
    <cellStyle name="好_Sheet1 3 2 2_制造费用分析表_下月损益预测" xfId="6076"/>
    <cellStyle name="好_Sheet1 3 2 3" xfId="6077"/>
    <cellStyle name="好_Sheet1 3 2 3_下月损益预测" xfId="6078"/>
    <cellStyle name="好_Sheet1 3 2 3_制造费用分析表" xfId="6079"/>
    <cellStyle name="好_Sheet1 3 2 3_制造费用分析表_下月损益预测" xfId="6080"/>
    <cellStyle name="好_Sheet1 3 2_量-本-利分析（含报废）" xfId="6081"/>
    <cellStyle name="好_Sheet1 3 2_量-本-利分析（含报废） 2" xfId="6082"/>
    <cellStyle name="好_Sheet1 3 2_量-本-利分析（含报废） 2 2" xfId="6083"/>
    <cellStyle name="好_Sheet1 3 2_量-本-利分析（含报废） 2 2_下月损益预测" xfId="6084"/>
    <cellStyle name="好_Sheet1 3 2_量-本-利分析（含报废） 2 2_制造费用分析表" xfId="6085"/>
    <cellStyle name="好_Sheet1 3 2_量-本-利分析（含报废） 2 2_制造费用分析表_下月损益预测" xfId="6086"/>
    <cellStyle name="好_Sheet1 3 2_量-本-利分析（含报废） 2_下月损益预测" xfId="6087"/>
    <cellStyle name="好_Sheet1 3 2_量-本-利分析（含报废） 2_制造费用分析表" xfId="6088"/>
    <cellStyle name="好_Sheet1 3 2_量-本-利分析（含报废） 2_制造费用分析表_下月损益预测" xfId="6089"/>
    <cellStyle name="好_Sheet1 3 2_量-本-利分析（含报废） 3" xfId="6090"/>
    <cellStyle name="好_Sheet1 3 2_量-本-利分析（含报废） 3_下月损益预测" xfId="6091"/>
    <cellStyle name="好_Sheet1 3 2_量-本-利分析（含报废） 3_制造费用分析表" xfId="6092"/>
    <cellStyle name="好_Sheet1 3 2_量-本-利分析（含报废） 3_制造费用分析表_下月损益预测" xfId="6093"/>
    <cellStyle name="好_Sheet1 3 2_量-本-利分析（含报废）_下月损益预测" xfId="6094"/>
    <cellStyle name="好_Sheet1 3 2_量-本-利分析（含报废）_制造费用分析表" xfId="6095"/>
    <cellStyle name="好_Sheet1 3 2_量-本-利分析（含报废）_制造费用分析表_下月损益预测" xfId="6096"/>
    <cellStyle name="好_Sheet1 3 2_下月损益预测" xfId="6097"/>
    <cellStyle name="好_Sheet1 3 2_制造费用分析表" xfId="6098"/>
    <cellStyle name="好_Sheet1 3 2_制造费用分析表_下月损益预测" xfId="6099"/>
    <cellStyle name="好_Sheet1 3 3" xfId="6100"/>
    <cellStyle name="好_Sheet1 3 3 2" xfId="6101"/>
    <cellStyle name="好_Sheet1 3 3 2_下月损益预测" xfId="6102"/>
    <cellStyle name="好_Sheet1 3 3 2_制造费用分析表" xfId="6103"/>
    <cellStyle name="好_Sheet1 3 3 2_制造费用分析表_下月损益预测" xfId="6104"/>
    <cellStyle name="好_Sheet1 3 3_下月损益预测" xfId="6105"/>
    <cellStyle name="好_Sheet1 3 3_制造费用分析表" xfId="6106"/>
    <cellStyle name="好_Sheet1 3 3_制造费用分析表_下月损益预测" xfId="6107"/>
    <cellStyle name="好_Sheet1 3 4" xfId="6108"/>
    <cellStyle name="好_Sheet1 3 4_下月损益预测" xfId="6109"/>
    <cellStyle name="好_Sheet1 3 4_制造费用分析表" xfId="6110"/>
    <cellStyle name="好_Sheet1 3 4_制造费用分析表_下月损益预测" xfId="6111"/>
    <cellStyle name="好_Sheet1 3_量-本-利分析（含报废）" xfId="6112"/>
    <cellStyle name="好_Sheet1 3_量-本-利分析（含报废） 2" xfId="6113"/>
    <cellStyle name="好_Sheet1 3_量-本-利分析（含报废） 2 2" xfId="6114"/>
    <cellStyle name="好_Sheet1 3_量-本-利分析（含报废） 2 2_下月损益预测" xfId="6115"/>
    <cellStyle name="好_Sheet1 3_量-本-利分析（含报废） 2 2_制造费用分析表" xfId="6116"/>
    <cellStyle name="好_Sheet1 3_量-本-利分析（含报废） 2 2_制造费用分析表_下月损益预测" xfId="6117"/>
    <cellStyle name="好_Sheet1 3_量-本-利分析（含报废） 2_下月损益预测" xfId="6118"/>
    <cellStyle name="好_Sheet1 3_量-本-利分析（含报废） 2_制造费用分析表" xfId="6119"/>
    <cellStyle name="好_Sheet1 3_量-本-利分析（含报废） 2_制造费用分析表_下月损益预测" xfId="6120"/>
    <cellStyle name="好_Sheet1 3_量-本-利分析（含报废） 3" xfId="6121"/>
    <cellStyle name="好_Sheet1 3_量-本-利分析（含报废） 3_下月损益预测" xfId="6122"/>
    <cellStyle name="好_Sheet1 3_量-本-利分析（含报废） 3_制造费用分析表" xfId="6123"/>
    <cellStyle name="好_Sheet1 3_量-本-利分析（含报废） 3_制造费用分析表_下月损益预测" xfId="6124"/>
    <cellStyle name="好_Sheet1 3_量-本-利分析（含报废）_下月损益预测" xfId="6125"/>
    <cellStyle name="好_Sheet1 3_量-本-利分析（含报废）_制造费用分析表" xfId="6126"/>
    <cellStyle name="好_Sheet1 3_量-本-利分析（含报废）_制造费用分析表_下月损益预测" xfId="6127"/>
    <cellStyle name="好_Sheet1 3_下月损益预测" xfId="6128"/>
    <cellStyle name="好_Sheet1 3_制造费用分析表" xfId="6129"/>
    <cellStyle name="好_Sheet1 3_制造费用分析表_下月损益预测" xfId="6130"/>
    <cellStyle name="好_Sheet1 4" xfId="6131"/>
    <cellStyle name="好_Sheet1 4 2" xfId="6132"/>
    <cellStyle name="好_Sheet1 4 2 2" xfId="6133"/>
    <cellStyle name="好_Sheet1 4 2 2_下月损益预测" xfId="6134"/>
    <cellStyle name="好_Sheet1 4 2 2_制造费用分析表" xfId="6135"/>
    <cellStyle name="好_Sheet1 4 2 2_制造费用分析表_下月损益预测" xfId="6136"/>
    <cellStyle name="好_Sheet1 4 2_下月损益预测" xfId="6137"/>
    <cellStyle name="好_Sheet1 4 2_制造费用分析表" xfId="6138"/>
    <cellStyle name="好_Sheet1 4 2_制造费用分析表_下月损益预测" xfId="6139"/>
    <cellStyle name="好_Sheet1 4 3" xfId="6140"/>
    <cellStyle name="好_Sheet1 4 3_下月损益预测" xfId="6141"/>
    <cellStyle name="好_Sheet1 4 3_制造费用分析表" xfId="6142"/>
    <cellStyle name="好_Sheet1 4 3_制造费用分析表_下月损益预测" xfId="6143"/>
    <cellStyle name="好_Sheet1 4_量-本-利分析（含报废）" xfId="6144"/>
    <cellStyle name="好_Sheet1 4_量-本-利分析（含报废） 2" xfId="6145"/>
    <cellStyle name="好_Sheet1 4_量-本-利分析（含报废） 2 2" xfId="6146"/>
    <cellStyle name="好_Sheet1 4_量-本-利分析（含报废） 2 2_下月损益预测" xfId="6147"/>
    <cellStyle name="好_Sheet1 4_量-本-利分析（含报废） 2 2_制造费用分析表" xfId="6148"/>
    <cellStyle name="好_Sheet1 4_量-本-利分析（含报废） 2 2_制造费用分析表_下月损益预测" xfId="6149"/>
    <cellStyle name="好_Sheet1 4_量-本-利分析（含报废） 2_下月损益预测" xfId="6150"/>
    <cellStyle name="好_Sheet1 4_量-本-利分析（含报废） 2_制造费用分析表" xfId="6151"/>
    <cellStyle name="好_Sheet1 4_量-本-利分析（含报废） 2_制造费用分析表_下月损益预测" xfId="6152"/>
    <cellStyle name="好_Sheet1 4_量-本-利分析（含报废） 3" xfId="6153"/>
    <cellStyle name="好_Sheet1 4_量-本-利分析（含报废） 3_下月损益预测" xfId="6154"/>
    <cellStyle name="好_Sheet1 4_量-本-利分析（含报废） 3_制造费用分析表" xfId="6155"/>
    <cellStyle name="好_Sheet1 4_量-本-利分析（含报废） 3_制造费用分析表_下月损益预测" xfId="6156"/>
    <cellStyle name="好_Sheet1 4_量-本-利分析（含报废）_下月损益预测" xfId="6157"/>
    <cellStyle name="好_Sheet1 4_量-本-利分析（含报废）_制造费用分析表" xfId="6158"/>
    <cellStyle name="好_Sheet1 4_量-本-利分析（含报废）_制造费用分析表_下月损益预测" xfId="6159"/>
    <cellStyle name="好_Sheet1 4_下月损益预测" xfId="6160"/>
    <cellStyle name="好_Sheet1 4_制造费用分析表" xfId="6161"/>
    <cellStyle name="好_Sheet1 4_制造费用分析表_下月损益预测" xfId="6162"/>
    <cellStyle name="好_Sheet1 5" xfId="6163"/>
    <cellStyle name="好_Sheet1 5 2" xfId="6164"/>
    <cellStyle name="好_Sheet1 5 2 2" xfId="6165"/>
    <cellStyle name="好_Sheet1 5 2 2_下月损益预测" xfId="6166"/>
    <cellStyle name="好_Sheet1 5 2 2_制造费用分析表" xfId="6167"/>
    <cellStyle name="好_Sheet1 5 2 2_制造费用分析表_下月损益预测" xfId="6168"/>
    <cellStyle name="好_Sheet1 5 2_下月损益预测" xfId="6169"/>
    <cellStyle name="好_Sheet1 5 2_制造费用分析表" xfId="6170"/>
    <cellStyle name="好_Sheet1 5 2_制造费用分析表_下月损益预测" xfId="6171"/>
    <cellStyle name="好_Sheet1 5 3" xfId="6172"/>
    <cellStyle name="好_Sheet1 5 3_下月损益预测" xfId="6173"/>
    <cellStyle name="好_Sheet1 5 3_制造费用分析表" xfId="6174"/>
    <cellStyle name="好_Sheet1 5 3_制造费用分析表_下月损益预测" xfId="6175"/>
    <cellStyle name="好_Sheet1 5_下月损益预测" xfId="6176"/>
    <cellStyle name="好_Sheet1 5_制造费用分析表" xfId="6177"/>
    <cellStyle name="好_Sheet1 5_制造费用分析表_下月损益预测" xfId="6178"/>
    <cellStyle name="好_Sheet1 6" xfId="6179"/>
    <cellStyle name="好_Sheet1 6 2" xfId="6180"/>
    <cellStyle name="好_Sheet1 6 2_下月损益预测" xfId="6181"/>
    <cellStyle name="好_Sheet1 6 2_制造费用分析表" xfId="6182"/>
    <cellStyle name="好_Sheet1 6 2_制造费用分析表_下月损益预测" xfId="6183"/>
    <cellStyle name="好_Sheet1 6_下月损益预测" xfId="6184"/>
    <cellStyle name="好_Sheet1 6_制造费用分析表" xfId="6185"/>
    <cellStyle name="好_Sheet1 6_制造费用分析表_下月损益预测" xfId="6186"/>
    <cellStyle name="好_Sheet1 7" xfId="6187"/>
    <cellStyle name="好_Sheet1 7_下月损益预测" xfId="6188"/>
    <cellStyle name="好_Sheet1 7_制造费用分析表" xfId="6189"/>
    <cellStyle name="好_Sheet1 7_制造费用分析表_下月损益预测" xfId="6190"/>
    <cellStyle name="好_Sheet1_1" xfId="6191"/>
    <cellStyle name="好_Sheet1_1_Sheet1" xfId="6192"/>
    <cellStyle name="好_Sheet1_1_下月损益预测" xfId="6193"/>
    <cellStyle name="好_Sheet1_2" xfId="6194"/>
    <cellStyle name="好_Sheet1_Sheet1" xfId="6195"/>
    <cellStyle name="好_Sheet1_量-本-利分析（含报废）" xfId="6196"/>
    <cellStyle name="好_Sheet1_量-本-利分析（含报废） 2" xfId="6197"/>
    <cellStyle name="好_Sheet1_量-本-利分析（含报废） 2 2" xfId="6198"/>
    <cellStyle name="好_Sheet1_量-本-利分析（含报废） 2 2_下月损益预测" xfId="6199"/>
    <cellStyle name="好_Sheet1_量-本-利分析（含报废） 2 2_制造费用分析表" xfId="6200"/>
    <cellStyle name="好_Sheet1_量-本-利分析（含报废） 2 2_制造费用分析表_下月损益预测" xfId="6201"/>
    <cellStyle name="好_Sheet1_量-本-利分析（含报废） 2_下月损益预测" xfId="6202"/>
    <cellStyle name="好_Sheet1_量-本-利分析（含报废） 2_制造费用分析表" xfId="6203"/>
    <cellStyle name="好_Sheet1_量-本-利分析（含报废） 2_制造费用分析表_下月损益预测" xfId="6204"/>
    <cellStyle name="好_Sheet1_量-本-利分析（含报废） 3" xfId="6205"/>
    <cellStyle name="好_Sheet1_量-本-利分析（含报废） 3_下月损益预测" xfId="6206"/>
    <cellStyle name="好_Sheet1_量-本-利分析（含报废） 3_制造费用分析表" xfId="6207"/>
    <cellStyle name="好_Sheet1_量-本-利分析（含报废） 3_制造费用分析表_下月损益预测" xfId="6208"/>
    <cellStyle name="好_Sheet1_量-本-利分析（含报废）_下月损益预测" xfId="6209"/>
    <cellStyle name="好_Sheet1_量-本-利分析（含报废）_制造费用分析表" xfId="6210"/>
    <cellStyle name="好_Sheet1_量-本-利分析（含报废）_制造费用分析表_下月损益预测" xfId="6211"/>
    <cellStyle name="好_Sheet1_下月损益预测" xfId="6212"/>
    <cellStyle name="好_Sheet1_下月损益预测_1" xfId="6213"/>
    <cellStyle name="好_Sheet1_下月损益预测_下月损益预测" xfId="6214"/>
    <cellStyle name="好_Sheet1_制造费用分析表" xfId="6215"/>
    <cellStyle name="好_Sheet1_制造费用分析表_下月损益预测" xfId="6216"/>
    <cellStyle name="好_Sheet3" xfId="6217"/>
    <cellStyle name="好_Sheet3_下月损益预测" xfId="6218"/>
    <cellStyle name="好_安全性设置(1)" xfId="6219"/>
    <cellStyle name="好_安全性设置(1)_Sheet1" xfId="6220"/>
    <cellStyle name="好_安全性设置(1)_下月损益预测" xfId="6221"/>
    <cellStyle name="好_分部报告" xfId="6222"/>
    <cellStyle name="好_分部报告_Sheet1" xfId="6223"/>
    <cellStyle name="好_分部报告_下月损益预测" xfId="6224"/>
    <cellStyle name="好_量-本-利分析（含报废）" xfId="6225"/>
    <cellStyle name="好_量-本-利分析（含报废） 2" xfId="6226"/>
    <cellStyle name="好_量-本-利分析（含报废） 2 2" xfId="6227"/>
    <cellStyle name="好_量-本-利分析（含报废） 2 2_下月损益预测" xfId="6228"/>
    <cellStyle name="好_量-本-利分析（含报废） 2 2_制造费用分析表" xfId="6229"/>
    <cellStyle name="好_量-本-利分析（含报废） 2 2_制造费用分析表_下月损益预测" xfId="6230"/>
    <cellStyle name="好_量-本-利分析（含报废） 2_下月损益预测" xfId="6231"/>
    <cellStyle name="好_量-本-利分析（含报废） 2_制造费用分析表" xfId="6232"/>
    <cellStyle name="好_量-本-利分析（含报废） 2_制造费用分析表_下月损益预测" xfId="6233"/>
    <cellStyle name="好_量-本-利分析（含报废） 3" xfId="6234"/>
    <cellStyle name="好_量-本-利分析（含报废） 3_下月损益预测" xfId="6235"/>
    <cellStyle name="好_量-本-利分析（含报废） 3_制造费用分析表" xfId="6236"/>
    <cellStyle name="好_量-本-利分析（含报废） 3_制造费用分析表_下月损益预测" xfId="6237"/>
    <cellStyle name="好_量-本-利分析（含报废）_下月损益预测" xfId="6238"/>
    <cellStyle name="好_量-本-利分析（含报废）_制造费用分析表" xfId="6239"/>
    <cellStyle name="好_量-本-利分析（含报废）_制造费用分析表_下月损益预测" xfId="6240"/>
    <cellStyle name="好_实体维度" xfId="6241"/>
    <cellStyle name="好_实体维度_Sheet1" xfId="6242"/>
    <cellStyle name="好_实体维度_下月损益预测" xfId="6243"/>
    <cellStyle name="好_下月损益预测" xfId="6244"/>
    <cellStyle name="好_下月损益预测_1" xfId="6245"/>
    <cellStyle name="好_下月损益预测_下月损益预测" xfId="6246"/>
    <cellStyle name="好_制造费用" xfId="6247"/>
    <cellStyle name="好_制造费用_下月损益预测" xfId="6248"/>
    <cellStyle name="好_制造费用分析表" xfId="6249"/>
    <cellStyle name="好_制造费用分析表_下月损益预测" xfId="6250"/>
    <cellStyle name="桁区切り [0.00]_１１月価格表" xfId="6251"/>
    <cellStyle name="桁区切り_１１月価格表" xfId="6252"/>
    <cellStyle name="后继超级链接_Client Data con-99. HZ (10.2.01)" xfId="6253"/>
    <cellStyle name="汇总 2" xfId="6254"/>
    <cellStyle name="汇总 2 2" xfId="6255"/>
    <cellStyle name="汇总 2 2 2" xfId="6256"/>
    <cellStyle name="汇总 2 2 2 2" xfId="6257"/>
    <cellStyle name="汇总 2 2 2_下月损益预测" xfId="6258"/>
    <cellStyle name="汇总 2 2 3" xfId="6259"/>
    <cellStyle name="汇总 2 2_下月损益预测" xfId="6260"/>
    <cellStyle name="汇总 2 3" xfId="6261"/>
    <cellStyle name="汇总 2 3 2" xfId="6262"/>
    <cellStyle name="汇总 2 3 2 2" xfId="6263"/>
    <cellStyle name="汇总 2 3 2_下月损益预测" xfId="6264"/>
    <cellStyle name="汇总 2 3 3" xfId="6265"/>
    <cellStyle name="汇总 2 3_下月损益预测" xfId="6266"/>
    <cellStyle name="汇总 2 4" xfId="6267"/>
    <cellStyle name="汇总 2 4 2" xfId="6268"/>
    <cellStyle name="汇总 2 4 2 2" xfId="6269"/>
    <cellStyle name="汇总 2 4 2_下月损益预测" xfId="6270"/>
    <cellStyle name="汇总 2 4 3" xfId="6271"/>
    <cellStyle name="汇总 2 4_下月损益预测" xfId="6272"/>
    <cellStyle name="汇总 2 5" xfId="6273"/>
    <cellStyle name="汇总 2 5 2" xfId="6274"/>
    <cellStyle name="汇总 2 5_下月损益预测" xfId="6275"/>
    <cellStyle name="汇总 2 6" xfId="6276"/>
    <cellStyle name="汇总 2_Sheet1" xfId="6277"/>
    <cellStyle name="汇总 3" xfId="6278"/>
    <cellStyle name="汇总 3 2" xfId="6279"/>
    <cellStyle name="汇总 3 2 2" xfId="6280"/>
    <cellStyle name="汇总 3 2_下月损益预测" xfId="6281"/>
    <cellStyle name="汇总 3 3" xfId="6282"/>
    <cellStyle name="汇总 3_Sheet1" xfId="6283"/>
    <cellStyle name="汇总 4" xfId="6284"/>
    <cellStyle name="汇总 4 2" xfId="6285"/>
    <cellStyle name="汇总 4 2 2" xfId="6286"/>
    <cellStyle name="汇总 4 2_下月损益预测" xfId="6287"/>
    <cellStyle name="汇总 4 3" xfId="6288"/>
    <cellStyle name="汇总 4_Sheet1" xfId="6289"/>
    <cellStyle name="汇总 5" xfId="6999"/>
    <cellStyle name="货币 2" xfId="53"/>
    <cellStyle name="货币[0] 2" xfId="54"/>
    <cellStyle name="貨幣_2004-09" xfId="6290"/>
    <cellStyle name="计算 2" xfId="6291"/>
    <cellStyle name="计算 2 2" xfId="6292"/>
    <cellStyle name="计算 2 2 2" xfId="6293"/>
    <cellStyle name="计算 2 2 2 2" xfId="6294"/>
    <cellStyle name="计算 2 2 2_下月损益预测" xfId="6295"/>
    <cellStyle name="计算 2 2 3" xfId="6296"/>
    <cellStyle name="计算 2 2_下月损益预测" xfId="6297"/>
    <cellStyle name="计算 2 3" xfId="6298"/>
    <cellStyle name="计算 2 3 2" xfId="6299"/>
    <cellStyle name="计算 2 3 2 2" xfId="6300"/>
    <cellStyle name="计算 2 3 2_下月损益预测" xfId="6301"/>
    <cellStyle name="计算 2 3 3" xfId="6302"/>
    <cellStyle name="计算 2 3_下月损益预测" xfId="6303"/>
    <cellStyle name="计算 2 4" xfId="6304"/>
    <cellStyle name="计算 2 4 2" xfId="6305"/>
    <cellStyle name="计算 2 4 2 2" xfId="6306"/>
    <cellStyle name="计算 2 4 2_下月损益预测" xfId="6307"/>
    <cellStyle name="计算 2 4 3" xfId="6308"/>
    <cellStyle name="计算 2 4_下月损益预测" xfId="6309"/>
    <cellStyle name="计算 2 5" xfId="6310"/>
    <cellStyle name="计算 2 5 2" xfId="6311"/>
    <cellStyle name="计算 2 5_下月损益预测" xfId="6312"/>
    <cellStyle name="计算 2 6" xfId="6313"/>
    <cellStyle name="计算 2_Sheet1" xfId="6314"/>
    <cellStyle name="计算 3" xfId="6315"/>
    <cellStyle name="计算 3 2" xfId="6316"/>
    <cellStyle name="计算 3 2 2" xfId="6317"/>
    <cellStyle name="计算 3 2_下月损益预测" xfId="6318"/>
    <cellStyle name="计算 3 3" xfId="6319"/>
    <cellStyle name="计算 3_Sheet1" xfId="6320"/>
    <cellStyle name="计算 4" xfId="6321"/>
    <cellStyle name="计算 4 2" xfId="6322"/>
    <cellStyle name="计算 4 2 2" xfId="6323"/>
    <cellStyle name="计算 4 2_下月损益预测" xfId="6324"/>
    <cellStyle name="计算 4 3" xfId="6325"/>
    <cellStyle name="计算 4_Sheet1" xfId="6326"/>
    <cellStyle name="计算 5" xfId="6994"/>
    <cellStyle name="检查单元格 2" xfId="6327"/>
    <cellStyle name="检查单元格 2 2" xfId="6328"/>
    <cellStyle name="检查单元格 2 2 2" xfId="6329"/>
    <cellStyle name="检查单元格 2 2 2 2" xfId="6330"/>
    <cellStyle name="检查单元格 2 2 2_下月损益预测" xfId="6331"/>
    <cellStyle name="检查单元格 2 2 3" xfId="6332"/>
    <cellStyle name="检查单元格 2 2_下月损益预测" xfId="6333"/>
    <cellStyle name="检查单元格 2 3" xfId="6334"/>
    <cellStyle name="检查单元格 2 3 2" xfId="6335"/>
    <cellStyle name="检查单元格 2 3 2 2" xfId="6336"/>
    <cellStyle name="检查单元格 2 3 2_下月损益预测" xfId="6337"/>
    <cellStyle name="检查单元格 2 3 3" xfId="6338"/>
    <cellStyle name="检查单元格 2 3_下月损益预测" xfId="6339"/>
    <cellStyle name="检查单元格 2 4" xfId="6340"/>
    <cellStyle name="检查单元格 2 4 2" xfId="6341"/>
    <cellStyle name="检查单元格 2 4 2 2" xfId="6342"/>
    <cellStyle name="检查单元格 2 4 2_下月损益预测" xfId="6343"/>
    <cellStyle name="检查单元格 2 4 3" xfId="6344"/>
    <cellStyle name="检查单元格 2 4_下月损益预测" xfId="6345"/>
    <cellStyle name="检查单元格 2 5" xfId="6346"/>
    <cellStyle name="检查单元格 2 5 2" xfId="6347"/>
    <cellStyle name="检查单元格 2 5_下月损益预测" xfId="6348"/>
    <cellStyle name="检查单元格 2 6" xfId="6349"/>
    <cellStyle name="检查单元格 2_Sheet1" xfId="6350"/>
    <cellStyle name="检查单元格 3" xfId="6351"/>
    <cellStyle name="检查单元格 3 2" xfId="6352"/>
    <cellStyle name="检查单元格 3 2 2" xfId="6353"/>
    <cellStyle name="检查单元格 3 2_下月损益预测" xfId="6354"/>
    <cellStyle name="检查单元格 3 3" xfId="6355"/>
    <cellStyle name="检查单元格 3_Sheet1" xfId="6356"/>
    <cellStyle name="检查单元格 4" xfId="6357"/>
    <cellStyle name="检查单元格 4 2" xfId="6358"/>
    <cellStyle name="检查单元格 4 2 2" xfId="6359"/>
    <cellStyle name="检查单元格 4 2_下月损益预测" xfId="6360"/>
    <cellStyle name="检查单元格 4 3" xfId="6361"/>
    <cellStyle name="检查单元格 4_Sheet1" xfId="6362"/>
    <cellStyle name="检查单元格 5" xfId="6996"/>
    <cellStyle name="解释性文本 2" xfId="6363"/>
    <cellStyle name="解释性文本 2 2" xfId="6364"/>
    <cellStyle name="解释性文本 2 2 2" xfId="6365"/>
    <cellStyle name="解释性文本 2 2 2 2" xfId="6366"/>
    <cellStyle name="解释性文本 2 2 2_下月损益预测" xfId="6367"/>
    <cellStyle name="解释性文本 2 2 3" xfId="6368"/>
    <cellStyle name="解释性文本 2 2_下月损益预测" xfId="6369"/>
    <cellStyle name="解释性文本 2 3" xfId="6370"/>
    <cellStyle name="解释性文本 2 3 2" xfId="6371"/>
    <cellStyle name="解释性文本 2 3 2 2" xfId="6372"/>
    <cellStyle name="解释性文本 2 3 2_下月损益预测" xfId="6373"/>
    <cellStyle name="解释性文本 2 3 3" xfId="6374"/>
    <cellStyle name="解释性文本 2 3_下月损益预测" xfId="6375"/>
    <cellStyle name="解释性文本 2 4" xfId="6376"/>
    <cellStyle name="解释性文本 2 4 2" xfId="6377"/>
    <cellStyle name="解释性文本 2 4 2 2" xfId="6378"/>
    <cellStyle name="解释性文本 2 4 2_下月损益预测" xfId="6379"/>
    <cellStyle name="解释性文本 2 4 3" xfId="6380"/>
    <cellStyle name="解释性文本 2 4_下月损益预测" xfId="6381"/>
    <cellStyle name="解释性文本 2 5" xfId="6382"/>
    <cellStyle name="解释性文本 2 5 2" xfId="6383"/>
    <cellStyle name="解释性文本 2 5_下月损益预测" xfId="6384"/>
    <cellStyle name="解释性文本 2 6" xfId="6385"/>
    <cellStyle name="解释性文本 2_Sheet1" xfId="6386"/>
    <cellStyle name="解释性文本 3" xfId="6387"/>
    <cellStyle name="解释性文本 3 2" xfId="6388"/>
    <cellStyle name="解释性文本 3 2 2" xfId="6389"/>
    <cellStyle name="解释性文本 3 2_下月损益预测" xfId="6390"/>
    <cellStyle name="解释性文本 3 3" xfId="6391"/>
    <cellStyle name="解释性文本 3_Sheet1" xfId="6392"/>
    <cellStyle name="解释性文本 4" xfId="6393"/>
    <cellStyle name="解释性文本 4 2" xfId="6394"/>
    <cellStyle name="解释性文本 4 2 2" xfId="6395"/>
    <cellStyle name="解释性文本 4 2_下月损益预测" xfId="6396"/>
    <cellStyle name="解释性文本 4 3" xfId="6397"/>
    <cellStyle name="解释性文本 4_Sheet1" xfId="6398"/>
    <cellStyle name="解释性文本 5" xfId="6998"/>
    <cellStyle name="警告文本 2" xfId="6399"/>
    <cellStyle name="警告文本 2 2" xfId="6400"/>
    <cellStyle name="警告文本 2 2 2" xfId="6401"/>
    <cellStyle name="警告文本 2 2 2 2" xfId="6402"/>
    <cellStyle name="警告文本 2 2 2_下月损益预测" xfId="6403"/>
    <cellStyle name="警告文本 2 2 3" xfId="6404"/>
    <cellStyle name="警告文本 2 2_下月损益预测" xfId="6405"/>
    <cellStyle name="警告文本 2 3" xfId="6406"/>
    <cellStyle name="警告文本 2 3 2" xfId="6407"/>
    <cellStyle name="警告文本 2 3 2 2" xfId="6408"/>
    <cellStyle name="警告文本 2 3 2_下月损益预测" xfId="6409"/>
    <cellStyle name="警告文本 2 3 3" xfId="6410"/>
    <cellStyle name="警告文本 2 3_下月损益预测" xfId="6411"/>
    <cellStyle name="警告文本 2 4" xfId="6412"/>
    <cellStyle name="警告文本 2 4 2" xfId="6413"/>
    <cellStyle name="警告文本 2 4 2 2" xfId="6414"/>
    <cellStyle name="警告文本 2 4 2_下月损益预测" xfId="6415"/>
    <cellStyle name="警告文本 2 4 3" xfId="6416"/>
    <cellStyle name="警告文本 2 4_下月损益预测" xfId="6417"/>
    <cellStyle name="警告文本 2 5" xfId="6418"/>
    <cellStyle name="警告文本 2 5 2" xfId="6419"/>
    <cellStyle name="警告文本 2 5_下月损益预测" xfId="6420"/>
    <cellStyle name="警告文本 2 6" xfId="6421"/>
    <cellStyle name="警告文本 2_Sheet1" xfId="6422"/>
    <cellStyle name="警告文本 3" xfId="6423"/>
    <cellStyle name="警告文本 3 2" xfId="6424"/>
    <cellStyle name="警告文本 3 2 2" xfId="6425"/>
    <cellStyle name="警告文本 3 2_下月损益预测" xfId="6426"/>
    <cellStyle name="警告文本 3 3" xfId="6427"/>
    <cellStyle name="警告文本 3_Sheet1" xfId="6428"/>
    <cellStyle name="警告文本 4" xfId="6429"/>
    <cellStyle name="警告文本 4 2" xfId="6430"/>
    <cellStyle name="警告文本 4 2 2" xfId="6431"/>
    <cellStyle name="警告文本 4 2_下月损益预测" xfId="6432"/>
    <cellStyle name="警告文本 4 3" xfId="6433"/>
    <cellStyle name="警告文本 4_Sheet1" xfId="6434"/>
    <cellStyle name="警告文本 5" xfId="6997"/>
    <cellStyle name="链接单元格 2" xfId="6435"/>
    <cellStyle name="链接单元格 2 2" xfId="6436"/>
    <cellStyle name="链接单元格 2 2 2" xfId="6437"/>
    <cellStyle name="链接单元格 2 2 2 2" xfId="6438"/>
    <cellStyle name="链接单元格 2 2 2_下月损益预测" xfId="6439"/>
    <cellStyle name="链接单元格 2 2 3" xfId="6440"/>
    <cellStyle name="链接单元格 2 2_下月损益预测" xfId="6441"/>
    <cellStyle name="链接单元格 2 3" xfId="6442"/>
    <cellStyle name="链接单元格 2 3 2" xfId="6443"/>
    <cellStyle name="链接单元格 2 3 2 2" xfId="6444"/>
    <cellStyle name="链接单元格 2 3 2_下月损益预测" xfId="6445"/>
    <cellStyle name="链接单元格 2 3 3" xfId="6446"/>
    <cellStyle name="链接单元格 2 3_下月损益预测" xfId="6447"/>
    <cellStyle name="链接单元格 2 4" xfId="6448"/>
    <cellStyle name="链接单元格 2 4 2" xfId="6449"/>
    <cellStyle name="链接单元格 2 4 2 2" xfId="6450"/>
    <cellStyle name="链接单元格 2 4 2_下月损益预测" xfId="6451"/>
    <cellStyle name="链接单元格 2 4 3" xfId="6452"/>
    <cellStyle name="链接单元格 2 4_下月损益预测" xfId="6453"/>
    <cellStyle name="链接单元格 2 5" xfId="6454"/>
    <cellStyle name="链接单元格 2 5 2" xfId="6455"/>
    <cellStyle name="链接单元格 2 5_下月损益预测" xfId="6456"/>
    <cellStyle name="链接单元格 2 6" xfId="6457"/>
    <cellStyle name="链接单元格 2_Sheet1" xfId="6458"/>
    <cellStyle name="链接单元格 3" xfId="6459"/>
    <cellStyle name="链接单元格 3 2" xfId="6460"/>
    <cellStyle name="链接单元格 3 2 2" xfId="6461"/>
    <cellStyle name="链接单元格 3 2_下月损益预测" xfId="6462"/>
    <cellStyle name="链接单元格 3 3" xfId="6463"/>
    <cellStyle name="链接单元格 3_Sheet1" xfId="6464"/>
    <cellStyle name="链接单元格 4" xfId="6465"/>
    <cellStyle name="链接单元格 4 2" xfId="6466"/>
    <cellStyle name="链接单元格 4 2 2" xfId="6467"/>
    <cellStyle name="链接单元格 4 2_下月损益预测" xfId="6468"/>
    <cellStyle name="链接单元格 4 3" xfId="6469"/>
    <cellStyle name="链接单元格 4_Sheet1" xfId="6470"/>
    <cellStyle name="链接单元格 5" xfId="6995"/>
    <cellStyle name="霓付 [0]_ +Foil &amp; -FOIL &amp; PAPER" xfId="6476"/>
    <cellStyle name="霓付_ +Foil &amp; -FOIL &amp; PAPER" xfId="6477"/>
    <cellStyle name="烹拳 [0]_ +Foil &amp; -FOIL &amp; PAPER" xfId="6478"/>
    <cellStyle name="烹拳_ +Foil &amp; -FOIL &amp; PAPER" xfId="6479"/>
    <cellStyle name="砯刽 [0]_Trial Balances (US$)" xfId="6480"/>
    <cellStyle name="砯刽_Trial Balances (US$)" xfId="6481"/>
    <cellStyle name="普通_ (10)" xfId="6482"/>
    <cellStyle name="千分位 2" xfId="6483"/>
    <cellStyle name="千分位[0]_ (10)" xfId="6484"/>
    <cellStyle name="千分位_ (10)" xfId="6485"/>
    <cellStyle name="千位[0]_ 应交税金审定表" xfId="6486"/>
    <cellStyle name="千位_ 应交税金审定表" xfId="6487"/>
    <cellStyle name="千位分隔 10" xfId="6488"/>
    <cellStyle name="千位分隔 11" xfId="6489"/>
    <cellStyle name="千位分隔 12" xfId="6490"/>
    <cellStyle name="千位分隔 12 2" xfId="6491"/>
    <cellStyle name="千位分隔 12 3" xfId="6492"/>
    <cellStyle name="千位分隔 12 4" xfId="6493"/>
    <cellStyle name="千位分隔 12_Sheet1" xfId="6494"/>
    <cellStyle name="千位分隔 13" xfId="6495"/>
    <cellStyle name="千位分隔 14" xfId="6496"/>
    <cellStyle name="千位分隔 15" xfId="6497"/>
    <cellStyle name="千位分隔 16" xfId="6498"/>
    <cellStyle name="千位分隔 17" xfId="6499"/>
    <cellStyle name="千位分隔 18" xfId="6500"/>
    <cellStyle name="千位分隔 19" xfId="6501"/>
    <cellStyle name="千位分隔 2" xfId="45"/>
    <cellStyle name="千位分隔 2 10" xfId="6502"/>
    <cellStyle name="千位分隔 2 11" xfId="6503"/>
    <cellStyle name="千位分隔 2 12" xfId="6504"/>
    <cellStyle name="千位分隔 2 13" xfId="7070"/>
    <cellStyle name="千位分隔 2 14" xfId="6976"/>
    <cellStyle name="千位分隔 2 15" xfId="7102"/>
    <cellStyle name="千位分隔 2 2" xfId="6975"/>
    <cellStyle name="千位分隔 2 2 2" xfId="6505"/>
    <cellStyle name="千位分隔 2 3" xfId="6506"/>
    <cellStyle name="千位分隔 2 4" xfId="6507"/>
    <cellStyle name="千位分隔 2 5" xfId="6508"/>
    <cellStyle name="千位分隔 2 6" xfId="6509"/>
    <cellStyle name="千位分隔 2 7" xfId="6510"/>
    <cellStyle name="千位分隔 2 8" xfId="6511"/>
    <cellStyle name="千位分隔 2 9" xfId="6512"/>
    <cellStyle name="千位分隔 20" xfId="6513"/>
    <cellStyle name="千位分隔 21" xfId="6514"/>
    <cellStyle name="千位分隔 22" xfId="6515"/>
    <cellStyle name="千位分隔 23" xfId="6979"/>
    <cellStyle name="千位分隔 23 2" xfId="7071"/>
    <cellStyle name="千位分隔 24" xfId="6982"/>
    <cellStyle name="千位分隔 25" xfId="51"/>
    <cellStyle name="千位分隔 26" xfId="7072"/>
    <cellStyle name="千位分隔 27" xfId="7113"/>
    <cellStyle name="千位分隔 28" xfId="7105"/>
    <cellStyle name="千位分隔 29" xfId="7091"/>
    <cellStyle name="千位分隔 3" xfId="46"/>
    <cellStyle name="千位分隔 3 10" xfId="7084"/>
    <cellStyle name="千位分隔 3 11" xfId="7198"/>
    <cellStyle name="千位分隔 3 2" xfId="6517"/>
    <cellStyle name="千位分隔 3 2 2" xfId="6518"/>
    <cellStyle name="千位分隔 3 2 2 2" xfId="6519"/>
    <cellStyle name="千位分隔 3 2 2 2 2" xfId="6520"/>
    <cellStyle name="千位分隔 3 2 2 2_下月损益预测" xfId="6521"/>
    <cellStyle name="千位分隔 3 2 2 3" xfId="6522"/>
    <cellStyle name="千位分隔 3 2 2 4" xfId="7196"/>
    <cellStyle name="千位分隔 3 2 2 5" xfId="7187"/>
    <cellStyle name="千位分隔 3 2 2 6" xfId="7178"/>
    <cellStyle name="千位分隔 3 2 2 7" xfId="7172"/>
    <cellStyle name="千位分隔 3 2 2_下月损益预测" xfId="6523"/>
    <cellStyle name="千位分隔 3 2 3" xfId="6524"/>
    <cellStyle name="千位分隔 3 2 3 2" xfId="6525"/>
    <cellStyle name="千位分隔 3 2 3_下月损益预测" xfId="6526"/>
    <cellStyle name="千位分隔 3 2 4" xfId="6527"/>
    <cellStyle name="千位分隔 3 2 5" xfId="7197"/>
    <cellStyle name="千位分隔 3 2 6" xfId="7188"/>
    <cellStyle name="千位分隔 3 2 7" xfId="7179"/>
    <cellStyle name="千位分隔 3 2 8" xfId="7229"/>
    <cellStyle name="千位分隔 3 2_Sheet1" xfId="6528"/>
    <cellStyle name="千位分隔 3 3" xfId="6529"/>
    <cellStyle name="千位分隔 3 3 2" xfId="6530"/>
    <cellStyle name="千位分隔 3 3 2 2" xfId="6531"/>
    <cellStyle name="千位分隔 3 3 2 2 2" xfId="6532"/>
    <cellStyle name="千位分隔 3 3 2 2_下月损益预测" xfId="6533"/>
    <cellStyle name="千位分隔 3 3 2 3" xfId="6534"/>
    <cellStyle name="千位分隔 3 3 2_下月损益预测" xfId="6535"/>
    <cellStyle name="千位分隔 3 3 3" xfId="6536"/>
    <cellStyle name="千位分隔 3 3 3 2" xfId="6537"/>
    <cellStyle name="千位分隔 3 3 3_下月损益预测" xfId="6538"/>
    <cellStyle name="千位分隔 3 3 4" xfId="6539"/>
    <cellStyle name="千位分隔 3 3 5" xfId="7195"/>
    <cellStyle name="千位分隔 3 3 6" xfId="7186"/>
    <cellStyle name="千位分隔 3 3 7" xfId="7177"/>
    <cellStyle name="千位分隔 3 3 8" xfId="7171"/>
    <cellStyle name="千位分隔 3 3_下月损益预测" xfId="6540"/>
    <cellStyle name="千位分隔 3 4" xfId="6541"/>
    <cellStyle name="千位分隔 3 4 2" xfId="6542"/>
    <cellStyle name="千位分隔 3 4 2 2" xfId="6543"/>
    <cellStyle name="千位分隔 3 4 2_下月损益预测" xfId="6544"/>
    <cellStyle name="千位分隔 3 4 3" xfId="6545"/>
    <cellStyle name="千位分隔 3 4_下月损益预测" xfId="6546"/>
    <cellStyle name="千位分隔 3 5" xfId="6547"/>
    <cellStyle name="千位分隔 3 5 2" xfId="6548"/>
    <cellStyle name="千位分隔 3 5_下月损益预测" xfId="6549"/>
    <cellStyle name="千位分隔 3 6" xfId="6550"/>
    <cellStyle name="千位分隔 3 7" xfId="6516"/>
    <cellStyle name="千位分隔 3 8" xfId="7101"/>
    <cellStyle name="千位分隔 3 9" xfId="7089"/>
    <cellStyle name="千位分隔 3_ACC" xfId="6551"/>
    <cellStyle name="千位分隔 30" xfId="7086"/>
    <cellStyle name="千位分隔 31" xfId="7079"/>
    <cellStyle name="千位分隔 32" xfId="7120"/>
    <cellStyle name="千位分隔 33" xfId="7077"/>
    <cellStyle name="千位分隔 34" xfId="29"/>
    <cellStyle name="千位分隔 35" xfId="27"/>
    <cellStyle name="千位分隔 36" xfId="7129"/>
    <cellStyle name="千位分隔 37" xfId="7141"/>
    <cellStyle name="千位分隔 38" xfId="7146"/>
    <cellStyle name="千位分隔 39" xfId="7151"/>
    <cellStyle name="千位分隔 4" xfId="47"/>
    <cellStyle name="千位分隔 4 10" xfId="7083"/>
    <cellStyle name="千位分隔 4 11" xfId="7194"/>
    <cellStyle name="千位分隔 4 2" xfId="6553"/>
    <cellStyle name="千位分隔 4 2 2" xfId="6554"/>
    <cellStyle name="千位分隔 4 2 2 2" xfId="6555"/>
    <cellStyle name="千位分隔 4 2 2 2 2" xfId="6556"/>
    <cellStyle name="千位分隔 4 2 2 2_下月损益预测" xfId="6557"/>
    <cellStyle name="千位分隔 4 2 2 3" xfId="6558"/>
    <cellStyle name="千位分隔 4 2 2 4" xfId="7225"/>
    <cellStyle name="千位分隔 4 2 2 5" xfId="7185"/>
    <cellStyle name="千位分隔 4 2 2 6" xfId="7174"/>
    <cellStyle name="千位分隔 4 2 2 7" xfId="7170"/>
    <cellStyle name="千位分隔 4 2 2_下月损益预测" xfId="6559"/>
    <cellStyle name="千位分隔 4 2 3" xfId="6560"/>
    <cellStyle name="千位分隔 4 2 3 2" xfId="6561"/>
    <cellStyle name="千位分隔 4 2 3_下月损益预测" xfId="6562"/>
    <cellStyle name="千位分隔 4 2 4" xfId="6563"/>
    <cellStyle name="千位分隔 4 2 5" xfId="7227"/>
    <cellStyle name="千位分隔 4 2 6" xfId="7165"/>
    <cellStyle name="千位分隔 4 2 7" xfId="7175"/>
    <cellStyle name="千位分隔 4 2 8" xfId="7166"/>
    <cellStyle name="千位分隔 4 2_下月损益预测" xfId="6564"/>
    <cellStyle name="千位分隔 4 3" xfId="6565"/>
    <cellStyle name="千位分隔 4 3 2" xfId="6566"/>
    <cellStyle name="千位分隔 4 3 2 2" xfId="6567"/>
    <cellStyle name="千位分隔 4 3 2 2 2" xfId="6568"/>
    <cellStyle name="千位分隔 4 3 2 2_下月损益预测" xfId="6569"/>
    <cellStyle name="千位分隔 4 3 2 3" xfId="6570"/>
    <cellStyle name="千位分隔 4 3 2_下月损益预测" xfId="6571"/>
    <cellStyle name="千位分隔 4 3 3" xfId="6572"/>
    <cellStyle name="千位分隔 4 3 3 2" xfId="6573"/>
    <cellStyle name="千位分隔 4 3 3_下月损益预测" xfId="6574"/>
    <cellStyle name="千位分隔 4 3 4" xfId="6575"/>
    <cellStyle name="千位分隔 4 3 5" xfId="7223"/>
    <cellStyle name="千位分隔 4 3 6" xfId="7184"/>
    <cellStyle name="千位分隔 4 3 7" xfId="7173"/>
    <cellStyle name="千位分隔 4 3 8" xfId="7169"/>
    <cellStyle name="千位分隔 4 3_下月损益预测" xfId="6576"/>
    <cellStyle name="千位分隔 4 4" xfId="6577"/>
    <cellStyle name="千位分隔 4 4 2" xfId="6578"/>
    <cellStyle name="千位分隔 4 4 2 2" xfId="6579"/>
    <cellStyle name="千位分隔 4 4 2_下月损益预测" xfId="6580"/>
    <cellStyle name="千位分隔 4 4 3" xfId="6581"/>
    <cellStyle name="千位分隔 4 4_下月损益预测" xfId="6582"/>
    <cellStyle name="千位分隔 4 5" xfId="6583"/>
    <cellStyle name="千位分隔 4 5 2" xfId="6584"/>
    <cellStyle name="千位分隔 4 5_下月损益预测" xfId="6585"/>
    <cellStyle name="千位分隔 4 6" xfId="6586"/>
    <cellStyle name="千位分隔 4 7" xfId="6552"/>
    <cellStyle name="千位分隔 4 8" xfId="7100"/>
    <cellStyle name="千位分隔 4 9" xfId="7088"/>
    <cellStyle name="千位分隔 4_Sheet1" xfId="6587"/>
    <cellStyle name="千位分隔 40" xfId="7153"/>
    <cellStyle name="千位分隔 41" xfId="7157"/>
    <cellStyle name="千位分隔 42" xfId="7159"/>
    <cellStyle name="千位分隔 43" xfId="7162"/>
    <cellStyle name="千位分隔 44" xfId="7160"/>
    <cellStyle name="千位分隔 45" xfId="7161"/>
    <cellStyle name="千位分隔 5" xfId="6977"/>
    <cellStyle name="千位分隔 5 2" xfId="6588"/>
    <cellStyle name="千位分隔 5 3" xfId="7096"/>
    <cellStyle name="千位分隔 6" xfId="6589"/>
    <cellStyle name="千位分隔 7" xfId="6590"/>
    <cellStyle name="千位分隔 8" xfId="6591"/>
    <cellStyle name="千位分隔 9" xfId="6592"/>
    <cellStyle name="千位分隔[0] 2" xfId="6593"/>
    <cellStyle name="千位分隔[0] 3" xfId="6983"/>
    <cellStyle name="千位分隔[0] 4" xfId="6594"/>
    <cellStyle name="千位分隔[0] 5" xfId="52"/>
    <cellStyle name="钎霖_7.1" xfId="6595"/>
    <cellStyle name="强调文字颜色 1 2" xfId="6596"/>
    <cellStyle name="强调文字颜色 1 2 2" xfId="6597"/>
    <cellStyle name="强调文字颜色 1 2 2 2" xfId="6598"/>
    <cellStyle name="强调文字颜色 1 2 2 2 2" xfId="6599"/>
    <cellStyle name="强调文字颜色 1 2 2 2_Sheet1" xfId="6600"/>
    <cellStyle name="强调文字颜色 1 2 2 3" xfId="6601"/>
    <cellStyle name="强调文字颜色 1 2 2_Sheet1" xfId="6602"/>
    <cellStyle name="强调文字颜色 1 2 3" xfId="6603"/>
    <cellStyle name="强调文字颜色 1 2 3 2" xfId="6604"/>
    <cellStyle name="强调文字颜色 1 2 3 2 2" xfId="6605"/>
    <cellStyle name="强调文字颜色 1 2 3 2_下月损益预测" xfId="6606"/>
    <cellStyle name="强调文字颜色 1 2 3 3" xfId="6607"/>
    <cellStyle name="强调文字颜色 1 2 3_下月损益预测" xfId="6608"/>
    <cellStyle name="强调文字颜色 1 2 4" xfId="6609"/>
    <cellStyle name="强调文字颜色 1 2 4 2" xfId="6610"/>
    <cellStyle name="强调文字颜色 1 2 4 2 2" xfId="6611"/>
    <cellStyle name="强调文字颜色 1 2 4 2_下月损益预测" xfId="6612"/>
    <cellStyle name="强调文字颜色 1 2 4 3" xfId="6613"/>
    <cellStyle name="强调文字颜色 1 2 4_下月损益预测" xfId="6614"/>
    <cellStyle name="强调文字颜色 1 2 5" xfId="6615"/>
    <cellStyle name="强调文字颜色 1 2 5 2" xfId="6616"/>
    <cellStyle name="强调文字颜色 1 2 5_下月损益预测" xfId="6617"/>
    <cellStyle name="强调文字颜色 1 2 6" xfId="6618"/>
    <cellStyle name="强调文字颜色 1 2_Sheet1" xfId="6619"/>
    <cellStyle name="强调文字颜色 1 3" xfId="6620"/>
    <cellStyle name="强调文字颜色 1 3 2" xfId="6621"/>
    <cellStyle name="强调文字颜色 1 3 2 2" xfId="6622"/>
    <cellStyle name="强调文字颜色 1 3 2_下月损益预测" xfId="6623"/>
    <cellStyle name="强调文字颜色 1 3 3" xfId="6624"/>
    <cellStyle name="强调文字颜色 1 3_Sheet1" xfId="6625"/>
    <cellStyle name="强调文字颜色 1 4" xfId="6626"/>
    <cellStyle name="强调文字颜色 1 4 2" xfId="6627"/>
    <cellStyle name="强调文字颜色 1 4 2 2" xfId="6628"/>
    <cellStyle name="强调文字颜色 1 4 2_Sheet1" xfId="6629"/>
    <cellStyle name="强调文字颜色 1 4 3" xfId="6630"/>
    <cellStyle name="强调文字颜色 1 4_Sheet1" xfId="6631"/>
    <cellStyle name="强调文字颜色 2 2" xfId="6632"/>
    <cellStyle name="强调文字颜色 2 2 2" xfId="6633"/>
    <cellStyle name="强调文字颜色 2 2 2 2" xfId="6634"/>
    <cellStyle name="强调文字颜色 2 2 2 2 2" xfId="6635"/>
    <cellStyle name="强调文字颜色 2 2 2 2_下月损益预测" xfId="6636"/>
    <cellStyle name="强调文字颜色 2 2 2 3" xfId="6637"/>
    <cellStyle name="强调文字颜色 2 2 2_下月损益预测" xfId="6638"/>
    <cellStyle name="强调文字颜色 2 2 3" xfId="6639"/>
    <cellStyle name="强调文字颜色 2 2 3 2" xfId="6640"/>
    <cellStyle name="强调文字颜色 2 2 3 2 2" xfId="6641"/>
    <cellStyle name="强调文字颜色 2 2 3 2_下月损益预测" xfId="6642"/>
    <cellStyle name="强调文字颜色 2 2 3 3" xfId="6643"/>
    <cellStyle name="强调文字颜色 2 2 3_下月损益预测" xfId="6644"/>
    <cellStyle name="强调文字颜色 2 2 4" xfId="6645"/>
    <cellStyle name="强调文字颜色 2 2 4 2" xfId="6646"/>
    <cellStyle name="强调文字颜色 2 2 4 2 2" xfId="6647"/>
    <cellStyle name="强调文字颜色 2 2 4 2_下月损益预测" xfId="6648"/>
    <cellStyle name="强调文字颜色 2 2 4 3" xfId="6649"/>
    <cellStyle name="强调文字颜色 2 2 4_下月损益预测" xfId="6650"/>
    <cellStyle name="强调文字颜色 2 2 5" xfId="6651"/>
    <cellStyle name="强调文字颜色 2 2 5 2" xfId="6652"/>
    <cellStyle name="强调文字颜色 2 2 5_下月损益预测" xfId="6653"/>
    <cellStyle name="强调文字颜色 2 2 6" xfId="6654"/>
    <cellStyle name="强调文字颜色 2 2_Sheet1" xfId="6655"/>
    <cellStyle name="强调文字颜色 2 3" xfId="6656"/>
    <cellStyle name="强调文字颜色 2 3 2" xfId="6657"/>
    <cellStyle name="强调文字颜色 2 3 2 2" xfId="6658"/>
    <cellStyle name="强调文字颜色 2 3 2_下月损益预测" xfId="6659"/>
    <cellStyle name="强调文字颜色 2 3 3" xfId="6660"/>
    <cellStyle name="强调文字颜色 2 3_Sheet1" xfId="6661"/>
    <cellStyle name="强调文字颜色 2 4" xfId="6662"/>
    <cellStyle name="强调文字颜色 2 4 2" xfId="6663"/>
    <cellStyle name="强调文字颜色 2 4 2 2" xfId="6664"/>
    <cellStyle name="强调文字颜色 2 4 2_下月损益预测" xfId="6665"/>
    <cellStyle name="强调文字颜色 2 4 3" xfId="6666"/>
    <cellStyle name="强调文字颜色 2 4_Sheet1" xfId="6667"/>
    <cellStyle name="强调文字颜色 3 2" xfId="6668"/>
    <cellStyle name="强调文字颜色 3 2 2" xfId="6669"/>
    <cellStyle name="强调文字颜色 3 2 2 2" xfId="6670"/>
    <cellStyle name="强调文字颜色 3 2 2 2 2" xfId="6671"/>
    <cellStyle name="强调文字颜色 3 2 2 2_下月损益预测" xfId="6672"/>
    <cellStyle name="强调文字颜色 3 2 2 3" xfId="6673"/>
    <cellStyle name="强调文字颜色 3 2 2_下月损益预测" xfId="6674"/>
    <cellStyle name="强调文字颜色 3 2 3" xfId="6675"/>
    <cellStyle name="强调文字颜色 3 2 3 2" xfId="6676"/>
    <cellStyle name="强调文字颜色 3 2 3 2 2" xfId="6677"/>
    <cellStyle name="强调文字颜色 3 2 3 2_下月损益预测" xfId="6678"/>
    <cellStyle name="强调文字颜色 3 2 3 3" xfId="6679"/>
    <cellStyle name="强调文字颜色 3 2 3_下月损益预测" xfId="6680"/>
    <cellStyle name="强调文字颜色 3 2 4" xfId="6681"/>
    <cellStyle name="强调文字颜色 3 2 4 2" xfId="6682"/>
    <cellStyle name="强调文字颜色 3 2 4 2 2" xfId="6683"/>
    <cellStyle name="强调文字颜色 3 2 4 2_下月损益预测" xfId="6684"/>
    <cellStyle name="强调文字颜色 3 2 4 3" xfId="6685"/>
    <cellStyle name="强调文字颜色 3 2 4_下月损益预测" xfId="6686"/>
    <cellStyle name="强调文字颜色 3 2 5" xfId="6687"/>
    <cellStyle name="强调文字颜色 3 2 5 2" xfId="6688"/>
    <cellStyle name="强调文字颜色 3 2 5_下月损益预测" xfId="6689"/>
    <cellStyle name="强调文字颜色 3 2 6" xfId="6690"/>
    <cellStyle name="强调文字颜色 3 2_Sheet1" xfId="6691"/>
    <cellStyle name="强调文字颜色 3 3" xfId="6692"/>
    <cellStyle name="强调文字颜色 3 3 2" xfId="6693"/>
    <cellStyle name="强调文字颜色 3 3 2 2" xfId="6694"/>
    <cellStyle name="强调文字颜色 3 3 2_下月损益预测" xfId="6695"/>
    <cellStyle name="强调文字颜色 3 3 3" xfId="6696"/>
    <cellStyle name="强调文字颜色 3 3_Sheet1" xfId="6697"/>
    <cellStyle name="强调文字颜色 3 4" xfId="6698"/>
    <cellStyle name="强调文字颜色 3 4 2" xfId="6699"/>
    <cellStyle name="强调文字颜色 3 4 2 2" xfId="6700"/>
    <cellStyle name="强调文字颜色 3 4 2_下月损益预测" xfId="6701"/>
    <cellStyle name="强调文字颜色 3 4 3" xfId="6702"/>
    <cellStyle name="强调文字颜色 3 4_Sheet1" xfId="6703"/>
    <cellStyle name="强调文字颜色 4 2" xfId="6704"/>
    <cellStyle name="强调文字颜色 4 2 2" xfId="6705"/>
    <cellStyle name="强调文字颜色 4 2 2 2" xfId="6706"/>
    <cellStyle name="强调文字颜色 4 2 2 2 2" xfId="6707"/>
    <cellStyle name="强调文字颜色 4 2 2 2_下月损益预测" xfId="6708"/>
    <cellStyle name="强调文字颜色 4 2 2 3" xfId="6709"/>
    <cellStyle name="强调文字颜色 4 2 2_下月损益预测" xfId="6710"/>
    <cellStyle name="强调文字颜色 4 2 3" xfId="6711"/>
    <cellStyle name="强调文字颜色 4 2 3 2" xfId="6712"/>
    <cellStyle name="强调文字颜色 4 2 3 2 2" xfId="6713"/>
    <cellStyle name="强调文字颜色 4 2 3 2_下月损益预测" xfId="6714"/>
    <cellStyle name="强调文字颜色 4 2 3 3" xfId="6715"/>
    <cellStyle name="强调文字颜色 4 2 3_下月损益预测" xfId="6716"/>
    <cellStyle name="强调文字颜色 4 2 4" xfId="6717"/>
    <cellStyle name="强调文字颜色 4 2 4 2" xfId="6718"/>
    <cellStyle name="强调文字颜色 4 2 4 2 2" xfId="6719"/>
    <cellStyle name="强调文字颜色 4 2 4 2_下月损益预测" xfId="6720"/>
    <cellStyle name="强调文字颜色 4 2 4 3" xfId="6721"/>
    <cellStyle name="强调文字颜色 4 2 4_下月损益预测" xfId="6722"/>
    <cellStyle name="强调文字颜色 4 2 5" xfId="6723"/>
    <cellStyle name="强调文字颜色 4 2 5 2" xfId="6724"/>
    <cellStyle name="强调文字颜色 4 2 5_下月损益预测" xfId="6725"/>
    <cellStyle name="强调文字颜色 4 2 6" xfId="6726"/>
    <cellStyle name="强调文字颜色 4 2_Sheet1" xfId="6727"/>
    <cellStyle name="强调文字颜色 4 3" xfId="6728"/>
    <cellStyle name="强调文字颜色 4 3 2" xfId="6729"/>
    <cellStyle name="强调文字颜色 4 3 2 2" xfId="6730"/>
    <cellStyle name="强调文字颜色 4 3 2_下月损益预测" xfId="6731"/>
    <cellStyle name="强调文字颜色 4 3 3" xfId="6732"/>
    <cellStyle name="强调文字颜色 4 3_Sheet1" xfId="6733"/>
    <cellStyle name="强调文字颜色 4 4" xfId="6734"/>
    <cellStyle name="强调文字颜色 4 4 2" xfId="6735"/>
    <cellStyle name="强调文字颜色 4 4 2 2" xfId="6736"/>
    <cellStyle name="强调文字颜色 4 4 2_下月损益预测" xfId="6737"/>
    <cellStyle name="强调文字颜色 4 4 3" xfId="6738"/>
    <cellStyle name="强调文字颜色 4 4_Sheet1" xfId="6739"/>
    <cellStyle name="强调文字颜色 5 2" xfId="6740"/>
    <cellStyle name="强调文字颜色 5 2 2" xfId="6741"/>
    <cellStyle name="强调文字颜色 5 2 2 2" xfId="6742"/>
    <cellStyle name="强调文字颜色 5 2 2 2 2" xfId="6743"/>
    <cellStyle name="强调文字颜色 5 2 2 2_下月损益预测" xfId="6744"/>
    <cellStyle name="强调文字颜色 5 2 2 3" xfId="6745"/>
    <cellStyle name="强调文字颜色 5 2 2_下月损益预测" xfId="6746"/>
    <cellStyle name="强调文字颜色 5 2 3" xfId="6747"/>
    <cellStyle name="强调文字颜色 5 2 3 2" xfId="6748"/>
    <cellStyle name="强调文字颜色 5 2 3 2 2" xfId="6749"/>
    <cellStyle name="强调文字颜色 5 2 3 2_下月损益预测" xfId="6750"/>
    <cellStyle name="强调文字颜色 5 2 3 3" xfId="6751"/>
    <cellStyle name="强调文字颜色 5 2 3_下月损益预测" xfId="6752"/>
    <cellStyle name="强调文字颜色 5 2 4" xfId="6753"/>
    <cellStyle name="强调文字颜色 5 2 4 2" xfId="6754"/>
    <cellStyle name="强调文字颜色 5 2 4 2 2" xfId="6755"/>
    <cellStyle name="强调文字颜色 5 2 4 2_下月损益预测" xfId="6756"/>
    <cellStyle name="强调文字颜色 5 2 4 3" xfId="6757"/>
    <cellStyle name="强调文字颜色 5 2 4_下月损益预测" xfId="6758"/>
    <cellStyle name="强调文字颜色 5 2 5" xfId="6759"/>
    <cellStyle name="强调文字颜色 5 2 5 2" xfId="6760"/>
    <cellStyle name="强调文字颜色 5 2 5_下月损益预测" xfId="6761"/>
    <cellStyle name="强调文字颜色 5 2 6" xfId="6762"/>
    <cellStyle name="强调文字颜色 5 2_Sheet1" xfId="6763"/>
    <cellStyle name="强调文字颜色 5 3" xfId="6764"/>
    <cellStyle name="强调文字颜色 5 3 2" xfId="6765"/>
    <cellStyle name="强调文字颜色 5 3 2 2" xfId="6766"/>
    <cellStyle name="强调文字颜色 5 3 2_下月损益预测" xfId="6767"/>
    <cellStyle name="强调文字颜色 5 3 3" xfId="6768"/>
    <cellStyle name="强调文字颜色 5 3_Sheet1" xfId="6769"/>
    <cellStyle name="强调文字颜色 5 4" xfId="6770"/>
    <cellStyle name="强调文字颜色 5 4 2" xfId="6771"/>
    <cellStyle name="强调文字颜色 5 4 2 2" xfId="6772"/>
    <cellStyle name="强调文字颜色 5 4 2_下月损益预测" xfId="6773"/>
    <cellStyle name="强调文字颜色 5 4 3" xfId="6774"/>
    <cellStyle name="强调文字颜色 5 4_Sheet1" xfId="6775"/>
    <cellStyle name="强调文字颜色 6 2" xfId="6776"/>
    <cellStyle name="强调文字颜色 6 2 2" xfId="6777"/>
    <cellStyle name="强调文字颜色 6 2 2 2" xfId="6778"/>
    <cellStyle name="强调文字颜色 6 2 2 2 2" xfId="6779"/>
    <cellStyle name="强调文字颜色 6 2 2 2_下月损益预测" xfId="6780"/>
    <cellStyle name="强调文字颜色 6 2 2 3" xfId="6781"/>
    <cellStyle name="强调文字颜色 6 2 2_下月损益预测" xfId="6782"/>
    <cellStyle name="强调文字颜色 6 2 3" xfId="6783"/>
    <cellStyle name="强调文字颜色 6 2 3 2" xfId="6784"/>
    <cellStyle name="强调文字颜色 6 2 3 2 2" xfId="6785"/>
    <cellStyle name="强调文字颜色 6 2 3 2_下月损益预测" xfId="6786"/>
    <cellStyle name="强调文字颜色 6 2 3 3" xfId="6787"/>
    <cellStyle name="强调文字颜色 6 2 3_下月损益预测" xfId="6788"/>
    <cellStyle name="强调文字颜色 6 2 4" xfId="6789"/>
    <cellStyle name="强调文字颜色 6 2 4 2" xfId="6790"/>
    <cellStyle name="强调文字颜色 6 2 4 2 2" xfId="6791"/>
    <cellStyle name="强调文字颜色 6 2 4 2_下月损益预测" xfId="6792"/>
    <cellStyle name="强调文字颜色 6 2 4 3" xfId="6793"/>
    <cellStyle name="强调文字颜色 6 2 4_下月损益预测" xfId="6794"/>
    <cellStyle name="强调文字颜色 6 2 5" xfId="6795"/>
    <cellStyle name="强调文字颜色 6 2 5 2" xfId="6796"/>
    <cellStyle name="强调文字颜色 6 2 5_下月损益预测" xfId="6797"/>
    <cellStyle name="强调文字颜色 6 2 6" xfId="6798"/>
    <cellStyle name="强调文字颜色 6 2_Sheet1" xfId="6799"/>
    <cellStyle name="强调文字颜色 6 3" xfId="6800"/>
    <cellStyle name="强调文字颜色 6 3 2" xfId="6801"/>
    <cellStyle name="强调文字颜色 6 3 2 2" xfId="6802"/>
    <cellStyle name="强调文字颜色 6 3 2_下月损益预测" xfId="6803"/>
    <cellStyle name="强调文字颜色 6 3 3" xfId="6804"/>
    <cellStyle name="强调文字颜色 6 3_Sheet1" xfId="6805"/>
    <cellStyle name="强调文字颜色 6 4" xfId="6806"/>
    <cellStyle name="强调文字颜色 6 4 2" xfId="6807"/>
    <cellStyle name="强调文字颜色 6 4 2 2" xfId="6808"/>
    <cellStyle name="强调文字颜色 6 4 2_下月损益预测" xfId="6809"/>
    <cellStyle name="强调文字颜色 6 4 3" xfId="6810"/>
    <cellStyle name="强调文字颜色 6 4_Sheet1" xfId="6811"/>
    <cellStyle name="适中" xfId="1" builtinId="28"/>
    <cellStyle name="适中 2" xfId="6812"/>
    <cellStyle name="适中 2 2" xfId="6813"/>
    <cellStyle name="适中 2 2 2" xfId="6814"/>
    <cellStyle name="适中 2 2 2 2" xfId="6815"/>
    <cellStyle name="适中 2 2 2_下月损益预测" xfId="6816"/>
    <cellStyle name="适中 2 2 3" xfId="6817"/>
    <cellStyle name="适中 2 2_下月损益预测" xfId="6818"/>
    <cellStyle name="适中 2 3" xfId="6819"/>
    <cellStyle name="适中 2 3 2" xfId="6820"/>
    <cellStyle name="适中 2 3 2 2" xfId="6821"/>
    <cellStyle name="适中 2 3 2_下月损益预测" xfId="6822"/>
    <cellStyle name="适中 2 3 3" xfId="6823"/>
    <cellStyle name="适中 2 3_下月损益预测" xfId="6824"/>
    <cellStyle name="适中 2 4" xfId="6825"/>
    <cellStyle name="适中 2 4 2" xfId="6826"/>
    <cellStyle name="适中 2 4 2 2" xfId="6827"/>
    <cellStyle name="适中 2 4 2_下月损益预测" xfId="6828"/>
    <cellStyle name="适中 2 4 3" xfId="6829"/>
    <cellStyle name="适中 2 4_下月损益预测" xfId="6830"/>
    <cellStyle name="适中 2 5" xfId="6831"/>
    <cellStyle name="适中 2 5 2" xfId="6832"/>
    <cellStyle name="适中 2 5_下月损益预测" xfId="6833"/>
    <cellStyle name="适中 2 6" xfId="6834"/>
    <cellStyle name="适中 2_Sheet1" xfId="6835"/>
    <cellStyle name="适中 3" xfId="6836"/>
    <cellStyle name="适中 3 2" xfId="6837"/>
    <cellStyle name="适中 3 2 2" xfId="6838"/>
    <cellStyle name="适中 3 2_下月损益预测" xfId="6839"/>
    <cellStyle name="适中 3 3" xfId="6840"/>
    <cellStyle name="适中 3_Sheet1" xfId="6841"/>
    <cellStyle name="适中 4" xfId="6842"/>
    <cellStyle name="适中 4 2" xfId="6843"/>
    <cellStyle name="适中 4 2 2" xfId="6844"/>
    <cellStyle name="适中 4 2_下月损益预测" xfId="6845"/>
    <cellStyle name="适中 4 3" xfId="6846"/>
    <cellStyle name="适中 4_Sheet1" xfId="6847"/>
    <cellStyle name="适中 5" xfId="6991"/>
    <cellStyle name="输出 2" xfId="6848"/>
    <cellStyle name="输出 2 2" xfId="6849"/>
    <cellStyle name="输出 2 2 2" xfId="6850"/>
    <cellStyle name="输出 2 2 2 2" xfId="6851"/>
    <cellStyle name="输出 2 2 2_下月损益预测" xfId="6852"/>
    <cellStyle name="输出 2 2 3" xfId="6853"/>
    <cellStyle name="输出 2 2_下月损益预测" xfId="6854"/>
    <cellStyle name="输出 2 3" xfId="6855"/>
    <cellStyle name="输出 2 3 2" xfId="6856"/>
    <cellStyle name="输出 2 3 2 2" xfId="6857"/>
    <cellStyle name="输出 2 3 2_下月损益预测" xfId="6858"/>
    <cellStyle name="输出 2 3 3" xfId="6859"/>
    <cellStyle name="输出 2 3_下月损益预测" xfId="6860"/>
    <cellStyle name="输出 2 4" xfId="6861"/>
    <cellStyle name="输出 2 4 2" xfId="6862"/>
    <cellStyle name="输出 2 4 2 2" xfId="6863"/>
    <cellStyle name="输出 2 4 2_下月损益预测" xfId="6864"/>
    <cellStyle name="输出 2 4 3" xfId="6865"/>
    <cellStyle name="输出 2 4_下月损益预测" xfId="6866"/>
    <cellStyle name="输出 2 5" xfId="6867"/>
    <cellStyle name="输出 2 5 2" xfId="6868"/>
    <cellStyle name="输出 2 5_下月损益预测" xfId="6869"/>
    <cellStyle name="输出 2 6" xfId="6870"/>
    <cellStyle name="输出 2_Sheet1" xfId="6871"/>
    <cellStyle name="输出 3" xfId="6872"/>
    <cellStyle name="输出 3 2" xfId="6873"/>
    <cellStyle name="输出 3 2 2" xfId="6874"/>
    <cellStyle name="输出 3 2_下月损益预测" xfId="6875"/>
    <cellStyle name="输出 3 3" xfId="6876"/>
    <cellStyle name="输出 3_Sheet1" xfId="6877"/>
    <cellStyle name="输出 4" xfId="6878"/>
    <cellStyle name="输出 4 2" xfId="6879"/>
    <cellStyle name="输出 4 2 2" xfId="6880"/>
    <cellStyle name="输出 4 2_下月损益预测" xfId="6881"/>
    <cellStyle name="输出 4 3" xfId="6882"/>
    <cellStyle name="输出 4_Sheet1" xfId="6883"/>
    <cellStyle name="输出 5" xfId="6993"/>
    <cellStyle name="输入 2" xfId="6884"/>
    <cellStyle name="输入 2 2" xfId="6885"/>
    <cellStyle name="输入 2 2 2" xfId="6886"/>
    <cellStyle name="输入 2 2 2 2" xfId="6887"/>
    <cellStyle name="输入 2 2 2_下月损益预测" xfId="6888"/>
    <cellStyle name="输入 2 2 3" xfId="6889"/>
    <cellStyle name="输入 2 2_下月损益预测" xfId="6890"/>
    <cellStyle name="输入 2 3" xfId="6891"/>
    <cellStyle name="输入 2 3 2" xfId="6892"/>
    <cellStyle name="输入 2 3 2 2" xfId="6893"/>
    <cellStyle name="输入 2 3 2_下月损益预测" xfId="6894"/>
    <cellStyle name="输入 2 3 3" xfId="6895"/>
    <cellStyle name="输入 2 3_下月损益预测" xfId="6896"/>
    <cellStyle name="输入 2 4" xfId="6897"/>
    <cellStyle name="输入 2 4 2" xfId="6898"/>
    <cellStyle name="输入 2 4 2 2" xfId="6899"/>
    <cellStyle name="输入 2 4 2_下月损益预测" xfId="6900"/>
    <cellStyle name="输入 2 4 3" xfId="6901"/>
    <cellStyle name="输入 2 4_下月损益预测" xfId="6902"/>
    <cellStyle name="输入 2 5" xfId="6903"/>
    <cellStyle name="输入 2 5 2" xfId="6904"/>
    <cellStyle name="输入 2 5_下月损益预测" xfId="6905"/>
    <cellStyle name="输入 2 6" xfId="6906"/>
    <cellStyle name="输入 2_Sheet1" xfId="6907"/>
    <cellStyle name="输入 3" xfId="6908"/>
    <cellStyle name="输入 3 2" xfId="6909"/>
    <cellStyle name="输入 3 2 2" xfId="6910"/>
    <cellStyle name="输入 3 2_下月损益预测" xfId="6911"/>
    <cellStyle name="输入 3 3" xfId="6912"/>
    <cellStyle name="输入 3_Sheet1" xfId="6913"/>
    <cellStyle name="输入 4" xfId="6914"/>
    <cellStyle name="输入 4 2" xfId="6915"/>
    <cellStyle name="输入 4 2 2" xfId="6916"/>
    <cellStyle name="输入 4 2_下月损益预测" xfId="6917"/>
    <cellStyle name="输入 4 3" xfId="6918"/>
    <cellStyle name="输入 4_Sheet1" xfId="6919"/>
    <cellStyle name="输入 5" xfId="6992"/>
    <cellStyle name="隨後的超連結_Book4" xfId="6920"/>
    <cellStyle name="通貨 [0.00]_１１月価格表" xfId="6921"/>
    <cellStyle name="通貨_１１月価格表" xfId="6922"/>
    <cellStyle name="样式 1" xfId="6923"/>
    <cellStyle name="样式 2" xfId="6924"/>
    <cellStyle name="样式 3" xfId="6925"/>
    <cellStyle name="一般 2" xfId="6926"/>
    <cellStyle name="一般 6" xfId="6927"/>
    <cellStyle name="一般 6 2" xfId="6928"/>
    <cellStyle name="一般 6_Sheet1" xfId="6929"/>
    <cellStyle name="一般_2001Journals (most recent)" xfId="6930"/>
    <cellStyle name="昗弨_!!!GO" xfId="6931"/>
    <cellStyle name="着色 1 2" xfId="7000"/>
    <cellStyle name="着色 2 2" xfId="7004"/>
    <cellStyle name="着色 3 2" xfId="7008"/>
    <cellStyle name="着色 4 2" xfId="7012"/>
    <cellStyle name="着色 5 2" xfId="7016"/>
    <cellStyle name="着色 6 2" xfId="7020"/>
    <cellStyle name="寘嬫愗傝 [0.00]_!!!GO" xfId="6932"/>
    <cellStyle name="寘嬫愗傝_!!!GO" xfId="6933"/>
    <cellStyle name="注释 2" xfId="6934"/>
    <cellStyle name="注释 2 2" xfId="6935"/>
    <cellStyle name="注释 2 2 2" xfId="6936"/>
    <cellStyle name="注释 2 2 2 2" xfId="6937"/>
    <cellStyle name="注释 2 2 2_下月损益预测" xfId="6938"/>
    <cellStyle name="注释 2 2 3" xfId="6939"/>
    <cellStyle name="注释 2 2_下月损益预测" xfId="6940"/>
    <cellStyle name="注释 2 3" xfId="6941"/>
    <cellStyle name="注释 2 3 2" xfId="6942"/>
    <cellStyle name="注释 2 3 2 2" xfId="6943"/>
    <cellStyle name="注释 2 3 2_下月损益预测" xfId="6944"/>
    <cellStyle name="注释 2 3 3" xfId="6945"/>
    <cellStyle name="注释 2 3_下月损益预测" xfId="6946"/>
    <cellStyle name="注释 2 4" xfId="6947"/>
    <cellStyle name="注释 2 4 2" xfId="6948"/>
    <cellStyle name="注释 2 4 2 2" xfId="6949"/>
    <cellStyle name="注释 2 4 2_下月损益预测" xfId="6950"/>
    <cellStyle name="注释 2 4 3" xfId="6951"/>
    <cellStyle name="注释 2 4_下月损益预测" xfId="6952"/>
    <cellStyle name="注释 2 5" xfId="6953"/>
    <cellStyle name="注释 2 5 2" xfId="6954"/>
    <cellStyle name="注释 2 5_下月损益预测" xfId="6955"/>
    <cellStyle name="注释 2 6" xfId="6956"/>
    <cellStyle name="注释 2_Sheet1" xfId="6957"/>
    <cellStyle name="注释 3" xfId="6958"/>
    <cellStyle name="注释 3 2" xfId="6959"/>
    <cellStyle name="注释 3 2 2" xfId="6960"/>
    <cellStyle name="注释 3 2_下月损益预测" xfId="6961"/>
    <cellStyle name="注释 3 3" xfId="6962"/>
    <cellStyle name="注释 3_Sheet1" xfId="6963"/>
    <cellStyle name="注释 4" xfId="6964"/>
    <cellStyle name="注释 4 2" xfId="6965"/>
    <cellStyle name="注释 4 2 2" xfId="6966"/>
    <cellStyle name="注释 4 2_下月损益预测" xfId="6967"/>
    <cellStyle name="注释 4 3" xfId="6968"/>
    <cellStyle name="注释 4_Sheet1" xfId="6969"/>
    <cellStyle name="资产" xfId="6970"/>
    <cellStyle name="콤마 [0]_BOILER-CO1" xfId="6471"/>
    <cellStyle name="콤마_BOILER-CO1" xfId="6472"/>
    <cellStyle name="통화 [0]_BOILER-CO1" xfId="6473"/>
    <cellStyle name="통화_BOILER-CO1" xfId="6474"/>
    <cellStyle name="표준_0N-HANDLING " xfId="6475"/>
  </cellStyles>
  <dxfs count="50"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49"/>
      <tableStyleElement type="headerRow" dxfId="48"/>
      <tableStyleElement type="firstRowStrip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489</xdr:row>
      <xdr:rowOff>0</xdr:rowOff>
    </xdr:from>
    <xdr:to>
      <xdr:col>1</xdr:col>
      <xdr:colOff>809625</xdr:colOff>
      <xdr:row>489</xdr:row>
      <xdr:rowOff>171450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809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809625</xdr:colOff>
      <xdr:row>489</xdr:row>
      <xdr:rowOff>171450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809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1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9525</xdr:colOff>
      <xdr:row>489</xdr:row>
      <xdr:rowOff>9525</xdr:rowOff>
    </xdr:to>
    <xdr:pic>
      <xdr:nvPicPr>
        <xdr:cNvPr id="2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49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809625</xdr:colOff>
      <xdr:row>352</xdr:row>
      <xdr:rowOff>0</xdr:rowOff>
    </xdr:to>
    <xdr:pic>
      <xdr:nvPicPr>
        <xdr:cNvPr id="30" name="Picture 1" hidden="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809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809625</xdr:colOff>
      <xdr:row>352</xdr:row>
      <xdr:rowOff>0</xdr:rowOff>
    </xdr:to>
    <xdr:pic>
      <xdr:nvPicPr>
        <xdr:cNvPr id="31" name="Picture 2" hidden="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809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3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4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5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7771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483</xdr:row>
      <xdr:rowOff>0</xdr:rowOff>
    </xdr:from>
    <xdr:ext cx="914400" cy="228600"/>
    <xdr:pic>
      <xdr:nvPicPr>
        <xdr:cNvPr id="58" name="Picture 1" hidden="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14400" cy="228600"/>
    <xdr:pic>
      <xdr:nvPicPr>
        <xdr:cNvPr id="59" name="Picture 2" hidden="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6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6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7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8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79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80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81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82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83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84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483</xdr:row>
      <xdr:rowOff>0</xdr:rowOff>
    </xdr:from>
    <xdr:ext cx="9525" cy="9525"/>
    <xdr:pic>
      <xdr:nvPicPr>
        <xdr:cNvPr id="85" name="图片 2" descr="http://ufpmp.yonyou.com/xmglnet/extjs/resources/images/default/s-gif/coolite.axd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57825" y="425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uqinghui" refreshedDate="42805.551420717595" createdVersion="3" refreshedVersion="3" minRefreshableVersion="3" recordCount="537">
  <cacheSource type="worksheet">
    <worksheetSource ref="A1:BT574" sheet="开发项目投入情况统计表"/>
  </cacheSource>
  <cacheFields count="68">
    <cacheField name="项目" numFmtId="0">
      <sharedItems containsBlank="1"/>
    </cacheField>
    <cacheField name="合同号" numFmtId="0">
      <sharedItems containsBlank="1"/>
    </cacheField>
    <cacheField name="项目名称" numFmtId="0">
      <sharedItems containsBlank="1"/>
    </cacheField>
    <cacheField name="项目合同人天" numFmtId="0">
      <sharedItems containsBlank="1" containsMixedTypes="1" containsNumber="1" minValue="0" maxValue="1400"/>
    </cacheField>
    <cacheField name="投入总人天" numFmtId="0">
      <sharedItems containsString="0" containsBlank="1" containsNumber="1" minValue="0" maxValue="944"/>
    </cacheField>
    <cacheField name="目前里程碑" numFmtId="0">
      <sharedItems containsString="0" containsBlank="1" containsNumber="1" minValue="0" maxValue="1"/>
    </cacheField>
    <cacheField name="截止目前投入人天" numFmtId="0">
      <sharedItems containsString="0" containsBlank="1" containsNumber="1" minValue="0" maxValue="1066"/>
    </cacheField>
    <cacheField name="工作任务" numFmtId="0">
      <sharedItems containsBlank="1"/>
    </cacheField>
    <cacheField name="需求对应的人天" numFmtId="0">
      <sharedItems containsBlank="1" containsMixedTypes="1" containsNumber="1" containsInteger="1" minValue="0" maxValue="650"/>
    </cacheField>
    <cacheField name="计划开发完成时间" numFmtId="0">
      <sharedItems containsDate="1" containsBlank="1" containsMixedTypes="1" minDate="2015-12-29T00:00:00" maxDate="2017-12-21T00:00:00"/>
    </cacheField>
    <cacheField name="实际开发完成时间" numFmtId="0">
      <sharedItems containsNonDate="0" containsDate="1" containsString="0" containsBlank="1" minDate="2016-01-16T00:00:00" maxDate="2018-01-01T00:00:00"/>
    </cacheField>
    <cacheField name="人员姓名" numFmtId="0">
      <sharedItems containsBlank="1" count="61">
        <m/>
        <s v="徐庆慧"/>
        <s v="碧恒"/>
        <s v="陈文秀"/>
        <s v="南昌"/>
        <s v="袁黄钧"/>
        <s v="彭彦成"/>
        <s v="刘伟"/>
        <s v="刘亚"/>
        <s v="樊承志"/>
        <s v="王英明"/>
        <s v="王俊"/>
        <s v="朱定浩"/>
        <s v="许翱翔"/>
        <s v="徐川"/>
        <s v="杨斌"/>
        <s v="邓锋高"/>
        <s v="邓辉"/>
        <s v="陈龙"/>
        <s v="李旭"/>
        <s v="江峰"/>
        <s v="何小莲"/>
        <s v="谈成宝"/>
        <s v="马森"/>
        <s v="李城城"/>
        <s v="徐昊"/>
        <s v="许智博"/>
        <s v="王一铭"/>
        <s v="李久洋"/>
        <s v="黄山石"/>
        <s v="潘海滨"/>
        <s v="陈志斌"/>
        <s v="林诚钦"/>
        <s v="疏黎明"/>
        <s v="王克利"/>
        <s v="李九阳"/>
        <s v="张春峰"/>
        <s v="寇晓"/>
        <s v="田云峰"/>
        <s v="王宇翔"/>
        <s v="王宇峰"/>
        <s v="方健"/>
        <s v="张少军"/>
        <s v="陈晓敏"/>
        <s v="周蕾蕾"/>
        <s v="翟振坤"/>
        <s v="曹宇辉"/>
        <s v="胡其森"/>
        <s v="赵召"/>
        <s v="邵辉"/>
        <s v="双百"/>
        <s v="李浩"/>
        <s v="朱道清"/>
        <s v="邓瑞君"/>
        <s v="姜亚健"/>
        <s v="田璇璇"/>
        <s v="闫阳"/>
        <s v="王学建"/>
        <s v="夏胜胜"/>
        <s v="石大林"/>
        <s v="蔡红强"/>
      </sharedItems>
    </cacheField>
    <cacheField name="201701——201712小计" numFmtId="0">
      <sharedItems containsString="0" containsBlank="1" containsNumber="1" containsInteger="1" minValue="0" maxValue="600"/>
    </cacheField>
    <cacheField name="之前投入人天" numFmtId="0">
      <sharedItems containsBlank="1" containsMixedTypes="1" containsNumber="1" minValue="0" maxValue="600"/>
    </cacheField>
    <cacheField name="2017/1/1-2017/1/1" numFmtId="0">
      <sharedItems containsString="0" containsBlank="1" containsNumber="1" containsInteger="1" minValue="0" maxValue="8"/>
    </cacheField>
    <cacheField name="2017/1/2-2017/1/8" numFmtId="0">
      <sharedItems containsString="0" containsBlank="1" containsNumber="1" containsInteger="1" minValue="0" maxValue="30"/>
    </cacheField>
    <cacheField name="2017/1/9-2017/1/15" numFmtId="0">
      <sharedItems containsString="0" containsBlank="1" containsNumber="1" containsInteger="1" minValue="0" maxValue="10"/>
    </cacheField>
    <cacheField name="2017/1/16-2017/1/22" numFmtId="0">
      <sharedItems containsString="0" containsBlank="1" containsNumber="1" containsInteger="1" minValue="0" maxValue="15"/>
    </cacheField>
    <cacheField name="2017/1/23-2017/1/29" numFmtId="0">
      <sharedItems containsString="0" containsBlank="1" containsNumber="1" containsInteger="1" minValue="0" maxValue="15"/>
    </cacheField>
    <cacheField name="2017/1/30-2017/2/5" numFmtId="0">
      <sharedItems containsString="0" containsBlank="1" containsNumber="1" containsInteger="1" minValue="0" maxValue="10"/>
    </cacheField>
    <cacheField name="2017/2/6-2017/2/12" numFmtId="0">
      <sharedItems containsString="0" containsBlank="1" containsNumber="1" containsInteger="1" minValue="0" maxValue="5"/>
    </cacheField>
    <cacheField name="2017/2/13-2017/2/19" numFmtId="0">
      <sharedItems containsString="0" containsBlank="1" containsNumber="1" containsInteger="1" minValue="0" maxValue="5"/>
    </cacheField>
    <cacheField name="2017/2/20-2017/2/26" numFmtId="0">
      <sharedItems containsString="0" containsBlank="1" containsNumber="1" containsInteger="1" minValue="0" maxValue="5"/>
    </cacheField>
    <cacheField name="2017/2/27-2017/3/5" numFmtId="0">
      <sharedItems containsString="0" containsBlank="1" containsNumber="1" containsInteger="1" minValue="0" maxValue="5"/>
    </cacheField>
    <cacheField name="2017/3/6-2017/3/12" numFmtId="0">
      <sharedItems containsString="0" containsBlank="1" containsNumber="1" containsInteger="1" minValue="1" maxValue="5"/>
    </cacheField>
    <cacheField name="2017/3/13-2017/3/19" numFmtId="0">
      <sharedItems containsString="0" containsBlank="1" containsNumber="1" containsInteger="1" minValue="5" maxValue="5"/>
    </cacheField>
    <cacheField name="2017/3/20-2017/3/26" numFmtId="0">
      <sharedItems containsString="0" containsBlank="1" containsNumber="1" containsInteger="1" minValue="5" maxValue="5"/>
    </cacheField>
    <cacheField name="2017/3/27-2017/4/2" numFmtId="0">
      <sharedItems containsString="0" containsBlank="1" containsNumber="1" containsInteger="1" minValue="1" maxValue="5"/>
    </cacheField>
    <cacheField name="2017/4/3-2017/4/9" numFmtId="0">
      <sharedItems containsString="0" containsBlank="1" containsNumber="1" containsInteger="1" minValue="3" maxValue="5"/>
    </cacheField>
    <cacheField name="2017/4/10-2017/4/16" numFmtId="0">
      <sharedItems containsString="0" containsBlank="1" containsNumber="1" containsInteger="1" minValue="5" maxValue="5"/>
    </cacheField>
    <cacheField name="2017/4/17-2017/4/23" numFmtId="0">
      <sharedItems containsString="0" containsBlank="1" containsNumber="1" containsInteger="1" minValue="5" maxValue="5"/>
    </cacheField>
    <cacheField name="2017/4/24-2017/4/30" numFmtId="0">
      <sharedItems containsString="0" containsBlank="1" containsNumber="1" containsInteger="1" minValue="5" maxValue="5"/>
    </cacheField>
    <cacheField name="2017/5/1-2017/5/7" numFmtId="0">
      <sharedItems containsString="0" containsBlank="1" containsNumber="1" containsInteger="1" minValue="3" maxValue="5"/>
    </cacheField>
    <cacheField name="2017/5/8-2017/5/14" numFmtId="0">
      <sharedItems containsString="0" containsBlank="1" containsNumber="1" containsInteger="1" minValue="5" maxValue="5"/>
    </cacheField>
    <cacheField name="2017/5/15-2017/5/21" numFmtId="0">
      <sharedItems containsString="0" containsBlank="1" containsNumber="1" containsInteger="1" minValue="5" maxValue="5"/>
    </cacheField>
    <cacheField name="2017/5/22-2017/5/28" numFmtId="0">
      <sharedItems containsString="0" containsBlank="1" containsNumber="1" containsInteger="1" minValue="5" maxValue="5"/>
    </cacheField>
    <cacheField name="2017/5/29-2017/6/4" numFmtId="0">
      <sharedItems containsString="0" containsBlank="1" containsNumber="1" containsInteger="1" minValue="5" maxValue="5"/>
    </cacheField>
    <cacheField name="2017/6/5-2017/6/11" numFmtId="0">
      <sharedItems containsString="0" containsBlank="1" containsNumber="1" containsInteger="1" minValue="5" maxValue="5"/>
    </cacheField>
    <cacheField name="2017/6/12-2017/6/18" numFmtId="0">
      <sharedItems containsString="0" containsBlank="1" containsNumber="1" containsInteger="1" minValue="5" maxValue="5"/>
    </cacheField>
    <cacheField name="2017/6/12-2017/6/182" numFmtId="0">
      <sharedItems containsNonDate="0" containsString="0" containsBlank="1"/>
    </cacheField>
    <cacheField name="2017/6/19-2017/6/25" numFmtId="0">
      <sharedItems containsNonDate="0" containsString="0" containsBlank="1"/>
    </cacheField>
    <cacheField name="2017/6/26-2017/7/2" numFmtId="0">
      <sharedItems containsNonDate="0" containsString="0" containsBlank="1"/>
    </cacheField>
    <cacheField name="2017/7/3-2017/7/9" numFmtId="0">
      <sharedItems containsNonDate="0" containsString="0" containsBlank="1"/>
    </cacheField>
    <cacheField name="2017/7/10-2017/7/16" numFmtId="0">
      <sharedItems containsNonDate="0" containsString="0" containsBlank="1"/>
    </cacheField>
    <cacheField name="2017/7/17-2017/7/23" numFmtId="0">
      <sharedItems containsNonDate="0" containsString="0" containsBlank="1"/>
    </cacheField>
    <cacheField name="2017/7/24-2017/7/30" numFmtId="0">
      <sharedItems containsNonDate="0" containsString="0" containsBlank="1"/>
    </cacheField>
    <cacheField name="2017/7/31-2017/8/6" numFmtId="0">
      <sharedItems containsNonDate="0" containsString="0" containsBlank="1"/>
    </cacheField>
    <cacheField name="2017/8/7-2017/8/13" numFmtId="0">
      <sharedItems containsNonDate="0" containsString="0" containsBlank="1"/>
    </cacheField>
    <cacheField name="2017/8/14-2017/8/20" numFmtId="0">
      <sharedItems containsNonDate="0" containsString="0" containsBlank="1"/>
    </cacheField>
    <cacheField name="2017/8/21-2017/8/27" numFmtId="0">
      <sharedItems containsNonDate="0" containsString="0" containsBlank="1"/>
    </cacheField>
    <cacheField name="2017/8/28-2017/9/3" numFmtId="0">
      <sharedItems containsNonDate="0" containsString="0" containsBlank="1"/>
    </cacheField>
    <cacheField name="2017/9/4-2017/9/10" numFmtId="0">
      <sharedItems containsNonDate="0" containsString="0" containsBlank="1"/>
    </cacheField>
    <cacheField name="2017/9/11-2017/9/17" numFmtId="0">
      <sharedItems containsNonDate="0" containsString="0" containsBlank="1"/>
    </cacheField>
    <cacheField name="2017/9/18-2017/9/24" numFmtId="0">
      <sharedItems containsNonDate="0" containsString="0" containsBlank="1"/>
    </cacheField>
    <cacheField name="2017/9/25-2017/10/1" numFmtId="0">
      <sharedItems containsNonDate="0" containsString="0" containsBlank="1"/>
    </cacheField>
    <cacheField name="2017/10/2-2017/10/8" numFmtId="0">
      <sharedItems containsNonDate="0" containsString="0" containsBlank="1"/>
    </cacheField>
    <cacheField name="2017/10/9-2017/10/15" numFmtId="0">
      <sharedItems containsNonDate="0" containsString="0" containsBlank="1"/>
    </cacheField>
    <cacheField name="2017/10/16-2017/10/22" numFmtId="0">
      <sharedItems containsNonDate="0" containsString="0" containsBlank="1"/>
    </cacheField>
    <cacheField name="2017/10/23-2017/10/29" numFmtId="0">
      <sharedItems containsNonDate="0" containsString="0" containsBlank="1"/>
    </cacheField>
    <cacheField name="2017/10/30-2017/11/5" numFmtId="0">
      <sharedItems containsNonDate="0" containsString="0" containsBlank="1"/>
    </cacheField>
    <cacheField name="2017/11/6-2017/11/12" numFmtId="0">
      <sharedItems containsNonDate="0" containsString="0" containsBlank="1"/>
    </cacheField>
    <cacheField name="2017/11/13-2017/11/19" numFmtId="0">
      <sharedItems containsNonDate="0" containsString="0" containsBlank="1"/>
    </cacheField>
    <cacheField name="2017/11/20-2017/11/26" numFmtId="0">
      <sharedItems containsNonDate="0" containsString="0" containsBlank="1"/>
    </cacheField>
    <cacheField name="2017/11/27-2017/12/3" numFmtId="0">
      <sharedItems containsNonDate="0" containsString="0" containsBlank="1"/>
    </cacheField>
    <cacheField name="2017/12/4-2017/12/10" numFmtId="0">
      <sharedItems containsNonDate="0" containsString="0" containsBlank="1"/>
    </cacheField>
    <cacheField name="2017/12/11-2017/12/17" numFmtId="0">
      <sharedItems containsNonDate="0" containsString="0" containsBlank="1"/>
    </cacheField>
    <cacheField name="2017/12/18-2017/12/24" numFmtId="0">
      <sharedItems containsNonDate="0" containsString="0" containsBlank="1"/>
    </cacheField>
    <cacheField name="2017/12/25-2017/12/3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xuqinghui" refreshedDate="42805.55142210648" createdVersion="3" refreshedVersion="3" minRefreshableVersion="3" recordCount="48">
  <cacheSource type="worksheet">
    <worksheetSource ref="A1:E43" sheet="开发项目投入情况统计表"/>
  </cacheSource>
  <cacheFields count="5">
    <cacheField name="项目" numFmtId="0">
      <sharedItems containsBlank="1" count="70">
        <s v="徐庆慧"/>
        <s v="SH1206290003E1 - 睿智化学 "/>
        <m/>
        <s v="SH1406250001F2 - 上海国际机场股份有限公司"/>
        <s v="SH1507140006E1-至诚环境"/>
        <s v="SH1611020003S1 - 复旦大学"/>
        <s v="SH1604050001E1 - 城投水务"/>
        <s v="SH1609130004E1-城投水务"/>
        <s v="SH1611070001S1-杨浦商贸"/>
        <s v="SH1608150001E1-国际机场"/>
        <s v="SH1609140001F1-排水"/>
        <s v="SH1406250001F2-预算"/>
        <s v="预投 - 智慧物业" u="1"/>
        <s v=" - 上药-神象接口" u="1"/>
        <s v="SH1611220002S1 - 上海医药雷允上" u="1"/>
        <s v="07-1610009 - 欧坚网络" u="1"/>
        <s v="预投 - 浦东房产交易中心 NC开发" u="1"/>
        <s v="07-1511002 - 天华NC开发 " u="1"/>
        <s v="01-1607014 - 明酷二开项目" u="1"/>
        <s v=" - 上药华宇接口" u="1"/>
        <s v="公司内部项目 - 砺学移动审批-公司内部项目" u="1"/>
        <s v=" -  红星OM" u="1"/>
        <s v="07-1606003 - 自趣" u="1"/>
        <s v="01-1609009 - HR奖金分配" u="1"/>
        <s v="01-1610002 - 保立佳销售订单移动审批" u="1"/>
        <s v="07-1506003 - 浦东房产交易中心 BQ开发" u="1"/>
        <s v=" - 金桥股份营改增" u="1"/>
        <s v="01-1503007 - 三渡" u="1"/>
        <s v="07-150001 - 阿波罗机械 BQ开发" u="1"/>
        <s v="SH1606270005E1 - 上海医药股份" u="1"/>
        <s v="SH1604050001E1 - 城投水务-供应商评估" u="1"/>
        <s v="SH1606140001E1 - 雷允上" u="1"/>
        <s v="01-1512009 - 海尔融资租赁（中国）有限公司" u="1"/>
        <s v="07-1609008 - 上海经纬（集团）有限公司" u="1"/>
        <s v="03-1512002 - 盛霆信息技术有限公司" u="1"/>
        <s v="01-1607013 - 整合包装 " u="1"/>
        <s v="05-1507003 - 丽婴房" u="1"/>
        <s v="SH1609190005E1 - 上海医药集团" u="1"/>
        <s v="SH1609190005S1 - 上海医药集团" u="1"/>
        <s v=" - 统一营销接口" u="1"/>
        <s v="SH1510190002E1 - 高校后勤" u="1"/>
        <s v="SH1504230003E1 - 城投水务金蝶接口" u="1"/>
        <s v="07-1608010 - 方舟接口" u="1"/>
        <s v=" - 西贝餐饮" u="1"/>
        <s v="07-1608004 - 卡通尼" u="1"/>
        <s v="SH1504280001E1 - 国翔航空" u="1"/>
        <s v="07-1608011 - 迪堡 维护合同" u="1"/>
        <s v="SH1606060001E1 - 上汽通用" u="1"/>
        <s v="01-1609015 - 金桥移动审批" u="1"/>
        <s v="01-1609016 - 明酷&amp;WISE++接口系统" u="1"/>
        <s v="SH1601050003E1 - 大众实业" u="1"/>
        <s v="SH1506030002E1 - 中西三维" u="1"/>
        <s v="SH1606270004E2 - 上海医药药厂" u="1"/>
        <s v="SH1608260001E1 - 交通银行" u="1"/>
        <s v="SH1507140006E1 - 至诚环境" u="1"/>
        <s v="SH1509140003E1 - 城市排水" u="1"/>
        <s v="SH1611090007E1 - 御园餐饮" u="1"/>
        <s v="07-1608015 - 江苏合络商务信息咨询有限公司（龙树）" u="1"/>
        <s v="SH1605030001E1 - 美年" u="1"/>
        <s v="01-1511001 - 上海实业ＨＦＭ报表接口开发" u="1"/>
        <s v="SH1611220002E1  - 上海医药雷允上" u="1"/>
        <s v="SH1412190002E1 - 上海国际机场股份有限公司" u="1"/>
        <s v="SH1606260001E1 - 国动网络" u="1"/>
        <s v="SH1605300001E1 - 上药杏灵" u="1"/>
        <s v="SH1510090001S1 - 京瓷" u="1"/>
        <s v="SH1608150001E1 - 机场地服" u="1"/>
        <s v="07-1605011 - 红星地产（域认证、档案同步）" u="1"/>
        <s v="SH1503040002E1 - 飞乐音响" u="1"/>
        <s v="01-1511011 - 上药集团业务集成接口项目 " u="1"/>
        <s v="07-1610003 - 杰克冻人-移动" u="1"/>
      </sharedItems>
    </cacheField>
    <cacheField name="合同号" numFmtId="0">
      <sharedItems containsBlank="1"/>
    </cacheField>
    <cacheField name="项目名称" numFmtId="0">
      <sharedItems containsBlank="1" count="64">
        <m/>
        <s v="睿智化学 "/>
        <s v="上海国际机场股份有限公司"/>
        <s v="至诚环境"/>
        <s v="复旦大学"/>
        <s v="城投水务"/>
        <s v="杨浦商贸"/>
        <s v="上海国际机场地面服务有限公司"/>
        <s v="排水"/>
        <s v="预算"/>
        <s v="西贝餐饮" u="1"/>
        <s v="整合包装 " u="1"/>
        <s v="江苏合络商务信息咨询有限公司（龙树）" u="1"/>
        <s v="砺学移动审批-公司内部项目" u="1"/>
        <s v="京瓷" u="1"/>
        <s v="美年" u="1"/>
        <s v="明酷二开项目" u="1"/>
        <s v="城投水务-供应商评估" u="1"/>
        <s v="统一营销接口" u="1"/>
        <s v="上海经纬（集团）有限公司" u="1"/>
        <s v="雷允上" u="1"/>
        <s v="丽婴房" u="1"/>
        <s v="明酷&amp;WISE++接口系统" u="1"/>
        <s v="保立佳销售订单移动审批" u="1"/>
        <s v="盛霆信息技术有限公司" u="1"/>
        <s v="机场地服" u="1"/>
        <s v="高校后勤" u="1"/>
        <s v="上药集团业务集成接口项目 " u="1"/>
        <s v="上海医药雷允上" u="1"/>
        <s v="上海医药集团" u="1"/>
        <s v="三渡" u="1"/>
        <s v="欧坚网络" u="1"/>
        <s v="迪堡 维护合同" u="1"/>
        <s v="金桥移动审批" u="1"/>
        <s v="上药-神象接口" u="1"/>
        <s v="杰克冻人-移动" u="1"/>
        <s v="交通银行" u="1"/>
        <s v="城市排水" u="1"/>
        <s v="御园餐饮" u="1"/>
        <s v="飞乐音响" u="1"/>
        <s v=" 红星OM" u="1"/>
        <s v="红星地产（域认证、档案同步）" u="1"/>
        <s v="智慧物业" u="1"/>
        <s v="浦东房产交易中心 NC开发" u="1"/>
        <s v="国动网络" u="1"/>
        <s v="上海实业ＨＦＭ报表接口开发" u="1"/>
        <s v="城投水务金蝶接口" u="1"/>
        <s v="上海医药药厂" u="1"/>
        <s v="上药杏灵" u="1"/>
        <s v="国翔航空" u="1"/>
        <s v="自趣" u="1"/>
        <s v="海尔融资租赁（中国）有限公司" u="1"/>
        <s v="卡通尼" u="1"/>
        <s v="天华NC开发 " u="1"/>
        <s v="大众实业" u="1"/>
        <s v="上药华宇接口" u="1"/>
        <s v="中西三维" u="1"/>
        <s v="上海医药股份" u="1"/>
        <s v="HR奖金分配" u="1"/>
        <s v="阿波罗机械 BQ开发" u="1"/>
        <s v="金桥股份营改增" u="1"/>
        <s v="方舟接口" u="1"/>
        <s v="上汽通用" u="1"/>
        <s v="浦东房产交易中心 BQ开发" u="1"/>
      </sharedItems>
    </cacheField>
    <cacheField name="项目合同人天" numFmtId="0">
      <sharedItems containsString="0" containsBlank="1" containsNumber="1" containsInteger="1" minValue="12" maxValue="200"/>
    </cacheField>
    <cacheField name="投入总人天" numFmtId="0">
      <sharedItems containsString="0" containsBlank="1" containsNumber="1" containsInteger="1" minValue="8" maxValue="1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7">
  <r>
    <s v="徐庆慧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206290003E1 - 睿智化学 "/>
    <s v="SH1206290003E1"/>
    <s v="睿智化学 "/>
    <n v="113"/>
    <n v="97"/>
    <n v="0.85"/>
    <n v="4"/>
    <s v="需求开发方案测试上线"/>
    <n v="20"/>
    <d v="2017-06-30T00:00:00"/>
    <m/>
    <x v="1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93"/>
    <s v="外包"/>
    <n v="93"/>
    <d v="2017-04-30T00:00:00"/>
    <m/>
    <x v="2"/>
    <n v="0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97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406250001F2 - 上海国际机场股份有限公司"/>
    <s v="SH1406250001F2"/>
    <s v="上海国际机场股份有限公司"/>
    <n v="200"/>
    <n v="73"/>
    <n v="0.85"/>
    <n v="61"/>
    <s v="56实际导入63预算"/>
    <n v="80"/>
    <d v="2016-12-30T00:00:00"/>
    <m/>
    <x v="3"/>
    <n v="1"/>
    <n v="60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EAM接口"/>
    <n v="45"/>
    <d v="2016-06-30T00:00:00"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hr接口"/>
    <n v="45"/>
    <m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预算编制修改"/>
    <n v="20"/>
    <d v="2016-12-30T00:00:00"/>
    <d v="2016-12-30T00:00:00"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2"/>
    <s v="方案沟通"/>
    <n v="10"/>
    <m/>
    <m/>
    <x v="1"/>
    <n v="4"/>
    <n v="8"/>
    <m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73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507140006E1-至诚环境"/>
    <s v="SH1507140006E1"/>
    <s v="至诚环境"/>
    <n v="60"/>
    <n v="60"/>
    <n v="0.85"/>
    <n v="8"/>
    <s v="采购计划开发方案"/>
    <n v="8"/>
    <d v="2016-08-30T00:00:00"/>
    <d v="2016-08-30T00:00:00"/>
    <x v="1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2"/>
    <s v="外包"/>
    <n v="52"/>
    <d v="2016-10-30T00:00:00"/>
    <d v="2016-12-20T00:00:00"/>
    <x v="4"/>
    <n v="0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020003S1 - 复旦大学"/>
    <s v="SH1611020003S1"/>
    <s v="复旦大学"/>
    <n v="100"/>
    <n v="87"/>
    <n v="0.3"/>
    <n v="5"/>
    <s v="需求方案"/>
    <n v="10"/>
    <d v="2017-02-20T00:00:00"/>
    <m/>
    <x v="1"/>
    <n v="2"/>
    <n v="3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7"/>
    <s v="请购单模板，拣货"/>
    <n v="25"/>
    <d v="2017-02-28T00:00:00"/>
    <d v="2017-02-28T00:00:00"/>
    <x v="3"/>
    <n v="7"/>
    <n v="10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7"/>
    <s v="请购单转材料出库"/>
    <n v="15"/>
    <d v="2017-02-28T00:00:00"/>
    <d v="2017-02-28T00:00:00"/>
    <x v="5"/>
    <n v="7"/>
    <n v="10"/>
    <m/>
    <m/>
    <m/>
    <m/>
    <m/>
    <m/>
    <m/>
    <m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4"/>
    <s v="补贴价目标"/>
    <n v="15"/>
    <d v="2017-02-28T00:00:00"/>
    <d v="2017-02-28T00:00:00"/>
    <x v="5"/>
    <n v="4"/>
    <n v="10"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9"/>
    <s v="供应商评价"/>
    <n v="10"/>
    <d v="2017-02-28T00:00:00"/>
    <d v="2017-02-28T00:00:00"/>
    <x v="6"/>
    <n v="9"/>
    <n v="10"/>
    <m/>
    <m/>
    <m/>
    <m/>
    <m/>
    <m/>
    <m/>
    <m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采购入库单生成材料出库单"/>
    <n v="10"/>
    <d v="2017-03-10T00:00:00"/>
    <d v="2017-03-10T00:00:00"/>
    <x v="7"/>
    <n v="5"/>
    <n v="10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高后对接"/>
    <n v="45"/>
    <d v="2017-03-20T00:00:00"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87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4050001E1 - 城投水务"/>
    <s v="SH1604050001E1"/>
    <s v="城投水务"/>
    <n v="180"/>
    <n v="144"/>
    <n v="0.85"/>
    <n v="12"/>
    <s v="方案进度"/>
    <n v="30"/>
    <d v="2017-12-20T00:00:00"/>
    <d v="2017-12-20T00:00:00"/>
    <x v="1"/>
    <n v="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0"/>
    <s v="供应商评估开发"/>
    <n v="40"/>
    <d v="2017-01-10T00:00:00"/>
    <d v="2017-01-10T00:00:00"/>
    <x v="8"/>
    <n v="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供货目录"/>
    <n v="20"/>
    <d v="2017-09-30T00:00:00"/>
    <d v="2017-09-30T00:00:00"/>
    <x v="5"/>
    <n v="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0"/>
    <s v="外包"/>
    <n v="60"/>
    <d v="2017-01-10T00:00:00"/>
    <d v="2017-01-10T00:00:00"/>
    <x v="4"/>
    <n v="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新增优化"/>
    <n v="20"/>
    <d v="2017-03-30T00:00:00"/>
    <m/>
    <x v="1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44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9130004E1-城投水务"/>
    <s v="SH1609130004E1"/>
    <s v="城投水务"/>
    <n v="15"/>
    <n v="13"/>
    <n v="0"/>
    <n v="5"/>
    <s v="AD域接口"/>
    <n v="5"/>
    <d v="2017-12-01T00:00:00"/>
    <d v="2017-12-31T00:00:00"/>
    <x v="1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AD域接口"/>
    <n v="10"/>
    <d v="2017-12-01T00:00:00"/>
    <d v="2017-12-31T00:00:00"/>
    <x v="5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3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070001S1-杨浦商贸"/>
    <s v="SH1609260005E1"/>
    <s v="杨浦商贸"/>
    <n v="12"/>
    <n v="9"/>
    <n v="0"/>
    <n v="10"/>
    <s v="HR接口改造"/>
    <n v="10"/>
    <d v="2017-04-30T00:00:00"/>
    <m/>
    <x v="3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业财接口改造"/>
    <n v="2"/>
    <d v="2017-04-30T00:00:00"/>
    <m/>
    <x v="3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070001S1-杨浦商贸"/>
    <s v="SH1611070001S1"/>
    <s v="杨浦商贸"/>
    <n v="15"/>
    <n v="8"/>
    <n v="0"/>
    <n v="8"/>
    <s v="HR接口改造"/>
    <n v="13"/>
    <d v="2017-04-30T00:00:00"/>
    <m/>
    <x v="3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业财接口改造"/>
    <n v="2"/>
    <d v="2017-04-30T00:00:00"/>
    <m/>
    <x v="3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9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8150001E1-国际机场"/>
    <s v="SH1608150001E1"/>
    <s v="上海国际机场地面服务有限公司"/>
    <n v="42"/>
    <n v="38"/>
    <n v="0.85"/>
    <n v="22"/>
    <s v="浪潮接口"/>
    <n v="22"/>
    <d v="2016-12-30T00:00:00"/>
    <d v="2016-01-16T00:00:00"/>
    <x v="1"/>
    <n v="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2"/>
    <s v="视图"/>
    <n v="12"/>
    <d v="2016-11-30T00:00:00"/>
    <d v="2016-11-30T00:00:00"/>
    <x v="8"/>
    <n v="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支持"/>
    <n v="4"/>
    <d v="2016-12-30T00:00:00"/>
    <d v="2016-12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38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9140001F1-排水"/>
    <s v="SH1609140001F1"/>
    <s v="排水"/>
    <n v="20"/>
    <n v="12"/>
    <n v="0"/>
    <n v="10"/>
    <s v="打印模板修改"/>
    <n v="18"/>
    <d v="2017-03-31T00:00:00"/>
    <d v="2017-03-31T00:00:00"/>
    <x v="9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m/>
    <n v="2"/>
    <d v="2017-03-31T00:00:00"/>
    <d v="2017-03-31T00:00:00"/>
    <x v="1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2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406250001F2-预算"/>
    <s v="SH1406250001F2"/>
    <s v="预算"/>
    <n v="200"/>
    <n v="60"/>
    <n v="0.3"/>
    <n v="10"/>
    <s v="方案进度"/>
    <n v="30"/>
    <d v="2016-10-30T00:00:00"/>
    <m/>
    <x v="1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0"/>
    <s v="56实际数到63预算"/>
    <n v="70"/>
    <d v="2016-12-31T00:00:00"/>
    <m/>
    <x v="3"/>
    <n v="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EAM接口"/>
    <n v="50"/>
    <s v="未开始"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EAM接口"/>
    <n v="30"/>
    <s v="未开始"/>
    <m/>
    <x v="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测试"/>
    <n v="20"/>
    <m/>
    <m/>
    <x v="8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6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-3月低下合同 - 机场资金"/>
    <s v="无合同-3月低下合同"/>
    <s v="机场资金"/>
    <n v="292"/>
    <n v="46"/>
    <n v="0.05"/>
    <n v="5"/>
    <s v="方案进度"/>
    <n v="30"/>
    <m/>
    <m/>
    <x v="1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新增计划项目分配"/>
    <n v="2"/>
    <d v="2016-12-31T00:00:00"/>
    <d v="2016-12-31T00:00:00"/>
    <x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资金调拨功能"/>
    <n v="3"/>
    <d v="2016-12-31T00:00:00"/>
    <d v="2016-12-31T00:00:00"/>
    <x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功能名称及排序修改"/>
    <n v="4"/>
    <d v="2016-12-31T00:00:00"/>
    <d v="2016-12-31T00:00:00"/>
    <x v="1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资金计划执行分析表"/>
    <n v="10"/>
    <d v="2016-12-31T00:00:00"/>
    <d v="2016-12-31T00:00:00"/>
    <x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资金计划执行率"/>
    <n v="8"/>
    <d v="2016-12-31T00:00:00"/>
    <d v="2016-12-31T00:00:00"/>
    <x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"/>
    <s v="现金流量项目根据计划项目自动匹配"/>
    <n v="10"/>
    <d v="2017-03-31T00:00:00"/>
    <m/>
    <x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资金归集及拨付回单通知"/>
    <n v="5"/>
    <d v="2017-03-31T00:00:00"/>
    <m/>
    <x v="6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资金计划提示信息"/>
    <n v="5"/>
    <d v="2017-03-31T00:00:00"/>
    <m/>
    <x v="6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内部账户积数"/>
    <n v="10"/>
    <d v="2017-03-31T00:00:00"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内部贷款放款单报错"/>
    <n v="8"/>
    <d v="2017-03-31T00:00:00"/>
    <m/>
    <x v="6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内部贷款逾期收取滞纳金"/>
    <n v="6"/>
    <d v="2017-05-31T00:00:00"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收益分配"/>
    <n v="40"/>
    <d v="2017-05-31T00:00:00"/>
    <m/>
    <x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收益分配"/>
    <n v="40"/>
    <d v="2017-05-31T00:00:00"/>
    <m/>
    <x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支付款项匹配透支额度"/>
    <n v="35"/>
    <d v="2017-05-31T00:00:00"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开发资金运作管理台账——并生成付款单，收款单"/>
    <n v="35"/>
    <d v="2017-07-31T00:00:00"/>
    <m/>
    <x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开发资金运作管理台账——并生成付款单，收款单"/>
    <n v="15"/>
    <d v="2017-07-31T00:00:00"/>
    <m/>
    <x v="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总账户余额低于透支总额的问题"/>
    <n v="12"/>
    <d v="2017-05-31T00:00:00"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给子公司提供委贷息单的问题"/>
    <n v="2"/>
    <d v="2017-05-31T00:00:00"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开发银行证书管理单据，并做到期日提醒"/>
    <n v="12"/>
    <d v="2017-05-31T00:00:00"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46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-3月低下合同 - 机场共享"/>
    <s v="无合同-3月低下合同"/>
    <s v="机场共享"/>
    <n v="80"/>
    <n v="3"/>
    <n v="0"/>
    <n v="1"/>
    <s v="需求方案沟通"/>
    <n v="10"/>
    <d v="2017-03-30T00:00:00"/>
    <m/>
    <x v="1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需求方案沟通"/>
    <n v="5"/>
    <d v="2017-03-30T00:00:00"/>
    <m/>
    <x v="5"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收款合同接口"/>
    <n v="10"/>
    <d v="2017-06-30T00:00:00"/>
    <m/>
    <x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付款合同接口"/>
    <n v="10"/>
    <d v="2017-06-30T00:00:00"/>
    <m/>
    <x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基础档案同步接口"/>
    <n v="15"/>
    <d v="2017-06-30T00:00:00"/>
    <m/>
    <x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收费系统接口"/>
    <n v="15"/>
    <d v="2017-06-30T00:00:00"/>
    <m/>
    <x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56取数"/>
    <n v="15"/>
    <d v="2017-06-30T00:00:00"/>
    <m/>
    <x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3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杏灵库存单据优化"/>
    <m/>
    <s v="杏灵库存单据优化"/>
    <n v="8"/>
    <n v="5"/>
    <n v="0.6"/>
    <n v="5"/>
    <s v="杏灵库存单据优化"/>
    <n v="8"/>
    <d v="2017-03-30T00:00:00"/>
    <m/>
    <x v="11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5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220002E1 - 雷允上网上接单接口改造"/>
    <s v="SH1611220002E1"/>
    <s v="雷允上网上接单接口改造"/>
    <n v="115"/>
    <n v="71"/>
    <n v="0.6"/>
    <n v="4"/>
    <s v="付款录入"/>
    <n v="8"/>
    <d v="2017-04-30T00:00:00"/>
    <m/>
    <x v="12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购进药品录入"/>
    <n v="7"/>
    <d v="2017-04-30T00:00:00"/>
    <m/>
    <x v="11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销售发票"/>
    <n v="10"/>
    <d v="2017-04-30T00:00:00"/>
    <m/>
    <x v="11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应收到期日调整"/>
    <n v="6"/>
    <d v="2017-04-30T00:00:00"/>
    <m/>
    <x v="11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客商管理版本控制"/>
    <n v="5"/>
    <d v="2017-04-30T00:00:00"/>
    <m/>
    <x v="12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存货管理版本控制"/>
    <n v="4"/>
    <d v="2017-04-30T00:00:00"/>
    <m/>
    <x v="12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应收账龄分析"/>
    <n v="30"/>
    <d v="2017-04-30T00:00:00"/>
    <m/>
    <x v="11"/>
    <n v="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销售接口改造"/>
    <n v="45"/>
    <d v="2017-04-30T00:00:00"/>
    <m/>
    <x v="11"/>
    <n v="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71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等实施划拨 - 新亚GPO业务"/>
    <s v="无合同等实施划拨"/>
    <s v="新亚GPO业务"/>
    <n v="51"/>
    <n v="42"/>
    <n v="0.3"/>
    <n v="5"/>
    <s v="视图开发"/>
    <n v="6"/>
    <d v="2017-05-30T00:00:00"/>
    <m/>
    <x v="12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GPO业务区分"/>
    <n v="4"/>
    <d v="2017-05-30T00:00:00"/>
    <m/>
    <x v="12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GPO客户区分"/>
    <n v="1"/>
    <d v="2017-05-30T00:00:00"/>
    <m/>
    <x v="12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报表调整"/>
    <n v="38"/>
    <d v="2017-05-30T00:00:00"/>
    <m/>
    <x v="11"/>
    <n v="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导出金税GPO备注"/>
    <n v="2"/>
    <d v="2017-05-30T00:00:00"/>
    <m/>
    <x v="5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42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-等商务 - 信谊销售模式控制"/>
    <s v="无合同-等商务"/>
    <s v="信谊销售模式控制"/>
    <n v="41"/>
    <n v="1"/>
    <n v="0"/>
    <n v="1"/>
    <s v="56销售模式节点开发"/>
    <n v="10"/>
    <s v="暂无计划"/>
    <m/>
    <x v="1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56销售模式出发取数逻辑"/>
    <n v="7"/>
    <m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63销售模式节点开发"/>
    <n v="10"/>
    <m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63销售模式出发取数逻辑"/>
    <n v="7"/>
    <m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考核单位参照过滤"/>
    <n v="7"/>
    <m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-等商务 - 中西制药MES接口"/>
    <s v="无合同-等商务"/>
    <s v="中西制药MES接口"/>
    <n v="179"/>
    <n v="0"/>
    <n v="0"/>
    <n v="0"/>
    <s v="方案"/>
    <n v="20"/>
    <d v="2017-04-30T00:00:00"/>
    <m/>
    <x v="1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物料档案同步"/>
    <n v="10"/>
    <d v="2017-04-30T00:00: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配方同步"/>
    <n v="20"/>
    <d v="2017-04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工单同步"/>
    <n v="10"/>
    <d v="2017-04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出库信息同步"/>
    <n v="20"/>
    <d v="2017-04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产成品入库"/>
    <n v="20"/>
    <d v="2017-04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退料，损耗同步"/>
    <n v="20"/>
    <d v="2017-04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差异同步"/>
    <n v="20"/>
    <d v="2017-04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"/>
    <n v="30"/>
    <d v="2017-04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-等商务 - 一生化优化项目"/>
    <s v="无合同-等商务"/>
    <s v="一生化优化项目"/>
    <n v="391"/>
    <n v="0"/>
    <n v="0"/>
    <n v="0"/>
    <s v="方案"/>
    <n v="20"/>
    <d v="2017-06-30T00:00:00"/>
    <m/>
    <x v="1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接口日志"/>
    <n v="10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物料"/>
    <n v="10"/>
    <d v="2017-06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计量单位"/>
    <n v="10"/>
    <d v="2017-06-30T00:00:00"/>
    <m/>
    <x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订单"/>
    <n v="10"/>
    <d v="2017-06-30T00:00:00"/>
    <m/>
    <x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入库"/>
    <n v="10"/>
    <d v="2017-06-30T00:00:00"/>
    <m/>
    <x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退货"/>
    <n v="7"/>
    <d v="2017-06-30T00:00:00"/>
    <m/>
    <x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订单"/>
    <n v="10"/>
    <d v="2017-06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出库"/>
    <n v="10"/>
    <d v="2017-06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退货"/>
    <n v="15"/>
    <d v="2017-06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生产报告"/>
    <n v="15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产成品入库"/>
    <n v="12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材料出库"/>
    <n v="15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其他出库"/>
    <n v="7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盘点"/>
    <n v="15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库存状态"/>
    <n v="7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检验申请单"/>
    <n v="11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质检报告"/>
    <n v="20"/>
    <d v="2017-06-30T00:00:00"/>
    <m/>
    <x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库存状态自动变更"/>
    <n v="40"/>
    <d v="2017-06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标签打印"/>
    <n v="12"/>
    <d v="2017-06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折扣"/>
    <n v="10"/>
    <d v="2017-06-30T00:00:00"/>
    <m/>
    <x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押金核销"/>
    <n v="35"/>
    <d v="2017-06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效价复验"/>
    <n v="40"/>
    <d v="2017-06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"/>
    <n v="30"/>
    <d v="2017-06-30T00:00:00"/>
    <m/>
    <x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等实施划拨 - 新亚销售视图"/>
    <s v="无合同等实施划拨"/>
    <s v="新亚销售视图"/>
    <n v="5"/>
    <n v="8"/>
    <n v="0.6"/>
    <n v="0"/>
    <s v="与德勤对接视图"/>
    <n v="5"/>
    <d v="2017-03-10T00:00:00"/>
    <d v="2017-03-10T00:00:00"/>
    <x v="14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等实施划拨 - 天一重构销售视图"/>
    <s v="无合同等实施划拨"/>
    <s v="天一重构销售视图"/>
    <n v="5"/>
    <n v="8"/>
    <n v="0.6"/>
    <n v="0"/>
    <s v="销售发票视图"/>
    <n v="5"/>
    <d v="2017-03-03T00:00:00"/>
    <d v="2017-03-03T00:00:00"/>
    <x v="1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等实施划拨 - 杏林单据录入查询权限"/>
    <s v="无合同等实施划拨"/>
    <s v="杏林单据录入查询权限"/>
    <n v="4"/>
    <n v="8"/>
    <n v="0.6"/>
    <n v="0"/>
    <s v="单据录入查询权限"/>
    <n v="4"/>
    <d v="2017-03-17T00:00:00"/>
    <m/>
    <x v="1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等实施划拨 - 中西金税导出EXCEL格式"/>
    <s v="无合同等实施划拨"/>
    <s v="中西金税导出EXCEL格式"/>
    <n v="12"/>
    <n v="8"/>
    <n v="0.3"/>
    <n v="7"/>
    <s v="金税导出EXCEL格式"/>
    <n v="12"/>
    <d v="2017-03-10T00:00:00"/>
    <m/>
    <x v="13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7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无合同等实施划拨 - "/>
    <s v="无合同等实施划拨"/>
    <s v="天一现存量报表调整"/>
    <n v="7"/>
    <n v="8"/>
    <n v="0.6"/>
    <n v="2"/>
    <s v="金税导出EXCEL格式"/>
    <n v="7"/>
    <d v="2017-03-10T00:00:00"/>
    <m/>
    <x v="14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2270002E1 - 锦江维康"/>
    <s v="SH1612270002E1"/>
    <s v="锦江维康"/>
    <n v="103"/>
    <n v="88"/>
    <n v="0.3"/>
    <n v="15"/>
    <s v="需求方案进度"/>
    <n v="20"/>
    <d v="2016-11-30T00:00:00"/>
    <d v="2016-11-30T00:00:00"/>
    <x v="1"/>
    <n v="0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客户申请单导入变更"/>
    <n v="4"/>
    <d v="2016-11-30T00:00:00"/>
    <d v="2016-11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2"/>
    <s v="发包方凭证导入"/>
    <n v="12"/>
    <d v="2016-11-30T00:00:00"/>
    <d v="2016-11-30T00:00:00"/>
    <x v="3"/>
    <n v="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接包方凭证导入（红冲凭证，接包凭证）"/>
    <n v="10"/>
    <d v="2016-11-30T00:00:00"/>
    <d v="2016-11-30T00:00:00"/>
    <x v="3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所有导入输出日志以文件形式"/>
    <n v="4"/>
    <d v="2016-11-30T00:00:00"/>
    <d v="2016-11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接包方凭证导入（红冲凭证，接包凭证）"/>
    <n v="5"/>
    <d v="2016-11-30T00:00:00"/>
    <d v="2016-11-30T00:00:00"/>
    <x v="3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所有导入输出日志以文件形式"/>
    <n v="4"/>
    <d v="2016-11-30T00:00:00"/>
    <d v="2016-11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税收收入凭证导入增加部门一列"/>
    <n v="5"/>
    <d v="2016-11-30T00:00:00"/>
    <d v="2016-11-30T00:00:00"/>
    <x v="3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发包方凭证导入增加部门一列"/>
    <n v="4"/>
    <d v="2016-11-30T00:00:00"/>
    <d v="2016-11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接包方凭证导入（红冲凭证，接包凭证）增加部门一列"/>
    <n v="4"/>
    <d v="2016-11-30T00:00:00"/>
    <d v="2016-11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税收收入凭证导入科目对照方式变更"/>
    <n v="4"/>
    <d v="2016-11-30T00:00:00"/>
    <d v="2016-11-30T00:00:00"/>
    <x v="3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7"/>
    <s v="发包方凭证导入科目对照方式变更"/>
    <n v="7"/>
    <d v="2016-11-30T00:00:00"/>
    <d v="2016-11-30T00:00:00"/>
    <x v="3"/>
    <n v="0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优化（整体上线后结束）"/>
    <n v="20"/>
    <d v="2017-09-30T00:00:00"/>
    <m/>
    <x v="3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88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邓辉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503240005E1 - 龙旗SRM电采开发"/>
    <s v="SH1503240005E1"/>
    <s v="龙旗SRM电采开发"/>
    <n v="600"/>
    <n v="55"/>
    <n v="0.3"/>
    <n v="20"/>
    <s v="供应商多账户、权限控制"/>
    <n v="30"/>
    <d v="2017-03-05T00:00:00"/>
    <d v="2017-03-05T00:00:00"/>
    <x v="12"/>
    <n v="20"/>
    <n v="0"/>
    <n v="0"/>
    <n v="0"/>
    <n v="0"/>
    <n v="0"/>
    <n v="0"/>
    <n v="0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预约送货单回写拒收数量前台"/>
    <n v="10"/>
    <d v="2017-02-20T00:00:00"/>
    <d v="2017-02-20T00:00:00"/>
    <x v="15"/>
    <n v="10"/>
    <n v="0"/>
    <n v="0"/>
    <n v="0"/>
    <n v="0"/>
    <n v="0"/>
    <n v="0"/>
    <n v="0"/>
    <n v="5"/>
    <n v="5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预约送货单回写拒收数量后台"/>
    <n v="10"/>
    <d v="2017-02-20T00:00:00"/>
    <d v="2017-02-20T00:00:00"/>
    <x v="16"/>
    <n v="10"/>
    <n v="0"/>
    <n v="0"/>
    <n v="0"/>
    <n v="0"/>
    <n v="0"/>
    <n v="0"/>
    <n v="0"/>
    <n v="5"/>
    <n v="5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C值锁定后B值变化"/>
    <n v="5"/>
    <d v="2017-02-27T00:00:00"/>
    <d v="2017-02-27T00:00:00"/>
    <x v="15"/>
    <n v="5"/>
    <n v="0"/>
    <n v="0"/>
    <n v="0"/>
    <n v="0"/>
    <n v="0"/>
    <n v="0"/>
    <n v="0"/>
    <n v="0"/>
    <n v="0"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预约送货清单导入"/>
    <n v="5"/>
    <d v="2017-02-20T00:00:00"/>
    <d v="2017-02-20T00:00:00"/>
    <x v="15"/>
    <n v="5"/>
    <n v="0"/>
    <n v="0"/>
    <n v="0"/>
    <n v="0"/>
    <n v="0"/>
    <n v="0"/>
    <n v="0"/>
    <n v="0"/>
    <n v="5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单据查询条件"/>
    <n v="5"/>
    <d v="2017-02-27T00:00:00"/>
    <d v="2017-02-27T00:00:00"/>
    <x v="15"/>
    <n v="5"/>
    <n v="0"/>
    <n v="0"/>
    <n v="0"/>
    <n v="0"/>
    <n v="0"/>
    <n v="0"/>
    <n v="0"/>
    <n v="0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55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合同已签，等和销售确认 - 龙旗小米接口"/>
    <s v="合同已签，等和销售确认"/>
    <s v="龙旗小米接口"/>
    <n v="120"/>
    <n v="185"/>
    <n v="0.3"/>
    <n v="20"/>
    <s v="小米信息接口主框架"/>
    <n v="20"/>
    <d v="2016-12-20T00:00:00"/>
    <d v="2016-12-20T00:00:00"/>
    <x v="17"/>
    <n v="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5"/>
    <s v="6种接口与冲销实现"/>
    <n v="25"/>
    <d v="2017-02-26T00:00:00"/>
    <d v="2017-02-26T00:00:00"/>
    <x v="18"/>
    <n v="50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5"/>
    <s v="12种接口与冲销实现"/>
    <n v="40"/>
    <d v="2017-02-26T00:00:00"/>
    <d v="2017-02-26T00:00:00"/>
    <x v="19"/>
    <n v="50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5"/>
    <s v="10种接口与冲销实现"/>
    <n v="35"/>
    <d v="2017-02-26T00:00:00"/>
    <d v="2017-02-26T00:00:00"/>
    <x v="20"/>
    <n v="50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85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s v="龙旗华为接口"/>
    <n v="100"/>
    <n v="55"/>
    <n v="0"/>
    <n v="55"/>
    <s v="华为接口实现"/>
    <n v="100"/>
    <d v="2017-02-26T00:00:00"/>
    <d v="2017-02-26T00:00:00"/>
    <x v="17"/>
    <n v="50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55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安兴汇东NC/SH1603180003E1"/>
    <s v="SH1603180003E1"/>
    <s v="安兴汇东多方聚合项目"/>
    <n v="455"/>
    <n v="363"/>
    <n v="0.8"/>
    <n v="65"/>
    <s v="返利导入"/>
    <n v="10"/>
    <d v="2017-01-20T00:00:00"/>
    <d v="2017-01-20T00:00:00"/>
    <x v="21"/>
    <n v="25"/>
    <n v="40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定制ERP接口"/>
    <n v="8"/>
    <d v="2017-01-20T00:00:00"/>
    <d v="2017-01-20T00:00:00"/>
    <x v="2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TMS发运信息接口"/>
    <n v="10"/>
    <d v="2017-01-20T00:00:00"/>
    <d v="2017-01-20T00:00:00"/>
    <x v="2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现场支持"/>
    <n v="10"/>
    <d v="2017-01-20T00:00:00"/>
    <d v="2017-01-20T00:00:00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98"/>
    <s v="供应链接口，生成接口，基本档案，修改标准产品。"/>
    <n v="418"/>
    <d v="2017-03-05T00:00:00"/>
    <d v="2017-03-05T00:00:00"/>
    <x v="22"/>
    <n v="25"/>
    <n v="273"/>
    <n v="3"/>
    <n v="3"/>
    <n v="3"/>
    <n v="3"/>
    <n v="3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363"/>
    <m/>
    <m/>
    <m/>
    <m/>
    <x v="0"/>
    <n v="50"/>
    <n v="313"/>
    <n v="8"/>
    <n v="8"/>
    <n v="8"/>
    <n v="8"/>
    <n v="8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新朋联众NC/SH1609180003E1"/>
    <s v="SH1609180003E1"/>
    <s v="新朋联众开发项目"/>
    <n v="40"/>
    <n v="28"/>
    <n v="0.8"/>
    <n v="28"/>
    <s v="所有功能开发"/>
    <n v="40"/>
    <d v="2017-01-10T00:00:00"/>
    <d v="2017-01-10T00:00:00"/>
    <x v="22"/>
    <n v="8"/>
    <n v="20"/>
    <n v="2"/>
    <n v="2"/>
    <m/>
    <m/>
    <m/>
    <m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8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全筑NC/SH1605300002E1"/>
    <s v="SH1605300002E1"/>
    <s v="全筑财务开发"/>
    <n v="30"/>
    <n v="30"/>
    <n v="0.8"/>
    <n v="30"/>
    <s v="所有功能开发"/>
    <n v="30"/>
    <d v="2016-07-30T00:00:00"/>
    <d v="2016-07-30T00:00:00"/>
    <x v="22"/>
    <n v="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3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高化学NC开发/SH1407220001S1"/>
    <s v="SH1407220001S1"/>
    <s v="高化学NC开发"/>
    <n v="555"/>
    <n v="240"/>
    <n v="0.3"/>
    <n v="15"/>
    <s v="采购价格审批生成进口合同"/>
    <n v="15"/>
    <d v="2016-12-20T00:00:00"/>
    <d v="2016-12-20T00:00:00"/>
    <x v="23"/>
    <n v="0"/>
    <n v="15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销售订单补货安排生成进口合同"/>
    <n v="15"/>
    <d v="2016-12-20T00:00:00"/>
    <d v="2016-12-20T00:00:00"/>
    <x v="24"/>
    <n v="0"/>
    <n v="15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采购订单修订增加审批流"/>
    <n v="40"/>
    <d v="2017-01-10T00:00:00"/>
    <d v="2017-01-10T00:00:00"/>
    <x v="23"/>
    <n v="5"/>
    <n v="25"/>
    <n v="0"/>
    <n v="5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销售订单修订增加审批流"/>
    <n v="40"/>
    <d v="2017-02-20T00:00:00"/>
    <d v="2017-02-20T00:00:00"/>
    <x v="25"/>
    <n v="12"/>
    <n v="23"/>
    <n v="0"/>
    <n v="4"/>
    <n v="3"/>
    <n v="0"/>
    <n v="0"/>
    <n v="0"/>
    <n v="0"/>
    <n v="5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客户对账单"/>
    <n v="30"/>
    <d v="2017-01-15T00:00:00"/>
    <d v="2017-01-15T00:00:00"/>
    <x v="16"/>
    <n v="5"/>
    <n v="15"/>
    <n v="0"/>
    <n v="4"/>
    <n v="1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唛头维护，参照功能"/>
    <n v="20"/>
    <d v="2017-01-22T00:00:00"/>
    <d v="2017-01-22T00:00:00"/>
    <x v="16"/>
    <n v="5"/>
    <n v="10"/>
    <n v="0"/>
    <n v="0"/>
    <n v="4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销售报价单生成出库合同和转口合同"/>
    <n v="20"/>
    <d v="2017-01-22T00:00:00"/>
    <d v="2017-01-22T00:00:00"/>
    <x v="16"/>
    <n v="5"/>
    <n v="10"/>
    <n v="0"/>
    <n v="0"/>
    <n v="0"/>
    <n v="5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出口退税"/>
    <n v="20"/>
    <d v="2017-01-22T00:00:00"/>
    <d v="2017-01-22T00:00:00"/>
    <x v="23"/>
    <n v="11"/>
    <n v="4"/>
    <n v="0"/>
    <n v="0"/>
    <n v="5"/>
    <n v="6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出口明细单生成三凯销售订单"/>
    <n v="15"/>
    <d v="2017-01-22T00:00:00"/>
    <d v="2017-01-22T00:00:00"/>
    <x v="25"/>
    <n v="5"/>
    <n v="5"/>
    <n v="0"/>
    <n v="0"/>
    <n v="0"/>
    <n v="5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0"/>
    <s v="盈亏测算"/>
    <n v="55"/>
    <d v="2017-01-22T00:00:00"/>
    <d v="2017-01-22T00:00:00"/>
    <x v="14"/>
    <n v="5"/>
    <n v="35"/>
    <n v="0"/>
    <n v="2"/>
    <n v="2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资金计息"/>
    <n v="80"/>
    <d v="2017-04-30T00:00:00"/>
    <m/>
    <x v="25"/>
    <n v="15"/>
    <n v="5"/>
    <n v="0"/>
    <n v="3"/>
    <n v="2"/>
    <n v="0"/>
    <n v="0"/>
    <n v="0"/>
    <n v="0"/>
    <n v="0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5"/>
    <s v="其他一期遗留问题"/>
    <n v="50"/>
    <d v="2017-04-30T00:00:00"/>
    <m/>
    <x v="25"/>
    <n v="10"/>
    <n v="18"/>
    <n v="0"/>
    <n v="2"/>
    <n v="3"/>
    <n v="1"/>
    <n v="1"/>
    <n v="0"/>
    <n v="3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4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许智博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C/SH1512220003S1 - 分销主数据"/>
    <s v="NC/SH1512220003S1"/>
    <s v="分销主数据"/>
    <n v="760"/>
    <n v="944"/>
    <n v="0.65"/>
    <n v="324"/>
    <s v="商品申请单"/>
    <m/>
    <m/>
    <m/>
    <x v="26"/>
    <n v="40"/>
    <n v="28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22"/>
    <s v="客户申请单"/>
    <m/>
    <m/>
    <m/>
    <x v="27"/>
    <n v="38"/>
    <n v="284"/>
    <n v="5"/>
    <n v="5"/>
    <n v="5"/>
    <n v="5"/>
    <n v="5"/>
    <n v="5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0"/>
    <s v="供应商申请单"/>
    <m/>
    <m/>
    <m/>
    <x v="28"/>
    <n v="0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0"/>
    <s v="集团接口"/>
    <m/>
    <m/>
    <m/>
    <x v="18"/>
    <n v="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0"/>
    <s v="ogg接口"/>
    <m/>
    <m/>
    <m/>
    <x v="7"/>
    <n v="0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866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住友NC/SH1611090003E1 - 住友电工凭证导入"/>
    <s v="住友NC/SH1611090003E1"/>
    <s v="住友电工凭证导入"/>
    <n v="41"/>
    <n v="9"/>
    <m/>
    <n v="7"/>
    <s v="凭证导入"/>
    <n v="7"/>
    <d v="2016-12-29T00:00:00"/>
    <d v="2016-12-29T00:00:00"/>
    <x v="26"/>
    <n v="2"/>
    <n v="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4"/>
    <s v="逻辑校验"/>
    <m/>
    <d v="2017-01-07T00:00:00"/>
    <d v="2017-01-07T00:00:00"/>
    <x v="18"/>
    <n v="4"/>
    <n v="1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1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上海医药NC/SH1508140002E1 - 上药集团主数据"/>
    <s v="上海医药NC/SH1508140002E1"/>
    <s v="上药集团主数据"/>
    <n v="1130"/>
    <n v="500"/>
    <m/>
    <n v="460"/>
    <s v="客商申请单"/>
    <m/>
    <d v="2015-12-29T00:00:00"/>
    <d v="2016-01-29T00:00:00"/>
    <x v="29"/>
    <n v="40"/>
    <n v="420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22"/>
    <s v="接口"/>
    <m/>
    <d v="2016-02-29T00:00:00"/>
    <d v="2016-05-29T00:00:00"/>
    <x v="30"/>
    <n v="38"/>
    <n v="284"/>
    <n v="5"/>
    <n v="5"/>
    <n v="5"/>
    <n v="5"/>
    <n v="5"/>
    <n v="5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84"/>
    <s v="商品申请单"/>
    <m/>
    <d v="2015-12-29T00:00:00"/>
    <d v="2016-01-29T00:00:00"/>
    <x v="31"/>
    <n v="0"/>
    <n v="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066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雷允上药业NC/SH1507030001E1 - 雷允上药业NC供应链"/>
    <s v="雷允上药业NC/SH1507030001E1"/>
    <s v="雷允上药业NC供应链"/>
    <n v="47"/>
    <n v="38"/>
    <m/>
    <n v="38"/>
    <s v="wms接口和存储过程"/>
    <m/>
    <d v="2016-03-29T00:00:00"/>
    <d v="2016-03-20T00:00:00"/>
    <x v="26"/>
    <n v="0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38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上海医药NC/SH1609190005E1-NC56与NC63客商接口优化   "/>
    <s v="上海医药NC/SH1609190005E1"/>
    <s v="NC56与NC63客商接口优化   "/>
    <n v="46"/>
    <n v="46"/>
    <m/>
    <n v="46"/>
    <s v="56医药行业信息页签"/>
    <n v="20"/>
    <d v="2016-12-29T00:00:00"/>
    <d v="2016-12-29T00:00:00"/>
    <x v="32"/>
    <n v="29"/>
    <n v="17"/>
    <n v="5"/>
    <n v="5"/>
    <n v="5"/>
    <n v="5"/>
    <m/>
    <n v="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56发送63医药行业信息页签报文"/>
    <n v="26"/>
    <d v="2017-01-29T00:00:00"/>
    <d v="2017-01-29T00:00:00"/>
    <x v="3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46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上海医药NC/SH1609190005E1-主数据集成优化-客商"/>
    <s v="上海医药NC/SH1609190005E1"/>
    <s v="主数据集成优化-客商"/>
    <n v="53"/>
    <n v="2"/>
    <m/>
    <n v="2"/>
    <s v="FTP附件上传"/>
    <m/>
    <d v="2016-03-29T00:00:00"/>
    <d v="2016-03-29T00:00:00"/>
    <x v="32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客商发送主数据接口"/>
    <m/>
    <d v="2016-04-29T00:00:00"/>
    <d v="2016-04-29T00:00:00"/>
    <x v="3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上海医药NC/SH1609190005E1-分销财务中心接口集成"/>
    <s v="上海医药NC/SH1609190005E1"/>
    <s v="分销财务中心接口集成"/>
    <n v="108"/>
    <n v="108"/>
    <m/>
    <n v="108"/>
    <s v="人员信息同步接收接口"/>
    <m/>
    <d v="2016-06-29T00:00:00"/>
    <d v="2016-06-29T00:00:00"/>
    <x v="32"/>
    <n v="0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划款结算单接收口"/>
    <m/>
    <d v="2016-07-29T00:00:00"/>
    <d v="2016-07-29T00:00:00"/>
    <x v="3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还款单发送接口"/>
    <m/>
    <d v="2016-08-29T00:00:00"/>
    <d v="2016-08-29T00:00:00"/>
    <x v="3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还息单发送接口"/>
    <m/>
    <d v="2016-09-29T00:00:00"/>
    <d v="2016-09-29T00:00:00"/>
    <x v="3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08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延华智能NC/SH1610120002E1"/>
    <s v="NC/SH1610120002E1"/>
    <s v="延华智能NC"/>
    <n v="20"/>
    <n v="6"/>
    <m/>
    <n v="6"/>
    <s v="采购订单导入功能"/>
    <m/>
    <d v="2017-01-29T00:00:00"/>
    <d v="2017-01-29T00:00:00"/>
    <x v="32"/>
    <n v="6"/>
    <m/>
    <m/>
    <m/>
    <m/>
    <m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6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张春峰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9280001E1 A10- 埃克森美孚（中国）投资有限公司"/>
    <s v="SH1609280001E1"/>
    <s v="埃克森美孚（中国）投资有限公司"/>
    <n v="180"/>
    <n v="200"/>
    <n v="0.6"/>
    <n v="200"/>
    <s v="需求方案（新需求），原系统bug处理"/>
    <n v="15"/>
    <m/>
    <d v="2017-02-28T00:00:00"/>
    <x v="33"/>
    <n v="65"/>
    <n v="135"/>
    <m/>
    <n v="15"/>
    <n v="10"/>
    <n v="15"/>
    <n v="15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BUG调整，整合补丁"/>
    <n v="25"/>
    <d v="2017-03-01T00:00:00"/>
    <d v="2017-02-16T00:00:00"/>
    <x v="3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ESB环境部署"/>
    <n v="25"/>
    <d v="2017-03-01T00:00:00"/>
    <d v="2017-02-24T00:00:00"/>
    <x v="3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0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9190005S1 - 上海医药集团股份有限公司"/>
    <s v="SH1609190005S1"/>
    <s v="上海医药集团股份有限公司"/>
    <n v="28"/>
    <n v="20"/>
    <n v="0"/>
    <n v="20"/>
    <s v="客户业务冻结校验"/>
    <n v="20"/>
    <d v="2017-02-27T00:00:00"/>
    <d v="2017-02-27T00:00:00"/>
    <x v="36"/>
    <n v="0"/>
    <n v="0"/>
    <n v="0"/>
    <n v="0"/>
    <n v="0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412080004F1 - 文信家居"/>
    <s v="SH1412080004F1"/>
    <s v="文信家居"/>
    <n v="18"/>
    <n v="18"/>
    <n v="0"/>
    <n v="9"/>
    <s v="打印模板调整"/>
    <n v="10"/>
    <d v="2017-03-10T00:00:00"/>
    <d v="2017-02-24T00:00:00"/>
    <x v="35"/>
    <n v="9"/>
    <m/>
    <m/>
    <n v="0"/>
    <n v="0"/>
    <n v="0"/>
    <m/>
    <m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9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6130002S1 - 宝洁(中国)营销有限公司"/>
    <s v="SH1606130002S1"/>
    <s v="宝洁(中国)营销有限公司"/>
    <m/>
    <n v="31"/>
    <n v="1"/>
    <n v="15"/>
    <s v="WISE接口维护优化"/>
    <m/>
    <m/>
    <m/>
    <x v="3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6"/>
    <s v="CRM系统的bug修改"/>
    <m/>
    <m/>
    <m/>
    <x v="3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31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王宇翔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512030003E1 - 上海宇航系统工程研究所"/>
    <s v="SH1512030003E1"/>
    <s v="上海宇航系统工程研究所"/>
    <n v="145"/>
    <n v="130"/>
    <m/>
    <n v="50"/>
    <s v="老系统功能优化"/>
    <n v="65"/>
    <d v="2016-12-01T00:00:00"/>
    <m/>
    <x v="19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5"/>
    <s v="条码系统接口"/>
    <n v="80"/>
    <d v="2016-12-01T00:00:00"/>
    <m/>
    <x v="19"/>
    <n v="65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2"/>
    <s v="老系统功能优化"/>
    <n v="65"/>
    <d v="2016-12-01T00:00:00"/>
    <m/>
    <x v="39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条码系统接口"/>
    <n v="80"/>
    <d v="2016-12-01T00:00:00"/>
    <m/>
    <x v="39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30"/>
    <s v="需求A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409300001E1 - 上海航天设备制造总厂"/>
    <s v="SH1409300001E1"/>
    <s v="上海航天设备制造总厂"/>
    <n v="950"/>
    <n v="941"/>
    <m/>
    <n v="600"/>
    <s v="系统维护"/>
    <n v="650"/>
    <d v="2016-12-01T00:00:00"/>
    <m/>
    <x v="19"/>
    <n v="600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BOM导入日志"/>
    <n v="30"/>
    <d v="2016-05-01T00:00:00"/>
    <m/>
    <x v="39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8"/>
    <s v="作业计划终止"/>
    <n v="18"/>
    <d v="2016-06-01T00:00:00"/>
    <m/>
    <x v="40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3"/>
    <s v="工作令停用"/>
    <n v="23"/>
    <d v="2016-06-01T00:00:00"/>
    <m/>
    <x v="39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0"/>
    <s v="制造费结算"/>
    <n v="40"/>
    <d v="2016-08-01T00:00:00"/>
    <m/>
    <x v="39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6"/>
    <s v="条码系统接口"/>
    <n v="46"/>
    <d v="2016-09-01T00:00:00"/>
    <m/>
    <x v="39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5"/>
    <s v="MEO接口"/>
    <n v="45"/>
    <d v="2016-10-01T00:00:00"/>
    <m/>
    <x v="39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7"/>
    <s v="质量数据包接口"/>
    <n v="47"/>
    <d v="2016-10-01T00:00:00"/>
    <m/>
    <x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合同采购流程优化"/>
    <n v="8"/>
    <d v="2016-11-01T00:00:00"/>
    <m/>
    <x v="41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"/>
    <s v="与K2的工艺接口"/>
    <n v="6"/>
    <d v="2016-12-01T00:00:00"/>
    <m/>
    <x v="39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63"/>
    <s v="浪潮接口"/>
    <n v="63"/>
    <d v="2016-12-01T00:00:00"/>
    <m/>
    <x v="32"/>
    <n v="63"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系统维护"/>
    <n v="650"/>
    <d v="2016-12-01T00:00:00"/>
    <m/>
    <x v="39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941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9190008E1 - 中国人民解放军四八〇五工厂上海船厂"/>
    <s v="SH1609190008E1"/>
    <s v="中国人民解放军四八〇五工厂上海船厂"/>
    <n v="1400"/>
    <n v="232"/>
    <m/>
    <n v="27"/>
    <s v="工号申请"/>
    <n v="27"/>
    <d v="2016-11-01T00:00:00"/>
    <m/>
    <x v="42"/>
    <n v="27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工程明细书"/>
    <n v="8"/>
    <d v="2016-11-01T00:00:00"/>
    <m/>
    <x v="9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定额本"/>
    <n v="30"/>
    <d v="2016-12-01T00:00:00"/>
    <m/>
    <x v="9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8"/>
    <s v="工种任务维护"/>
    <n v="18"/>
    <d v="2016-11-01T00:00:00"/>
    <m/>
    <x v="9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3"/>
    <s v="物料信息维护"/>
    <n v="13"/>
    <d v="2016-11-01T00:00:00"/>
    <m/>
    <x v="4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2"/>
    <s v="质量信息维护"/>
    <n v="22"/>
    <d v="2016-11-01T00:00:00"/>
    <m/>
    <x v="4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2"/>
    <s v="计划工艺目录"/>
    <n v="12"/>
    <d v="2016-11-01T00:00:00"/>
    <m/>
    <x v="4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工程明细书三个独立审批流"/>
    <n v="20"/>
    <d v="2016-12-01T00:00:00"/>
    <m/>
    <x v="43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3"/>
    <s v="增加、扩大工程"/>
    <n v="13"/>
    <d v="2017-01-01T00:00:00"/>
    <m/>
    <x v="4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5"/>
    <s v="一期升级"/>
    <n v="68"/>
    <d v="2017-04-01T00:00:00"/>
    <m/>
    <x v="9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外扩外协申请"/>
    <n v="17"/>
    <d v="2017-03-01T00:00:00"/>
    <m/>
    <x v="4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施工命令单"/>
    <n v="22"/>
    <d v="2017-03-01T00:00:00"/>
    <m/>
    <x v="4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派工卡"/>
    <n v="43"/>
    <d v="2017-03-01T00:00:00"/>
    <m/>
    <x v="42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拆检鉴定单"/>
    <n v="32"/>
    <d v="2017-03-01T00:00:00"/>
    <m/>
    <x v="21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实际工时记录"/>
    <n v="30"/>
    <d v="2017-03-01T00:00:00"/>
    <m/>
    <x v="4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质量跟踪卡"/>
    <n v="48"/>
    <d v="2017-03-01T00:00:00"/>
    <m/>
    <x v="4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工程验收"/>
    <n v="33"/>
    <d v="2017-03-01T00:00:00"/>
    <m/>
    <x v="43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工程预采"/>
    <n v="28"/>
    <d v="2017-03-01T00:00:00"/>
    <m/>
    <x v="2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32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2050002E1 - 中航工业615所"/>
    <s v="SH1612050002E1"/>
    <s v="中航工业615所"/>
    <n v="200"/>
    <n v="260"/>
    <m/>
    <n v="125"/>
    <s v="MES接口"/>
    <n v="125"/>
    <d v="2016-12-01T00:00:00"/>
    <m/>
    <x v="39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5"/>
    <s v="计划管理修改"/>
    <n v="105"/>
    <d v="2016-12-01T00:00:00"/>
    <m/>
    <x v="45"/>
    <n v="105"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BOM数据导入"/>
    <n v="20"/>
    <d v="2016-12-01T00:00:00"/>
    <m/>
    <x v="45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门户接口、单点登录"/>
    <n v="10"/>
    <d v="2017-01-01T00:00:00"/>
    <m/>
    <x v="3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ITOM系统接口"/>
    <n v="15"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HR系统接口"/>
    <n v="30"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与PDM系统接口"/>
    <n v="25"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60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2016110100001 - 世纪出版维护"/>
    <s v="TS2016110100001"/>
    <s v="世纪出版维护"/>
    <n v="130"/>
    <m/>
    <m/>
    <n v="4"/>
    <s v="产品维护"/>
    <n v="130"/>
    <d v="2017-06-01T00:00:00"/>
    <m/>
    <x v="39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产品维护"/>
    <n v="130"/>
    <d v="2017-06-01T00:00:00"/>
    <m/>
    <x v="41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7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212050002E1 - 航天八院HR"/>
    <s v="SH1212050002E1"/>
    <s v="航天八院HR"/>
    <n v="17"/>
    <m/>
    <m/>
    <m/>
    <s v="聘用到期考核表节点及审批流（含各级部门、领导填写意见功能、聘用到期触发功能、根据考核结果触发续签合同功能）"/>
    <n v="10"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合同终止后人员属性转为离职人员"/>
    <n v="2"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按部门生成考勤月报审核后传薪资模块，审核后不可重新生成月报"/>
    <n v="5"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人员借用流程"/>
    <n v="20"/>
    <d v="2017-02-01T00:00:00"/>
    <m/>
    <x v="39"/>
    <n v="0"/>
    <s v="·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人员返聘流程"/>
    <n v="20"/>
    <d v="2017-02-01T00:00:00"/>
    <m/>
    <x v="3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人员信息采集"/>
    <n v="15"/>
    <d v="2017-02-01T00:00:00"/>
    <m/>
    <x v="39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人员信息维护"/>
    <n v="10"/>
    <d v="2017-02-01T00:00:00"/>
    <m/>
    <x v="3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8"/>
    <s v="合同续签"/>
    <n v="18"/>
    <d v="2017-02-01T00:00:00"/>
    <m/>
    <x v="39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8"/>
    <s v="核算单位"/>
    <n v="18"/>
    <d v="2017-02-01T00:00:00"/>
    <m/>
    <x v="39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审批流增加限定模式"/>
    <n v="30"/>
    <d v="2017-02-01T00:00:00"/>
    <m/>
    <x v="39"/>
    <n v="3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31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2120007E1 - 中智科技"/>
    <s v="SH1612120007E1"/>
    <s v="中智科技"/>
    <n v="13"/>
    <n v="13"/>
    <m/>
    <n v="5"/>
    <s v="新增结算功能"/>
    <n v="10"/>
    <d v="2017-01-03T00:00:00"/>
    <m/>
    <x v="46"/>
    <n v="1"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上线支持"/>
    <n v="3"/>
    <d v="2017-06-30T00:00:00"/>
    <m/>
    <x v="46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5"/>
    <m/>
    <m/>
    <m/>
    <m/>
    <x v="0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预投入 - 上海医药一生化采购与OA集成"/>
    <s v="预投入"/>
    <s v="上海医药一生化采购与OA集成"/>
    <n v="80"/>
    <n v="80"/>
    <m/>
    <n v="14"/>
    <s v="生产性物料采购，固定价格审批单触发OA端审批流程及回写流程。价格审批单联查oa流程"/>
    <n v="15"/>
    <d v="2017-06-30T00:00:00"/>
    <m/>
    <x v="46"/>
    <n v="6"/>
    <n v="8"/>
    <m/>
    <n v="1"/>
    <n v="1"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4"/>
    <s v="生产性物料采购，采购订单临时价格审批单触发OA端审批流程及回写流程。价格审批单联查oa流程"/>
    <n v="15"/>
    <d v="2017-06-30T00:00:00"/>
    <m/>
    <x v="46"/>
    <n v="5"/>
    <n v="9"/>
    <m/>
    <n v="1"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4"/>
    <s v="非生产集采类物料，采购订单提交触发OA端审批流程及回写流程。同时提交时触发预算校验标志给OA,并走不同的审批流程 ； 非生产集采的采购订单可联查oa审批流；oa端审批中可联查采购预算"/>
    <n v="15"/>
    <d v="2017-06-30T00:00:00"/>
    <m/>
    <x v="46"/>
    <n v="4"/>
    <n v="10"/>
    <m/>
    <m/>
    <m/>
    <m/>
    <n v="1"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4"/>
    <s v="采购员付款申请时，提交OA端审批及回写流程。财务进行后续审核结算付款； 付款单可联查oa审批流"/>
    <n v="15"/>
    <d v="2017-06-30T00:00:00"/>
    <m/>
    <x v="46"/>
    <n v="2"/>
    <n v="12"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生产性物料采购合同同步OA"/>
    <n v="10"/>
    <d v="2017-06-30T00:00:00"/>
    <m/>
    <x v="46"/>
    <n v="1"/>
    <n v="7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7"/>
    <s v="收支项目新增自定义项（组织级）"/>
    <n v="8"/>
    <d v="2017-06-30T00:00:00"/>
    <m/>
    <x v="46"/>
    <n v="0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重点产品档案视图"/>
    <n v="2"/>
    <d v="2017-06-30T00:00:00"/>
    <m/>
    <x v="46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72"/>
    <m/>
    <m/>
    <m/>
    <m/>
    <x v="0"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6270002E1 - 东方希望NC"/>
    <s v="SH1606270002E1"/>
    <s v="东方希望NC"/>
    <n v="60"/>
    <n v="60"/>
    <m/>
    <n v="12"/>
    <s v="项目管理"/>
    <n v="18"/>
    <d v="2017-06-30T00:00:00"/>
    <m/>
    <x v="46"/>
    <n v="3"/>
    <n v="9"/>
    <n v="1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s v="APP接口"/>
    <n v="42"/>
    <d v="2017-03-10T00:00:00"/>
    <m/>
    <x v="46"/>
    <n v="20"/>
    <n v="10"/>
    <m/>
    <n v="3"/>
    <n v="3"/>
    <n v="4"/>
    <n v="3"/>
    <n v="3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42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协鑫集成NC/SH1612220002E1"/>
    <s v="SH1612220002E1"/>
    <s v="协鑫集成NC"/>
    <n v="40"/>
    <n v="5"/>
    <m/>
    <n v="2"/>
    <s v="采购发票预算控制"/>
    <n v="15"/>
    <m/>
    <m/>
    <x v="47"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事业部法人预算汇总表"/>
    <n v="40"/>
    <m/>
    <m/>
    <x v="47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5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佳吉NC/SH1609080004E1"/>
    <s v="SH1609080004E1"/>
    <s v="佳吉快运NC"/>
    <n v="60"/>
    <m/>
    <m/>
    <n v="20"/>
    <s v="人员信息同步接口"/>
    <n v="20"/>
    <m/>
    <m/>
    <x v="48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人员信息同步接口"/>
    <n v="5"/>
    <m/>
    <m/>
    <x v="47"/>
    <n v="5"/>
    <m/>
    <m/>
    <m/>
    <m/>
    <m/>
    <n v="2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基础档案同步接口"/>
    <n v="8"/>
    <m/>
    <m/>
    <x v="49"/>
    <n v="8"/>
    <n v="6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凭证同步接口"/>
    <n v="20"/>
    <m/>
    <m/>
    <x v="49"/>
    <n v="20"/>
    <n v="10"/>
    <m/>
    <m/>
    <m/>
    <m/>
    <n v="2"/>
    <n v="3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凭证导入接口"/>
    <n v="10"/>
    <m/>
    <m/>
    <x v="47"/>
    <n v="10"/>
    <m/>
    <m/>
    <m/>
    <m/>
    <m/>
    <n v="2"/>
    <n v="3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6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协鑫NC/SH1608180003E1"/>
    <s v="SH1608180003E1"/>
    <s v="协鑫集成NC"/>
    <n v="80"/>
    <n v="98"/>
    <m/>
    <n v="8"/>
    <s v="收款协议审批单"/>
    <n v="8"/>
    <m/>
    <m/>
    <x v="50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s v="应收账龄明细表"/>
    <n v="20"/>
    <m/>
    <m/>
    <x v="51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5"/>
    <s v="应收账龄明细表"/>
    <n v="25"/>
    <m/>
    <m/>
    <x v="50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s v="应收账龄汇总表"/>
    <n v="15"/>
    <m/>
    <m/>
    <x v="5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"/>
    <s v="应收账龄汇总表"/>
    <n v="10"/>
    <m/>
    <m/>
    <x v="47"/>
    <m/>
    <n v="2"/>
    <m/>
    <m/>
    <m/>
    <m/>
    <m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收款协议审批单"/>
    <n v="8"/>
    <m/>
    <m/>
    <x v="47"/>
    <m/>
    <n v="3"/>
    <m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2"/>
    <s v="应收账龄明细表"/>
    <n v="12"/>
    <m/>
    <m/>
    <x v="47"/>
    <m/>
    <n v="3"/>
    <n v="3"/>
    <m/>
    <m/>
    <m/>
    <m/>
    <n v="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98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12140002E2—东航财务NC"/>
    <s v="SH16012140002E2"/>
    <s v="东航财务NC"/>
    <n v="19"/>
    <n v="21"/>
    <m/>
    <n v="10"/>
    <s v="财企接口调整"/>
    <n v="9"/>
    <d v="2016-11-05T00:00:00"/>
    <m/>
    <x v="47"/>
    <m/>
    <n v="9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1"/>
    <s v="财企接口调整"/>
    <n v="10"/>
    <d v="2016-11-05T00:00:00"/>
    <m/>
    <x v="49"/>
    <m/>
    <n v="10"/>
    <n v="5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21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2140006E1-东航财务NC"/>
    <s v="SH1612140006E1"/>
    <s v="东航财务NC"/>
    <n v="130"/>
    <n v="27"/>
    <m/>
    <n v="4"/>
    <s v="需求调研，开发方案编写"/>
    <n v="6"/>
    <d v="2017-01-14T00:00:00"/>
    <m/>
    <x v="49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法透账户设置界面"/>
    <n v="15"/>
    <d v="2017-03-01T00:00:00"/>
    <m/>
    <x v="47"/>
    <m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法透自动抹平业务"/>
    <n v="12"/>
    <d v="2017-03-01T00:00:00"/>
    <m/>
    <x v="4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关机后自动退出放款单和还款单"/>
    <n v="14"/>
    <d v="2017-03-02T00:00:00"/>
    <m/>
    <x v="49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人额度查询报表"/>
    <n v="6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透账户录入总额度校验逻辑"/>
    <n v="5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人透支账户组额度双重控制"/>
    <n v="1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透预留金额启用双层控制逻辑"/>
    <n v="14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透支流水明细报表"/>
    <n v="7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透数据摘要反写"/>
    <n v="5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透数据实时额度计算"/>
    <n v="1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透账户组批量额度修改额度校验"/>
    <n v="5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法透账户组批量批量修改额度反写"/>
    <n v="7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手工修改法透法透额度触发总额度校验"/>
    <n v="6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s v="整体功能测试"/>
    <n v="8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9"/>
    <m/>
    <n v="13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姜亚建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 SH1611150002S1  - 上海机场（集团）有限公司移动APP接口"/>
    <s v=" SH1611150002S1 "/>
    <s v="上海机场（集团）有限公司移动APP接口"/>
    <n v="78"/>
    <n v="55"/>
    <n v="0.3"/>
    <n v="5"/>
    <s v="个人信息修改、审批"/>
    <n v="5"/>
    <d v="2017-03-17T00:00:00"/>
    <d v="2017-03-09T00:00:00"/>
    <x v="45"/>
    <n v="5"/>
    <m/>
    <m/>
    <n v="1"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学历信息修改、审批"/>
    <n v="5"/>
    <d v="2017-03-17T00:00:00"/>
    <d v="2017-03-09T00:00:00"/>
    <x v="45"/>
    <n v="4"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职称聘任信息修改、审批"/>
    <n v="5"/>
    <d v="2017-03-17T00:00:00"/>
    <d v="2017-03-09T00:00:00"/>
    <x v="45"/>
    <n v="4"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职称资格信息修改、审批"/>
    <n v="5"/>
    <d v="2017-03-17T00:00:00"/>
    <d v="2017-03-09T00:00:00"/>
    <x v="45"/>
    <n v="4"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职业技能资格信息修改、审批"/>
    <n v="5"/>
    <d v="2017-03-17T00:00:00"/>
    <d v="2017-03-09T00:00:00"/>
    <x v="45"/>
    <n v="4"/>
    <m/>
    <m/>
    <m/>
    <m/>
    <n v="3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工作履历修改、审批"/>
    <n v="5"/>
    <d v="2017-03-17T00:00:00"/>
    <d v="2017-03-09T00:00:00"/>
    <x v="45"/>
    <n v="5"/>
    <m/>
    <m/>
    <m/>
    <m/>
    <n v="3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政治面貌修改、审批"/>
    <n v="5"/>
    <d v="2017-03-17T00:00:00"/>
    <d v="2017-03-09T00:00:00"/>
    <x v="45"/>
    <n v="5"/>
    <m/>
    <m/>
    <m/>
    <m/>
    <m/>
    <n v="2"/>
    <m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奖励情况修改、审批"/>
    <n v="5"/>
    <d v="2017-03-17T00:00:00"/>
    <d v="2017-03-09T00:00:00"/>
    <x v="45"/>
    <n v="4"/>
    <m/>
    <m/>
    <m/>
    <m/>
    <m/>
    <m/>
    <m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惩处情况修改、审批"/>
    <n v="5"/>
    <d v="2017-03-17T00:00:00"/>
    <d v="2017-03-09T00:00:00"/>
    <x v="45"/>
    <n v="4"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家庭信息修改、审批"/>
    <n v="5"/>
    <d v="2017-03-17T00:00:00"/>
    <d v="2017-03-09T00:00:00"/>
    <x v="45"/>
    <n v="4"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员工入职预警通知"/>
    <n v="4"/>
    <d v="2017-03-10T00:00:00"/>
    <d v="2017-03-09T00:00:00"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员工离职预警通知"/>
    <n v="4"/>
    <d v="2017-03-10T00:00:00"/>
    <d v="2017-03-09T00:00:00"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人员调配预警通知"/>
    <n v="5"/>
    <d v="2017-03-10T00:00:00"/>
    <d v="2017-03-09T00:00:00"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员工退体预警通知"/>
    <n v="5"/>
    <d v="2017-03-10T00:00:00"/>
    <d v="2017-03-09T00:00:00"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合同到期预警通知"/>
    <n v="5"/>
    <d v="2017-03-10T00:00:00"/>
    <d v="2017-03-09T00:00:00"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培训预警通知"/>
    <n v="3"/>
    <d v="2017-03-10T00:00:00"/>
    <d v="2017-03-09T00:00:00"/>
    <x v="45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"/>
    <s v="权限管理"/>
    <n v="4"/>
    <d v="2017-01-08T00:00:00"/>
    <d v="2017-01-08T00:00:00"/>
    <x v="45"/>
    <n v="4"/>
    <m/>
    <m/>
    <n v="2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薪资查询"/>
    <n v="2"/>
    <d v="2017-01-15T00:00:00"/>
    <d v="2017-01-15T00:00:00"/>
    <x v="45"/>
    <n v="2"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55"/>
    <m/>
    <m/>
    <m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405090002E1  - 东方国际(集团)有限公司指标预警平台及预警报表开发 "/>
    <s v="SH1405090002E1 "/>
    <s v="东方国际(集团)有限公司指标预警平台及预警报表开发 "/>
    <n v="120"/>
    <n v="5"/>
    <n v="0.3"/>
    <n v="0"/>
    <s v="指标分类设置节点开发"/>
    <n v="5"/>
    <d v="2017-03-17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档案设置节点开发"/>
    <n v="5"/>
    <d v="2017-03-22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档案分配节点开发"/>
    <n v="5"/>
    <d v="2017-03-27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档案批量分配功能开发"/>
    <n v="10"/>
    <d v="2017-03-30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公式编辑器开发"/>
    <n v="10"/>
    <d v="2017-04-06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预警单位设置节点开发"/>
    <n v="5"/>
    <d v="2017-04-20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计算节点开发"/>
    <n v="10"/>
    <d v="2017-04-27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前台批量计算功能开发"/>
    <n v="10"/>
    <d v="2017-05-09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指标计算后台任务开发"/>
    <n v="8"/>
    <d v="2017-05-23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预警上报功能开发"/>
    <n v="10"/>
    <d v="2017-05-30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预警确认功能开发"/>
    <n v="10"/>
    <d v="2017-06-09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预警报表开发"/>
    <n v="8"/>
    <d v="2017-06-16T00:00:00"/>
    <m/>
    <x v="4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d v="2017-06-23T00:00:00"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205000E1 - 615BQ"/>
    <s v="SH161205000E1"/>
    <s v="615BQ"/>
    <m/>
    <n v="100"/>
    <m/>
    <n v="0"/>
    <s v="生产计划主要指标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数据抽取"/>
    <n v="3"/>
    <d v="2017-03-06T00:00:00"/>
    <m/>
    <x v="52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etl逻辑加工"/>
    <n v="6"/>
    <d v="2017-03-07T00:00:00"/>
    <m/>
    <x v="52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前台界面搭建"/>
    <n v="2"/>
    <d v="2017-03-08T00:00:00"/>
    <d v="2017-03-01T00:00:00"/>
    <x v="53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产量（交付）报表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数据抽取"/>
    <n v="4"/>
    <d v="2017-02-20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etl逻辑加工"/>
    <n v="7"/>
    <d v="2017-02-22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前台界面搭建"/>
    <n v="2"/>
    <d v="2017-03-02T00:00:00"/>
    <m/>
    <x v="52"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各部门关键指标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数据抽取"/>
    <n v="3"/>
    <d v="2017-03-15T00:00:00"/>
    <m/>
    <x v="52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etl逻辑加工"/>
    <n v="5"/>
    <d v="2017-03-17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          前台界面搭建"/>
    <n v="2"/>
    <d v="2017-03-12T00:00:00"/>
    <d v="2017-03-03T00:00:00"/>
    <x v="52"/>
    <n v="2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关键事项跟踪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          数据抽取"/>
    <n v="4"/>
    <d v="2017-03-09T00:00:00"/>
    <m/>
    <x v="52"/>
    <n v="2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          etl逻辑加工"/>
    <n v="6"/>
    <d v="2017-03-10T00:00:00"/>
    <m/>
    <x v="52"/>
    <n v="3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前台界面搭建"/>
    <n v="3"/>
    <d v="2017-03-12T00:00:00"/>
    <d v="2017-03-02T00:00:00"/>
    <x v="52"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当月计划控制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数据抽取"/>
    <n v="3"/>
    <d v="2017-03-23T00:00:00"/>
    <m/>
    <x v="52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etl逻辑加工"/>
    <n v="5"/>
    <d v="2017-03-27T00:00:00"/>
    <m/>
    <x v="52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          前台界面搭建"/>
    <n v="2"/>
    <d v="2017-02-27T00:00:00"/>
    <m/>
    <x v="52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齐套分析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数据抽取"/>
    <n v="3"/>
    <d v="2017-04-20T00:00:00"/>
    <m/>
    <x v="5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etl逻辑加工"/>
    <n v="5"/>
    <d v="2017-04-23T00:00:00"/>
    <m/>
    <x v="5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前台界面搭建"/>
    <n v="2"/>
    <d v="2017-04-28T00:00:00"/>
    <m/>
    <x v="5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检验现场状态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数据抽取"/>
    <n v="4"/>
    <d v="2017-03-31T00:00:00"/>
    <m/>
    <x v="5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etl逻辑加工"/>
    <n v="7"/>
    <d v="2017-04-05T00:00:00"/>
    <m/>
    <x v="5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          前台界面搭建"/>
    <n v="3"/>
    <d v="2017-04-07T00:00:00"/>
    <m/>
    <x v="53"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电装计划进展情况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数据抽取"/>
    <n v="4"/>
    <d v="2017-04-10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etl逻辑加工"/>
    <n v="7"/>
    <d v="2017-04-12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前台界面搭建"/>
    <n v="3"/>
    <d v="2017-04-19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界面集成到pmis系统"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补丁测试"/>
    <n v="2"/>
    <d v="2017-05-02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          发布配置"/>
    <n v="3"/>
    <d v="2017-05-03T00:00:00"/>
    <m/>
    <x v="5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8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 - 单一数据源-数据包开发"/>
    <s v="人天为划拨"/>
    <s v="单一数据源-数据包开发"/>
    <s v="目前人天暂未划拨"/>
    <n v="25"/>
    <m/>
    <n v="4"/>
    <s v="产品清单表"/>
    <n v="5"/>
    <d v="2017-02-28T00:00:00"/>
    <d v="2017-02-16T00:00:00"/>
    <x v="52"/>
    <n v="4"/>
    <n v="0"/>
    <m/>
    <m/>
    <m/>
    <m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产品清单明细"/>
    <n v="5"/>
    <d v="2017-02-28T00:00:00"/>
    <d v="2017-02-17T00:00:00"/>
    <x v="52"/>
    <n v="3"/>
    <n v="0"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"/>
    <s v="销售信息"/>
    <n v="3"/>
    <d v="2017-02-28T00:00:00"/>
    <d v="2017-02-20T00:00:00"/>
    <x v="52"/>
    <n v="3"/>
    <n v="0"/>
    <m/>
    <m/>
    <m/>
    <m/>
    <m/>
    <m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计划信息"/>
    <n v="3"/>
    <d v="2017-02-28T00:00:00"/>
    <d v="2017-02-21T00:00:00"/>
    <x v="52"/>
    <n v="2"/>
    <n v="0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项目信息"/>
    <n v="3"/>
    <d v="2017-02-28T00:00:00"/>
    <d v="2017-02-22T00:00:00"/>
    <x v="52"/>
    <n v="2"/>
    <n v="0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"/>
    <s v="出库信息"/>
    <n v="2"/>
    <d v="2017-02-28T00:00:00"/>
    <d v="2017-02-23T00:00:00"/>
    <x v="52"/>
    <n v="1"/>
    <n v="0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入库信息"/>
    <n v="4"/>
    <d v="2017-05-01T00:00:00"/>
    <m/>
    <x v="5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试验信息"/>
    <s v="暂未评估"/>
    <d v="2017-05-01T00:00:00"/>
    <m/>
    <x v="5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制造信息"/>
    <s v="暂未评估"/>
    <d v="2017-05-01T00:00:00"/>
    <m/>
    <x v="5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MES产品清单表"/>
    <s v="暂未评估"/>
    <d v="2017-05-01T00:00:00"/>
    <m/>
    <x v="5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MES产品清单表"/>
    <s v="暂未评估"/>
    <d v="2017-05-01T00:00:00"/>
    <m/>
    <x v="5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5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豫园商城集团OA凭证导入"/>
    <s v="SH1612230005E1"/>
    <s v="豫园商城"/>
    <n v="20"/>
    <n v="8"/>
    <n v="0"/>
    <n v="8"/>
    <s v="OA系统导入NC系统"/>
    <n v="8"/>
    <d v="2016-12-31T00:00:00"/>
    <d v="2016-12-31T00:00:00"/>
    <x v="54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付款凭证导入付款结算单"/>
    <n v="5"/>
    <d v="2017-01-15T00:00:00"/>
    <d v="2017-01-15T00:00:00"/>
    <x v="54"/>
    <n v="5"/>
    <n v="0"/>
    <m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7"/>
    <s v="付款结算单导入凭证"/>
    <n v="7"/>
    <d v="2017-01-25T00:00:00"/>
    <d v="2017-01-25T00:00:00"/>
    <x v="54"/>
    <n v="7"/>
    <n v="0"/>
    <m/>
    <m/>
    <n v="1"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宝洁WISE++系统维护"/>
    <s v="SH1608150003E1"/>
    <s v="宝洁WISE++"/>
    <n v="0"/>
    <n v="26"/>
    <n v="1"/>
    <n v="13"/>
    <s v="系统维护"/>
    <n v="0"/>
    <d v="2017-04-01T00:00:00"/>
    <m/>
    <x v="54"/>
    <n v="13"/>
    <n v="0"/>
    <m/>
    <n v="2"/>
    <n v="2"/>
    <n v="2"/>
    <n v="1"/>
    <n v="0"/>
    <n v="1"/>
    <n v="2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s v="新需求沟通"/>
    <n v="0"/>
    <d v="2017-04-01T00:00:00"/>
    <m/>
    <x v="54"/>
    <n v="2"/>
    <n v="0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5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刚泰BQ"/>
    <m/>
    <s v="刚泰BQ"/>
    <n v="200"/>
    <n v="4"/>
    <n v="0"/>
    <n v="2"/>
    <s v="BQ_HR需求调研"/>
    <n v="20"/>
    <d v="2017-06-30T00:00:00"/>
    <m/>
    <x v="54"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BQ_财务需求调研"/>
    <n v="20"/>
    <d v="2017-09-30T00:00:00"/>
    <m/>
    <x v="5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BQ资金需求调研"/>
    <n v="20"/>
    <d v="2017-09-30T00:00:00"/>
    <m/>
    <x v="5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樊承志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010002E1 - 上海汇众汽车制造有限公司"/>
    <s v="SH1611010002E1"/>
    <s v="上海汇众汽车制造有限公司"/>
    <n v="60"/>
    <n v="130"/>
    <m/>
    <n v="0"/>
    <s v="HR自助端客开"/>
    <n v="35"/>
    <s v="待定"/>
    <m/>
    <x v="9"/>
    <n v="0"/>
    <n v="0"/>
    <n v="0"/>
    <m/>
    <m/>
    <m/>
    <m/>
    <m/>
    <m/>
    <m/>
    <m/>
    <m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审批流客开"/>
    <n v="19"/>
    <s v="待定"/>
    <m/>
    <x v="9"/>
    <n v="0"/>
    <n v="0"/>
    <n v="0"/>
    <m/>
    <m/>
    <m/>
    <m/>
    <m/>
    <m/>
    <m/>
    <m/>
    <m/>
    <n v="5"/>
    <n v="5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打印客开"/>
    <n v="15"/>
    <s v="待定"/>
    <m/>
    <x v="9"/>
    <m/>
    <m/>
    <m/>
    <m/>
    <m/>
    <m/>
    <m/>
    <m/>
    <m/>
    <m/>
    <m/>
    <m/>
    <m/>
    <m/>
    <m/>
    <m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报表客开"/>
    <n v="15"/>
    <s v="待定"/>
    <m/>
    <x v="9"/>
    <m/>
    <m/>
    <m/>
    <m/>
    <m/>
    <m/>
    <m/>
    <m/>
    <m/>
    <m/>
    <m/>
    <m/>
    <m/>
    <m/>
    <m/>
    <m/>
    <m/>
    <m/>
    <m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一期功能优化+整体测试"/>
    <n v="30"/>
    <s v="待定"/>
    <m/>
    <x v="9"/>
    <m/>
    <m/>
    <m/>
    <m/>
    <m/>
    <m/>
    <m/>
    <m/>
    <m/>
    <m/>
    <m/>
    <m/>
    <m/>
    <m/>
    <m/>
    <m/>
    <m/>
    <m/>
    <m/>
    <m/>
    <m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8"/>
    <s v="年休假视图开发"/>
    <n v="8"/>
    <s v="待定"/>
    <m/>
    <x v="9"/>
    <m/>
    <n v="8"/>
    <m/>
    <m/>
    <m/>
    <m/>
    <m/>
    <m/>
    <m/>
    <m/>
    <m/>
    <m/>
    <m/>
    <m/>
    <m/>
    <m/>
    <m/>
    <m/>
    <m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薪资接口视图开发"/>
    <n v="8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8"/>
    <s v="需求A"/>
    <n v="13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512160004E1 - 都乐（上海）水果蔬菜贸易有限公司"/>
    <s v="SH1512160004E1"/>
    <s v="都乐（上海）水果蔬菜贸易有限公司"/>
    <n v="189"/>
    <n v="5"/>
    <m/>
    <n v="0"/>
    <s v="销售模块客开"/>
    <n v="50"/>
    <d v="2016-12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模块客开"/>
    <n v="50"/>
    <d v="2016-12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财务模块客开"/>
    <n v="50"/>
    <d v="2016-12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方案调研"/>
    <n v="20"/>
    <d v="2016-02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用户测试"/>
    <n v="10"/>
    <d v="2017-06-01T00:00:00"/>
    <m/>
    <x v="9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n v="31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512250003E1-浙江爱仕达电器股份有限公司"/>
    <s v="SH1512250003E1"/>
    <s v="浙江爱仕达电器股份有限公司"/>
    <n v="82"/>
    <n v="10"/>
    <m/>
    <n v="0"/>
    <s v="销售模块客开"/>
    <n v="30"/>
    <d v="2016-11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暂估应收抵冲"/>
    <n v="20"/>
    <d v="2016-10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财务模块客开"/>
    <n v="10"/>
    <d v="2016-10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配合测试"/>
    <n v="10"/>
    <d v="2017-03-01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代码交接，上线问题跟踪处理"/>
    <n v="10"/>
    <d v="2017-04-01T00:00:00"/>
    <m/>
    <x v="9"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n v="8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510140001-景瑞HR开发超20人天特批"/>
    <s v="SH1510140001"/>
    <s v="景瑞HR开发超20人天特批"/>
    <n v="20"/>
    <n v="2"/>
    <m/>
    <n v="0"/>
    <s v="简历导入"/>
    <n v="15"/>
    <d v="2017-03-30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"/>
    <n v="3"/>
    <d v="2017-03-30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上线"/>
    <n v="1"/>
    <d v="2017-03-30T00:00:00"/>
    <m/>
    <x v="9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验收"/>
    <n v="1"/>
    <d v="2017-03-30T00:00:00"/>
    <m/>
    <x v="9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4050001E1-城投水务"/>
    <s v="SH1604050001E1"/>
    <s v="城投水务"/>
    <n v="25"/>
    <n v="25"/>
    <m/>
    <n v="0"/>
    <s v="采购合同打印模板开发"/>
    <n v="10"/>
    <d v="2017-03-30T00:00:00"/>
    <m/>
    <x v="9"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发票打印模板开发"/>
    <n v="10"/>
    <d v="2017-03-30T00:00:00"/>
    <m/>
    <x v="9"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"/>
    <n v="5"/>
    <d v="2017-03-30T00:00:00"/>
    <m/>
    <x v="9"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n v="25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2090002-浦银"/>
    <s v="SH1612090002"/>
    <s v="浦银"/>
    <n v="28"/>
    <n v="28"/>
    <m/>
    <n v="0"/>
    <s v="财务核算账簿多选"/>
    <n v="20"/>
    <d v="2017-04-15T00:00:00"/>
    <m/>
    <x v="9"/>
    <m/>
    <m/>
    <m/>
    <m/>
    <m/>
    <m/>
    <m/>
    <m/>
    <m/>
    <m/>
    <m/>
    <m/>
    <m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凭证自动挂现金流量"/>
    <n v="5"/>
    <d v="2017-04-15T00:00:00"/>
    <m/>
    <x v="9"/>
    <m/>
    <m/>
    <m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"/>
    <n v="3"/>
    <d v="2017-04-15T00:00:00"/>
    <m/>
    <x v="9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7190001E1-信产通信HR"/>
    <s v="SH1607190001E1"/>
    <s v="信产通信HR"/>
    <n v="65"/>
    <n v="0"/>
    <m/>
    <n v="0"/>
    <s v="方案调研"/>
    <n v="5"/>
    <d v="2017-02-08T00:00:00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单点登录开发"/>
    <n v="15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轻量端客开"/>
    <n v="20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HR招聘管理客开"/>
    <n v="20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面试管理客开"/>
    <n v="30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"/>
    <n v="10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验收"/>
    <n v="2"/>
    <s v="待定"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0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上海医药预投项目/上海医药HR考勤对接"/>
    <s v="无合同"/>
    <s v="上海医药HR考勤对接"/>
    <s v="评估人天/57"/>
    <n v="15"/>
    <m/>
    <n v="5"/>
    <s v="页面开发及前端开发"/>
    <m/>
    <d v="2017-03-17T00:00:00"/>
    <m/>
    <x v="55"/>
    <m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后端开发"/>
    <m/>
    <d v="2017-03-17T00:00:00"/>
    <m/>
    <x v="56"/>
    <m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5"/>
    <s v="后端开发"/>
    <m/>
    <d v="2017-03-17T00:00:00"/>
    <m/>
    <x v="41"/>
    <m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附件上传删除开发"/>
    <m/>
    <d v="2017-03-17T00:00:00"/>
    <m/>
    <x v="16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5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王学健"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270001E1 - 欧士机(上海)精密工具有限公司"/>
    <s v="SH1611270001E1"/>
    <s v="欧士机(上海)精密工具有限公司"/>
    <n v="200"/>
    <n v="9"/>
    <m/>
    <n v="9"/>
    <s v="方案分析与设计"/>
    <n v="27"/>
    <d v="2017-04-20T00:00:00"/>
    <m/>
    <x v="57"/>
    <n v="6"/>
    <n v="3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管理定制开发"/>
    <n v="45"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引配预留算法开发"/>
    <n v="66"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价格、采购价格体系开发"/>
    <n v="50"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EXCEL格式导入单据开发"/>
    <n v="110"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与第三方接口开发"/>
    <n v="55"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与上线支持"/>
    <n v="50"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9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9090002E1 - 上海魔域投资管理有限公司"/>
    <s v="SH1609090002E1"/>
    <s v="上海魔域投资管理有限公司"/>
    <n v="160"/>
    <n v="127"/>
    <m/>
    <n v="127"/>
    <s v="方案分析与设计"/>
    <n v="17"/>
    <d v="2016-11-14T00:00:00"/>
    <m/>
    <x v="57"/>
    <n v="5"/>
    <n v="122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基础档案接口"/>
    <n v="18"/>
    <m/>
    <m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应收应付接口"/>
    <n v="12"/>
    <m/>
    <m/>
    <x v="5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报销接口"/>
    <n v="13"/>
    <m/>
    <m/>
    <x v="4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业务接口"/>
    <n v="40"/>
    <m/>
    <m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资产接口"/>
    <n v="30"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测试与上线支持"/>
    <n v="30"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小计"/>
    <m/>
    <m/>
    <m/>
    <m/>
    <n v="127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409230002E1 - 上海金枫酒业股份有限公司"/>
    <s v="SH1409230002E1"/>
    <s v="上海金枫酒业股份有限公司"/>
    <n v="143"/>
    <n v="28"/>
    <n v="0.6"/>
    <n v="28"/>
    <s v="销售订单接口"/>
    <n v="25"/>
    <d v="2016-08-14T00:00:00"/>
    <m/>
    <x v="57"/>
    <m/>
    <n v="28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发票回传接口"/>
    <n v="30"/>
    <m/>
    <m/>
    <x v="5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报表开发"/>
    <n v="88"/>
    <m/>
    <m/>
    <x v="5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28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8310003E1 - 上海中智恒康医疗器械有限公司"/>
    <s v="SH1608310003E1"/>
    <s v="上海中智恒康医疗器械有限公司"/>
    <n v="128"/>
    <n v="103"/>
    <n v="0.3"/>
    <n v="103"/>
    <s v="基础档案接口"/>
    <n v="25"/>
    <d v="2016-11-04T00:00:00"/>
    <m/>
    <x v="57"/>
    <n v="3"/>
    <n v="100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销售、发票业务接口"/>
    <n v="35"/>
    <m/>
    <m/>
    <x v="5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采购、发票业务接口"/>
    <n v="35"/>
    <m/>
    <m/>
    <x v="5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库存业务接口"/>
    <n v="33"/>
    <m/>
    <m/>
    <x v="5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103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11090007E1 - 上海老城隍庙餐饮（集团）有限公司"/>
    <s v="SH1611090007E1"/>
    <s v="上海老城隍庙餐饮（集团）有限公司"/>
    <n v="292.5"/>
    <n v="30"/>
    <n v="0.6"/>
    <n v="30"/>
    <s v="采购合同校验、订货模板订货单配送方式对照表等去节点开发、订货单推式生成采购合同"/>
    <n v="85"/>
    <d v="2017-03-01T00:00:00"/>
    <d v="2017-02-25T00:00:00"/>
    <x v="59"/>
    <n v="0"/>
    <n v="30"/>
    <n v="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m/>
    <m/>
    <m/>
    <m/>
    <x v="0"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30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1604260001E1 - 圆通速递有限公司"/>
    <s v="SH1604260001E1"/>
    <s v="圆通速递有限公司"/>
    <n v="555"/>
    <n v="472.5"/>
    <n v="0.6"/>
    <n v="472.5"/>
    <s v="供应链接口及附属单据和报表"/>
    <n v="105"/>
    <d v="2017-05-31T00:00:00"/>
    <m/>
    <x v="60"/>
    <n v="5"/>
    <n v="467.5"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财务接口及附属单据和报表"/>
    <n v="60"/>
    <m/>
    <m/>
    <x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金税接口及附属单据和报表"/>
    <n v="71"/>
    <m/>
    <m/>
    <x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凭证接口"/>
    <n v="16"/>
    <m/>
    <m/>
    <x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系统新增需求"/>
    <n v="161"/>
    <m/>
    <m/>
    <x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预算接口"/>
    <n v="49"/>
    <m/>
    <m/>
    <x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0"/>
    <s v="升级内容业务调整和新增功能点"/>
    <n v="93"/>
    <m/>
    <m/>
    <x v="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n v="472.5"/>
    <m/>
    <m/>
    <m/>
    <m/>
    <x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  <m/>
    <x v="0"/>
    <m/>
    <m/>
  </r>
  <r>
    <x v="1"/>
    <s v="SH1206290003E1"/>
    <x v="1"/>
    <n v="113"/>
    <n v="97"/>
  </r>
  <r>
    <x v="2"/>
    <m/>
    <x v="0"/>
    <m/>
    <m/>
  </r>
  <r>
    <x v="2"/>
    <s v="小计"/>
    <x v="0"/>
    <m/>
    <m/>
  </r>
  <r>
    <x v="3"/>
    <s v="SH1406250001F2"/>
    <x v="2"/>
    <n v="200"/>
    <n v="73"/>
  </r>
  <r>
    <x v="2"/>
    <m/>
    <x v="0"/>
    <m/>
    <m/>
  </r>
  <r>
    <x v="2"/>
    <m/>
    <x v="0"/>
    <m/>
    <m/>
  </r>
  <r>
    <x v="2"/>
    <m/>
    <x v="0"/>
    <m/>
    <m/>
  </r>
  <r>
    <x v="2"/>
    <m/>
    <x v="0"/>
    <m/>
    <m/>
  </r>
  <r>
    <x v="2"/>
    <s v="小计"/>
    <x v="0"/>
    <m/>
    <m/>
  </r>
  <r>
    <x v="4"/>
    <s v="SH1507140006E1"/>
    <x v="3"/>
    <n v="60"/>
    <n v="60"/>
  </r>
  <r>
    <x v="2"/>
    <m/>
    <x v="0"/>
    <m/>
    <m/>
  </r>
  <r>
    <x v="2"/>
    <m/>
    <x v="0"/>
    <m/>
    <m/>
  </r>
  <r>
    <x v="5"/>
    <s v="SH1611020003S1"/>
    <x v="4"/>
    <n v="100"/>
    <n v="87"/>
  </r>
  <r>
    <x v="2"/>
    <m/>
    <x v="0"/>
    <m/>
    <m/>
  </r>
  <r>
    <x v="2"/>
    <m/>
    <x v="0"/>
    <m/>
    <m/>
  </r>
  <r>
    <x v="2"/>
    <m/>
    <x v="0"/>
    <m/>
    <m/>
  </r>
  <r>
    <x v="2"/>
    <m/>
    <x v="0"/>
    <m/>
    <m/>
  </r>
  <r>
    <x v="2"/>
    <m/>
    <x v="0"/>
    <m/>
    <m/>
  </r>
  <r>
    <x v="2"/>
    <m/>
    <x v="0"/>
    <m/>
    <m/>
  </r>
  <r>
    <x v="2"/>
    <s v="小计"/>
    <x v="0"/>
    <m/>
    <m/>
  </r>
  <r>
    <x v="6"/>
    <s v="SH1604050001E1"/>
    <x v="5"/>
    <n v="180"/>
    <n v="144"/>
  </r>
  <r>
    <x v="2"/>
    <m/>
    <x v="0"/>
    <m/>
    <m/>
  </r>
  <r>
    <x v="2"/>
    <m/>
    <x v="0"/>
    <m/>
    <m/>
  </r>
  <r>
    <x v="2"/>
    <m/>
    <x v="0"/>
    <m/>
    <m/>
  </r>
  <r>
    <x v="2"/>
    <m/>
    <x v="0"/>
    <m/>
    <m/>
  </r>
  <r>
    <x v="2"/>
    <s v="小计"/>
    <x v="0"/>
    <m/>
    <m/>
  </r>
  <r>
    <x v="7"/>
    <s v="SH1609130004E1"/>
    <x v="5"/>
    <n v="15"/>
    <n v="13"/>
  </r>
  <r>
    <x v="2"/>
    <m/>
    <x v="0"/>
    <m/>
    <m/>
  </r>
  <r>
    <x v="2"/>
    <s v="小计"/>
    <x v="0"/>
    <m/>
    <m/>
  </r>
  <r>
    <x v="8"/>
    <s v="SH1609260005E1"/>
    <x v="6"/>
    <n v="12"/>
    <n v="9"/>
  </r>
  <r>
    <x v="2"/>
    <m/>
    <x v="0"/>
    <m/>
    <m/>
  </r>
  <r>
    <x v="8"/>
    <s v="SH1611070001S1"/>
    <x v="6"/>
    <n v="15"/>
    <n v="8"/>
  </r>
  <r>
    <x v="2"/>
    <m/>
    <x v="0"/>
    <m/>
    <m/>
  </r>
  <r>
    <x v="2"/>
    <s v="小计"/>
    <x v="0"/>
    <m/>
    <m/>
  </r>
  <r>
    <x v="9"/>
    <s v="SH1608150001E1"/>
    <x v="7"/>
    <n v="42"/>
    <n v="38"/>
  </r>
  <r>
    <x v="2"/>
    <m/>
    <x v="0"/>
    <m/>
    <m/>
  </r>
  <r>
    <x v="2"/>
    <m/>
    <x v="0"/>
    <m/>
    <m/>
  </r>
  <r>
    <x v="2"/>
    <s v="小计"/>
    <x v="0"/>
    <m/>
    <m/>
  </r>
  <r>
    <x v="10"/>
    <s v="SH1609140001F1"/>
    <x v="8"/>
    <n v="20"/>
    <n v="12"/>
  </r>
  <r>
    <x v="2"/>
    <m/>
    <x v="0"/>
    <m/>
    <m/>
  </r>
  <r>
    <x v="2"/>
    <s v="小计"/>
    <x v="0"/>
    <m/>
    <m/>
  </r>
  <r>
    <x v="11"/>
    <s v="SH1406250001F2"/>
    <x v="9"/>
    <n v="200"/>
    <n v="60"/>
  </r>
  <r>
    <x v="2"/>
    <m/>
    <x v="0"/>
    <m/>
    <m/>
  </r>
  <r>
    <x v="2"/>
    <m/>
    <x v="0"/>
    <m/>
    <m/>
  </r>
  <r>
    <x v="2"/>
    <m/>
    <x v="0"/>
    <m/>
    <m/>
  </r>
  <r>
    <x v="2"/>
    <m/>
    <x v="0"/>
    <m/>
    <m/>
  </r>
  <r>
    <x v="2"/>
    <s v="小计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C63" firstHeaderRow="1" firstDataRow="2" firstDataCol="1"/>
  <pivotFields count="68"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axis="axisRow" includeNewItemsInFilter="1" countSubtotal="1">
      <items count="62">
        <item x="2"/>
        <item x="60"/>
        <item x="46"/>
        <item x="18"/>
        <item x="3"/>
        <item x="43"/>
        <item x="31"/>
        <item x="16"/>
        <item x="17"/>
        <item x="53"/>
        <item x="9"/>
        <item x="41"/>
        <item x="21"/>
        <item x="47"/>
        <item x="29"/>
        <item x="20"/>
        <item x="54"/>
        <item x="37"/>
        <item x="24"/>
        <item x="51"/>
        <item x="35"/>
        <item x="28"/>
        <item x="19"/>
        <item x="32"/>
        <item x="7"/>
        <item x="8"/>
        <item x="23"/>
        <item x="4"/>
        <item x="30"/>
        <item x="6"/>
        <item x="49"/>
        <item x="59"/>
        <item x="33"/>
        <item x="50"/>
        <item x="22"/>
        <item x="55"/>
        <item x="38"/>
        <item x="11"/>
        <item x="34"/>
        <item x="57"/>
        <item x="27"/>
        <item x="10"/>
        <item x="40"/>
        <item x="39"/>
        <item x="58"/>
        <item x="14"/>
        <item x="25"/>
        <item x="1"/>
        <item x="13"/>
        <item x="26"/>
        <item x="56"/>
        <item x="15"/>
        <item x="5"/>
        <item x="45"/>
        <item x="36"/>
        <item x="42"/>
        <item x="48"/>
        <item x="44"/>
        <item x="52"/>
        <item x="12"/>
        <item h="1" x="0"/>
        <item t="coun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需求对应的人天" fld="8" baseField="0" baseItem="0"/>
    <dataField name="求和项:截止目前投入人天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">
  <location ref="A2:C26" firstHeaderRow="1" firstDataRow="2" firstDataCol="1"/>
  <pivotFields count="5">
    <pivotField axis="axisRow" showAll="0">
      <items count="71">
        <item m="1" x="21"/>
        <item sd="0" m="1" x="26"/>
        <item sd="0" m="1" x="19"/>
        <item sd="0" m="1" x="13"/>
        <item sd="0" m="1" x="39"/>
        <item sd="0" m="1" x="43"/>
        <item sd="0" m="1" x="27"/>
        <item sd="0" m="1" x="59"/>
        <item sd="0" m="1" x="68"/>
        <item sd="0" m="1" x="32"/>
        <item sd="0" m="1" x="35"/>
        <item sd="0" m="1" x="18"/>
        <item sd="0" m="1" x="23"/>
        <item sd="0" m="1" x="48"/>
        <item sd="0" m="1" x="49"/>
        <item sd="0" m="1" x="24"/>
        <item sd="0" m="1" x="34"/>
        <item sd="0" m="1" x="36"/>
        <item sd="0" m="1" x="28"/>
        <item sd="0" m="1" x="25"/>
        <item sd="0" m="1" x="17"/>
        <item sd="0" m="1" x="66"/>
        <item sd="0" m="1" x="22"/>
        <item sd="0" m="1" x="44"/>
        <item sd="0" m="1" x="42"/>
        <item sd="0" m="1" x="46"/>
        <item sd="0" m="1" x="57"/>
        <item sd="0" m="1" x="33"/>
        <item sd="0" m="1" x="69"/>
        <item sd="0" m="1" x="15"/>
        <item sd="0" m="1" x="20"/>
        <item sd="0" m="1" x="16"/>
        <item sd="0" m="1" x="12"/>
        <item sd="0" x="2"/>
        <item sd="0" x="1"/>
        <item m="1" x="61"/>
        <item m="1" x="67"/>
        <item m="1" x="41"/>
        <item m="1" x="45"/>
        <item m="1" x="54"/>
        <item m="1" x="55"/>
        <item m="1" x="64"/>
        <item m="1" x="40"/>
        <item m="1" x="50"/>
        <item m="1" x="30"/>
        <item m="1" x="58"/>
        <item sd="0" m="1" x="47"/>
        <item sd="0" m="1" x="62"/>
        <item sd="0" m="1" x="65"/>
        <item sd="0" m="1" x="53"/>
        <item sd="0" m="1" x="56"/>
        <item sd="0" m="1" x="51"/>
        <item sd="0" m="1" x="63"/>
        <item m="1" x="31"/>
        <item m="1" x="52"/>
        <item m="1" x="29"/>
        <item m="1" x="37"/>
        <item m="1" x="38"/>
        <item m="1" x="60"/>
        <item m="1" x="14"/>
        <item x="0"/>
        <item x="3"/>
        <item x="4"/>
        <item x="5"/>
        <item x="6"/>
        <item x="7"/>
        <item x="8"/>
        <item x="9"/>
        <item x="10"/>
        <item x="11"/>
        <item t="default" sd="0"/>
      </items>
    </pivotField>
    <pivotField showAll="0"/>
    <pivotField axis="axisRow" showAll="0">
      <items count="65">
        <item m="1" x="40"/>
        <item m="1" x="58"/>
        <item m="1" x="59"/>
        <item m="1" x="23"/>
        <item m="1" x="32"/>
        <item m="1" x="61"/>
        <item m="1" x="51"/>
        <item m="1" x="41"/>
        <item m="1" x="12"/>
        <item m="1" x="35"/>
        <item m="1" x="60"/>
        <item m="1" x="33"/>
        <item m="1" x="52"/>
        <item m="1" x="21"/>
        <item m="1" x="13"/>
        <item m="1" x="22"/>
        <item m="1" x="16"/>
        <item m="1" x="31"/>
        <item m="1" x="63"/>
        <item m="1" x="43"/>
        <item m="1" x="30"/>
        <item m="1" x="19"/>
        <item m="1" x="45"/>
        <item m="1" x="55"/>
        <item m="1" x="27"/>
        <item m="1" x="34"/>
        <item m="1" x="24"/>
        <item m="1" x="53"/>
        <item m="1" x="18"/>
        <item m="1" x="10"/>
        <item m="1" x="11"/>
        <item m="1" x="42"/>
        <item m="1" x="50"/>
        <item x="0"/>
        <item x="1"/>
        <item x="2"/>
        <item m="1" x="39"/>
        <item m="1" x="46"/>
        <item m="1" x="49"/>
        <item x="3"/>
        <item m="1" x="37"/>
        <item m="1" x="14"/>
        <item m="1" x="26"/>
        <item m="1" x="54"/>
        <item m="1" x="17"/>
        <item m="1" x="15"/>
        <item m="1" x="62"/>
        <item m="1" x="44"/>
        <item m="1" x="25"/>
        <item m="1" x="36"/>
        <item m="1" x="38"/>
        <item m="1" x="56"/>
        <item m="1" x="48"/>
        <item m="1" x="20"/>
        <item m="1" x="47"/>
        <item m="1" x="57"/>
        <item m="1" x="29"/>
        <item m="1" x="28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2">
    <field x="0"/>
    <field x="2"/>
  </rowFields>
  <rowItems count="23">
    <i>
      <x v="33"/>
    </i>
    <i>
      <x v="34"/>
    </i>
    <i>
      <x v="60"/>
    </i>
    <i r="1">
      <x v="33"/>
    </i>
    <i>
      <x v="61"/>
    </i>
    <i r="1">
      <x v="35"/>
    </i>
    <i>
      <x v="62"/>
    </i>
    <i r="1">
      <x v="39"/>
    </i>
    <i>
      <x v="63"/>
    </i>
    <i r="1">
      <x v="58"/>
    </i>
    <i>
      <x v="64"/>
    </i>
    <i r="1">
      <x v="59"/>
    </i>
    <i>
      <x v="65"/>
    </i>
    <i r="1">
      <x v="59"/>
    </i>
    <i>
      <x v="66"/>
    </i>
    <i r="1">
      <x v="60"/>
    </i>
    <i>
      <x v="67"/>
    </i>
    <i r="1">
      <x v="61"/>
    </i>
    <i>
      <x v="68"/>
    </i>
    <i r="1">
      <x v="62"/>
    </i>
    <i>
      <x v="69"/>
    </i>
    <i r="1">
      <x v="6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项目合同人天" fld="3" baseField="0" baseItem="0"/>
    <dataField name="求和项:投入总人天" fld="4" baseField="0" baseItem="0"/>
  </dataFields>
  <formats count="2">
    <format dxfId="1">
      <pivotArea type="all" dataOnly="0" outline="0" fieldPosition="0"/>
    </format>
    <format dxfId="0">
      <pivotArea dataOnly="0" labelOnly="1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2" sqref="A12"/>
    </sheetView>
  </sheetViews>
  <sheetFormatPr defaultRowHeight="13.5"/>
  <cols>
    <col min="1" max="1" width="9.75" customWidth="1"/>
    <col min="2" max="2" width="23" customWidth="1"/>
    <col min="3" max="3" width="26.5" bestFit="1" customWidth="1"/>
  </cols>
  <sheetData>
    <row r="1" spans="1:4">
      <c r="B1" s="171" t="s">
        <v>9</v>
      </c>
    </row>
    <row r="2" spans="1:4">
      <c r="A2" s="171" t="s">
        <v>10</v>
      </c>
      <c r="B2" t="s">
        <v>768</v>
      </c>
      <c r="C2" t="s">
        <v>767</v>
      </c>
    </row>
    <row r="3" spans="1:4">
      <c r="A3" s="172" t="s">
        <v>735</v>
      </c>
      <c r="B3" s="173">
        <v>93</v>
      </c>
      <c r="C3" s="173">
        <v>93</v>
      </c>
      <c r="D3">
        <f>B3-C3</f>
        <v>0</v>
      </c>
    </row>
    <row r="4" spans="1:4">
      <c r="A4" s="172" t="s">
        <v>736</v>
      </c>
      <c r="B4" s="173">
        <v>555</v>
      </c>
      <c r="C4" s="173">
        <v>472.5</v>
      </c>
      <c r="D4">
        <f t="shared" ref="D4:D63" si="0">B4-C4</f>
        <v>82.5</v>
      </c>
    </row>
    <row r="5" spans="1:4">
      <c r="A5" s="172" t="s">
        <v>737</v>
      </c>
      <c r="B5" s="173">
        <v>153</v>
      </c>
      <c r="C5" s="173">
        <v>119</v>
      </c>
      <c r="D5">
        <f t="shared" si="0"/>
        <v>34</v>
      </c>
    </row>
    <row r="6" spans="1:4">
      <c r="A6" s="172" t="s">
        <v>151</v>
      </c>
      <c r="B6" s="173">
        <v>25</v>
      </c>
      <c r="C6" s="173">
        <v>129</v>
      </c>
      <c r="D6">
        <f t="shared" si="0"/>
        <v>-104</v>
      </c>
    </row>
    <row r="7" spans="1:4">
      <c r="A7" s="172" t="s">
        <v>738</v>
      </c>
      <c r="B7" s="173">
        <v>555</v>
      </c>
      <c r="C7" s="173">
        <v>220</v>
      </c>
      <c r="D7">
        <f t="shared" si="0"/>
        <v>335</v>
      </c>
    </row>
    <row r="8" spans="1:4">
      <c r="A8" s="172" t="s">
        <v>739</v>
      </c>
      <c r="B8" s="173">
        <v>101</v>
      </c>
      <c r="C8" s="173">
        <v>53</v>
      </c>
      <c r="D8">
        <f t="shared" si="0"/>
        <v>48</v>
      </c>
    </row>
    <row r="9" spans="1:4">
      <c r="A9" s="172" t="s">
        <v>214</v>
      </c>
      <c r="B9" s="173"/>
      <c r="C9" s="173">
        <v>284</v>
      </c>
      <c r="D9">
        <f t="shared" si="0"/>
        <v>-284</v>
      </c>
    </row>
    <row r="10" spans="1:4">
      <c r="A10" s="172" t="s">
        <v>142</v>
      </c>
      <c r="B10" s="173">
        <v>80</v>
      </c>
      <c r="C10" s="173">
        <v>60</v>
      </c>
      <c r="D10">
        <f t="shared" si="0"/>
        <v>20</v>
      </c>
    </row>
    <row r="11" spans="1:4">
      <c r="A11" s="172" t="s">
        <v>149</v>
      </c>
      <c r="B11" s="173">
        <v>120</v>
      </c>
      <c r="C11" s="173">
        <v>75</v>
      </c>
      <c r="D11">
        <f t="shared" si="0"/>
        <v>45</v>
      </c>
    </row>
    <row r="12" spans="1:4">
      <c r="A12" s="172" t="s">
        <v>740</v>
      </c>
      <c r="B12" s="173">
        <v>26</v>
      </c>
      <c r="C12" s="173">
        <v>3</v>
      </c>
      <c r="D12">
        <f t="shared" si="0"/>
        <v>23</v>
      </c>
    </row>
    <row r="13" spans="1:4">
      <c r="A13" s="172" t="s">
        <v>741</v>
      </c>
      <c r="B13" s="173">
        <v>707</v>
      </c>
      <c r="C13" s="173">
        <v>119</v>
      </c>
      <c r="D13">
        <f t="shared" si="0"/>
        <v>588</v>
      </c>
    </row>
    <row r="14" spans="1:4">
      <c r="A14" s="172" t="s">
        <v>476</v>
      </c>
      <c r="B14" s="173">
        <v>150</v>
      </c>
      <c r="C14" s="173">
        <v>21</v>
      </c>
      <c r="D14">
        <f t="shared" si="0"/>
        <v>129</v>
      </c>
    </row>
    <row r="15" spans="1:4">
      <c r="A15" s="172" t="s">
        <v>162</v>
      </c>
      <c r="B15" s="173">
        <v>98</v>
      </c>
      <c r="C15" s="173">
        <v>70</v>
      </c>
      <c r="D15">
        <f t="shared" si="0"/>
        <v>28</v>
      </c>
    </row>
    <row r="16" spans="1:4">
      <c r="A16" s="172" t="s">
        <v>331</v>
      </c>
      <c r="B16" s="173">
        <v>124</v>
      </c>
      <c r="C16" s="173">
        <v>65</v>
      </c>
      <c r="D16">
        <f t="shared" si="0"/>
        <v>59</v>
      </c>
    </row>
    <row r="17" spans="1:4">
      <c r="A17" s="172" t="s">
        <v>211</v>
      </c>
      <c r="B17" s="173"/>
      <c r="C17" s="173">
        <v>460</v>
      </c>
      <c r="D17">
        <f t="shared" si="0"/>
        <v>-460</v>
      </c>
    </row>
    <row r="18" spans="1:4">
      <c r="A18" s="172" t="s">
        <v>155</v>
      </c>
      <c r="B18" s="173">
        <v>35</v>
      </c>
      <c r="C18" s="173">
        <v>55</v>
      </c>
      <c r="D18">
        <f t="shared" si="0"/>
        <v>-20</v>
      </c>
    </row>
    <row r="19" spans="1:4">
      <c r="A19" s="172" t="s">
        <v>742</v>
      </c>
      <c r="B19" s="173">
        <v>80</v>
      </c>
      <c r="C19" s="173">
        <v>37</v>
      </c>
      <c r="D19">
        <f t="shared" si="0"/>
        <v>43</v>
      </c>
    </row>
    <row r="20" spans="1:4">
      <c r="A20" s="172" t="s">
        <v>743</v>
      </c>
      <c r="B20" s="173"/>
      <c r="C20" s="173">
        <v>15</v>
      </c>
      <c r="D20">
        <f t="shared" si="0"/>
        <v>-15</v>
      </c>
    </row>
    <row r="21" spans="1:4">
      <c r="A21" s="172" t="s">
        <v>181</v>
      </c>
      <c r="B21" s="173">
        <v>15</v>
      </c>
      <c r="C21" s="173">
        <v>15</v>
      </c>
      <c r="D21">
        <f t="shared" si="0"/>
        <v>0</v>
      </c>
    </row>
    <row r="22" spans="1:4">
      <c r="A22" s="172" t="s">
        <v>344</v>
      </c>
      <c r="B22" s="173">
        <v>35</v>
      </c>
      <c r="C22" s="173">
        <v>35</v>
      </c>
      <c r="D22">
        <f t="shared" si="0"/>
        <v>0</v>
      </c>
    </row>
    <row r="23" spans="1:4">
      <c r="A23" s="172" t="s">
        <v>744</v>
      </c>
      <c r="B23" s="173">
        <v>35</v>
      </c>
      <c r="C23" s="173">
        <v>9</v>
      </c>
      <c r="D23">
        <f t="shared" si="0"/>
        <v>26</v>
      </c>
    </row>
    <row r="24" spans="1:4">
      <c r="A24" s="172" t="s">
        <v>200</v>
      </c>
      <c r="B24" s="173"/>
      <c r="C24" s="173">
        <v>100</v>
      </c>
      <c r="D24">
        <f t="shared" si="0"/>
        <v>-100</v>
      </c>
    </row>
    <row r="25" spans="1:4">
      <c r="A25" s="172" t="s">
        <v>153</v>
      </c>
      <c r="B25" s="173">
        <v>835</v>
      </c>
      <c r="C25" s="173">
        <v>770</v>
      </c>
      <c r="D25">
        <f t="shared" si="0"/>
        <v>65</v>
      </c>
    </row>
    <row r="26" spans="1:4">
      <c r="A26" s="172" t="s">
        <v>221</v>
      </c>
      <c r="B26" s="173">
        <v>109</v>
      </c>
      <c r="C26" s="173">
        <v>225</v>
      </c>
      <c r="D26">
        <f t="shared" si="0"/>
        <v>-116</v>
      </c>
    </row>
    <row r="27" spans="1:4">
      <c r="A27" s="172" t="s">
        <v>203</v>
      </c>
      <c r="B27" s="173">
        <v>43</v>
      </c>
      <c r="C27" s="173">
        <v>93</v>
      </c>
      <c r="D27">
        <f t="shared" si="0"/>
        <v>-50</v>
      </c>
    </row>
    <row r="28" spans="1:4">
      <c r="A28" s="172" t="s">
        <v>745</v>
      </c>
      <c r="B28" s="173">
        <v>102</v>
      </c>
      <c r="C28" s="173">
        <v>72</v>
      </c>
      <c r="D28">
        <f t="shared" si="0"/>
        <v>30</v>
      </c>
    </row>
    <row r="29" spans="1:4">
      <c r="A29" s="172" t="s">
        <v>179</v>
      </c>
      <c r="B29" s="173">
        <v>75</v>
      </c>
      <c r="C29" s="173">
        <v>60</v>
      </c>
      <c r="D29">
        <f t="shared" si="0"/>
        <v>15</v>
      </c>
    </row>
    <row r="30" spans="1:4">
      <c r="A30" s="172" t="s">
        <v>746</v>
      </c>
      <c r="B30" s="173">
        <v>112</v>
      </c>
      <c r="C30" s="173">
        <v>112</v>
      </c>
      <c r="D30">
        <f t="shared" si="0"/>
        <v>0</v>
      </c>
    </row>
    <row r="31" spans="1:4">
      <c r="A31" s="172" t="s">
        <v>213</v>
      </c>
      <c r="B31" s="173"/>
      <c r="C31" s="173">
        <v>322</v>
      </c>
      <c r="D31">
        <f t="shared" si="0"/>
        <v>-322</v>
      </c>
    </row>
    <row r="32" spans="1:4">
      <c r="A32" s="172" t="s">
        <v>747</v>
      </c>
      <c r="B32" s="173">
        <v>68</v>
      </c>
      <c r="C32" s="173">
        <v>27</v>
      </c>
      <c r="D32">
        <f t="shared" si="0"/>
        <v>41</v>
      </c>
    </row>
    <row r="33" spans="1:4">
      <c r="A33" s="172" t="s">
        <v>339</v>
      </c>
      <c r="B33" s="173">
        <v>58</v>
      </c>
      <c r="C33" s="173">
        <v>48</v>
      </c>
      <c r="D33">
        <f t="shared" si="0"/>
        <v>10</v>
      </c>
    </row>
    <row r="34" spans="1:4">
      <c r="A34" s="172" t="s">
        <v>748</v>
      </c>
      <c r="B34" s="173">
        <v>203</v>
      </c>
      <c r="C34" s="173">
        <v>30</v>
      </c>
      <c r="D34">
        <f t="shared" si="0"/>
        <v>173</v>
      </c>
    </row>
    <row r="35" spans="1:4">
      <c r="A35" s="172" t="s">
        <v>749</v>
      </c>
      <c r="B35" s="173">
        <v>15</v>
      </c>
      <c r="C35" s="173">
        <v>200</v>
      </c>
      <c r="D35">
        <f t="shared" si="0"/>
        <v>-185</v>
      </c>
    </row>
    <row r="36" spans="1:4">
      <c r="A36" s="172" t="s">
        <v>750</v>
      </c>
      <c r="B36" s="173">
        <v>33</v>
      </c>
      <c r="C36" s="173">
        <v>33</v>
      </c>
      <c r="D36">
        <f t="shared" si="0"/>
        <v>0</v>
      </c>
    </row>
    <row r="37" spans="1:4">
      <c r="A37" s="172" t="s">
        <v>167</v>
      </c>
      <c r="B37" s="173">
        <v>488</v>
      </c>
      <c r="C37" s="173">
        <v>356</v>
      </c>
      <c r="D37">
        <f t="shared" si="0"/>
        <v>132</v>
      </c>
    </row>
    <row r="38" spans="1:4">
      <c r="A38" s="172" t="s">
        <v>751</v>
      </c>
      <c r="B38" s="173"/>
      <c r="C38" s="173">
        <v>5</v>
      </c>
      <c r="D38">
        <f t="shared" si="0"/>
        <v>-5</v>
      </c>
    </row>
    <row r="39" spans="1:4">
      <c r="A39" s="172" t="s">
        <v>752</v>
      </c>
      <c r="B39" s="173"/>
      <c r="C39" s="173">
        <v>16</v>
      </c>
      <c r="D39">
        <f t="shared" si="0"/>
        <v>-16</v>
      </c>
    </row>
    <row r="40" spans="1:4">
      <c r="A40" s="172" t="s">
        <v>753</v>
      </c>
      <c r="B40" s="173">
        <v>434</v>
      </c>
      <c r="C40" s="173">
        <v>96</v>
      </c>
      <c r="D40">
        <f t="shared" si="0"/>
        <v>338</v>
      </c>
    </row>
    <row r="41" spans="1:4">
      <c r="A41" s="172" t="s">
        <v>754</v>
      </c>
      <c r="B41" s="173">
        <v>25</v>
      </c>
      <c r="C41" s="173">
        <v>0</v>
      </c>
      <c r="D41">
        <f t="shared" si="0"/>
        <v>25</v>
      </c>
    </row>
    <row r="42" spans="1:4">
      <c r="A42" s="172" t="s">
        <v>755</v>
      </c>
      <c r="B42" s="173">
        <v>573</v>
      </c>
      <c r="C42" s="173">
        <v>267</v>
      </c>
      <c r="D42">
        <f t="shared" si="0"/>
        <v>306</v>
      </c>
    </row>
    <row r="43" spans="1:4">
      <c r="A43" s="172" t="s">
        <v>198</v>
      </c>
      <c r="B43" s="173"/>
      <c r="C43" s="173">
        <v>322</v>
      </c>
      <c r="D43">
        <f t="shared" si="0"/>
        <v>-322</v>
      </c>
    </row>
    <row r="44" spans="1:4">
      <c r="A44" s="172" t="s">
        <v>756</v>
      </c>
      <c r="B44" s="173">
        <v>40</v>
      </c>
      <c r="C44" s="173">
        <v>0</v>
      </c>
      <c r="D44">
        <f t="shared" si="0"/>
        <v>40</v>
      </c>
    </row>
    <row r="45" spans="1:4">
      <c r="A45" s="172" t="s">
        <v>757</v>
      </c>
      <c r="B45" s="173">
        <v>89</v>
      </c>
      <c r="C45" s="173">
        <v>18</v>
      </c>
      <c r="D45">
        <f t="shared" si="0"/>
        <v>71</v>
      </c>
    </row>
    <row r="46" spans="1:4">
      <c r="A46" s="172" t="s">
        <v>758</v>
      </c>
      <c r="B46" s="173">
        <v>1428</v>
      </c>
      <c r="C46" s="173">
        <v>537</v>
      </c>
      <c r="D46">
        <f t="shared" si="0"/>
        <v>891</v>
      </c>
    </row>
    <row r="47" spans="1:4">
      <c r="A47" s="172" t="s">
        <v>759</v>
      </c>
      <c r="B47" s="173">
        <v>72</v>
      </c>
      <c r="C47" s="173">
        <v>0</v>
      </c>
      <c r="D47">
        <f t="shared" si="0"/>
        <v>72</v>
      </c>
    </row>
    <row r="48" spans="1:4">
      <c r="A48" s="172" t="s">
        <v>135</v>
      </c>
      <c r="B48" s="173">
        <v>104</v>
      </c>
      <c r="C48" s="173">
        <v>42</v>
      </c>
      <c r="D48">
        <f t="shared" si="0"/>
        <v>62</v>
      </c>
    </row>
    <row r="49" spans="1:4">
      <c r="A49" s="172" t="s">
        <v>189</v>
      </c>
      <c r="B49" s="173">
        <v>185</v>
      </c>
      <c r="C49" s="173">
        <v>75</v>
      </c>
      <c r="D49">
        <f t="shared" si="0"/>
        <v>110</v>
      </c>
    </row>
    <row r="50" spans="1:4">
      <c r="A50" s="172" t="s">
        <v>760</v>
      </c>
      <c r="B50" s="173">
        <v>226</v>
      </c>
      <c r="C50" s="173">
        <v>112</v>
      </c>
      <c r="D50">
        <f t="shared" si="0"/>
        <v>114</v>
      </c>
    </row>
    <row r="51" spans="1:4">
      <c r="A51" s="172" t="s">
        <v>761</v>
      </c>
      <c r="B51" s="173">
        <v>119</v>
      </c>
      <c r="C51" s="173">
        <v>7</v>
      </c>
      <c r="D51">
        <f t="shared" si="0"/>
        <v>112</v>
      </c>
    </row>
    <row r="52" spans="1:4">
      <c r="A52" s="172" t="s">
        <v>196</v>
      </c>
      <c r="B52" s="173">
        <v>7</v>
      </c>
      <c r="C52" s="173">
        <v>369</v>
      </c>
      <c r="D52">
        <f t="shared" si="0"/>
        <v>-362</v>
      </c>
    </row>
    <row r="53" spans="1:4">
      <c r="A53" s="172" t="s">
        <v>475</v>
      </c>
      <c r="B53" s="173"/>
      <c r="C53" s="173">
        <v>5</v>
      </c>
      <c r="D53">
        <f t="shared" si="0"/>
        <v>-5</v>
      </c>
    </row>
    <row r="54" spans="1:4">
      <c r="A54" s="172" t="s">
        <v>140</v>
      </c>
      <c r="B54" s="173">
        <v>25</v>
      </c>
      <c r="C54" s="173">
        <v>25</v>
      </c>
      <c r="D54">
        <f t="shared" si="0"/>
        <v>0</v>
      </c>
    </row>
    <row r="55" spans="1:4">
      <c r="A55" s="172" t="s">
        <v>762</v>
      </c>
      <c r="B55" s="173">
        <v>132</v>
      </c>
      <c r="C55" s="173">
        <v>63</v>
      </c>
      <c r="D55">
        <f t="shared" si="0"/>
        <v>69</v>
      </c>
    </row>
    <row r="56" spans="1:4">
      <c r="A56" s="172" t="s">
        <v>763</v>
      </c>
      <c r="B56" s="173">
        <v>303</v>
      </c>
      <c r="C56" s="173">
        <v>235</v>
      </c>
      <c r="D56">
        <f t="shared" si="0"/>
        <v>68</v>
      </c>
    </row>
    <row r="57" spans="1:4">
      <c r="A57" s="172" t="s">
        <v>764</v>
      </c>
      <c r="B57" s="173">
        <v>20</v>
      </c>
      <c r="C57" s="173">
        <v>20</v>
      </c>
      <c r="D57">
        <f t="shared" si="0"/>
        <v>0</v>
      </c>
    </row>
    <row r="58" spans="1:4">
      <c r="A58" s="172" t="s">
        <v>765</v>
      </c>
      <c r="B58" s="173">
        <v>152</v>
      </c>
      <c r="C58" s="173">
        <v>66</v>
      </c>
      <c r="D58">
        <f t="shared" si="0"/>
        <v>86</v>
      </c>
    </row>
    <row r="59" spans="1:4">
      <c r="A59" s="172" t="s">
        <v>337</v>
      </c>
      <c r="B59" s="173">
        <v>20</v>
      </c>
      <c r="C59" s="173">
        <v>20</v>
      </c>
      <c r="D59">
        <f t="shared" si="0"/>
        <v>0</v>
      </c>
    </row>
    <row r="60" spans="1:4">
      <c r="A60" s="172" t="s">
        <v>766</v>
      </c>
      <c r="B60" s="173">
        <v>47</v>
      </c>
      <c r="C60" s="173">
        <v>7</v>
      </c>
      <c r="D60">
        <f t="shared" si="0"/>
        <v>40</v>
      </c>
    </row>
    <row r="61" spans="1:4">
      <c r="A61" s="172" t="s">
        <v>395</v>
      </c>
      <c r="B61" s="173">
        <v>99</v>
      </c>
      <c r="C61" s="173">
        <v>30</v>
      </c>
      <c r="D61">
        <f t="shared" si="0"/>
        <v>69</v>
      </c>
    </row>
    <row r="62" spans="1:4">
      <c r="A62" s="172" t="s">
        <v>134</v>
      </c>
      <c r="B62" s="173">
        <v>225</v>
      </c>
      <c r="C62" s="173">
        <v>41</v>
      </c>
      <c r="D62">
        <f t="shared" si="0"/>
        <v>184</v>
      </c>
    </row>
    <row r="63" spans="1:4">
      <c r="A63" s="172" t="s">
        <v>8</v>
      </c>
      <c r="B63" s="173">
        <v>9453</v>
      </c>
      <c r="C63" s="173">
        <v>7235.5</v>
      </c>
      <c r="D63">
        <f t="shared" si="0"/>
        <v>2217.5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574"/>
  <sheetViews>
    <sheetView tabSelected="1" topLeftCell="E1" zoomScaleNormal="100" workbookViewId="0">
      <pane ySplit="1" topLeftCell="A456" activePane="bottomLeft" state="frozen"/>
      <selection pane="bottomLeft" activeCell="O468" sqref="O468"/>
    </sheetView>
  </sheetViews>
  <sheetFormatPr defaultRowHeight="13.5"/>
  <cols>
    <col min="1" max="1" width="24" style="2" customWidth="1"/>
    <col min="2" max="2" width="16.875" style="2" customWidth="1"/>
    <col min="3" max="3" width="12.125" style="2" customWidth="1"/>
    <col min="4" max="4" width="6.625" style="2" customWidth="1"/>
    <col min="5" max="5" width="4" style="2" customWidth="1"/>
    <col min="6" max="6" width="3.625" style="19" customWidth="1"/>
    <col min="7" max="7" width="4.75" style="153" customWidth="1"/>
    <col min="8" max="8" width="25.125" style="2" customWidth="1"/>
    <col min="9" max="9" width="5.875" style="2" customWidth="1"/>
    <col min="10" max="11" width="10.75" style="2" customWidth="1"/>
    <col min="12" max="15" width="11.125" style="2" customWidth="1"/>
    <col min="16" max="16" width="15" style="168" customWidth="1"/>
    <col min="17" max="17" width="11.25" style="2" customWidth="1"/>
    <col min="18" max="18" width="6.625" style="2" customWidth="1"/>
    <col min="19" max="29" width="10.625" style="2" customWidth="1"/>
    <col min="30" max="30" width="12.5" style="2" customWidth="1"/>
    <col min="31" max="61" width="10.625" style="2" customWidth="1"/>
    <col min="62" max="62" width="11.5" style="2" customWidth="1"/>
    <col min="63" max="63" width="11.625" style="2" customWidth="1"/>
    <col min="64" max="65" width="10.625" style="2" customWidth="1"/>
    <col min="66" max="67" width="11.625" style="2" customWidth="1"/>
    <col min="68" max="69" width="10.625" style="2" customWidth="1"/>
    <col min="70" max="70" width="11.5" style="2" customWidth="1"/>
    <col min="71" max="72" width="11.875" style="2" customWidth="1"/>
    <col min="73" max="16384" width="9" style="2"/>
  </cols>
  <sheetData>
    <row r="1" spans="1:72" ht="51.75" customHeight="1">
      <c r="A1" s="1" t="s">
        <v>14</v>
      </c>
      <c r="B1" s="1" t="s">
        <v>1</v>
      </c>
      <c r="C1" s="1" t="s">
        <v>0</v>
      </c>
      <c r="D1" s="1" t="s">
        <v>2</v>
      </c>
      <c r="E1" s="1" t="s">
        <v>7</v>
      </c>
      <c r="F1" s="17" t="s">
        <v>97</v>
      </c>
      <c r="G1" s="134" t="s">
        <v>3</v>
      </c>
      <c r="H1" s="1" t="s">
        <v>505</v>
      </c>
      <c r="I1" s="1" t="s">
        <v>43</v>
      </c>
      <c r="J1" s="56" t="s">
        <v>796</v>
      </c>
      <c r="K1" s="181" t="s">
        <v>800</v>
      </c>
      <c r="L1" s="56" t="s">
        <v>504</v>
      </c>
      <c r="M1" s="181" t="s">
        <v>797</v>
      </c>
      <c r="N1" s="181" t="s">
        <v>799</v>
      </c>
      <c r="O1" s="181" t="s">
        <v>798</v>
      </c>
      <c r="P1" s="1" t="s">
        <v>4</v>
      </c>
      <c r="Q1" s="1" t="s">
        <v>42</v>
      </c>
      <c r="R1" s="1" t="s">
        <v>5</v>
      </c>
      <c r="S1" s="16" t="s">
        <v>44</v>
      </c>
      <c r="T1" s="16" t="s">
        <v>45</v>
      </c>
      <c r="U1" s="16" t="s">
        <v>46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  <c r="AA1" s="16" t="s">
        <v>52</v>
      </c>
      <c r="AB1" s="16" t="s">
        <v>53</v>
      </c>
      <c r="AC1" s="16" t="s">
        <v>54</v>
      </c>
      <c r="AD1" s="16" t="s">
        <v>55</v>
      </c>
      <c r="AE1" s="16" t="s">
        <v>56</v>
      </c>
      <c r="AF1" s="16" t="s">
        <v>57</v>
      </c>
      <c r="AG1" s="16" t="s">
        <v>58</v>
      </c>
      <c r="AH1" s="16" t="s">
        <v>59</v>
      </c>
      <c r="AI1" s="16" t="s">
        <v>60</v>
      </c>
      <c r="AJ1" s="16" t="s">
        <v>61</v>
      </c>
      <c r="AK1" s="16" t="s">
        <v>62</v>
      </c>
      <c r="AL1" s="16" t="s">
        <v>63</v>
      </c>
      <c r="AM1" s="16" t="s">
        <v>64</v>
      </c>
      <c r="AN1" s="16" t="s">
        <v>65</v>
      </c>
      <c r="AO1" s="16" t="s">
        <v>66</v>
      </c>
      <c r="AP1" s="16" t="s">
        <v>67</v>
      </c>
      <c r="AQ1" s="16" t="s">
        <v>68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6" t="s">
        <v>73</v>
      </c>
      <c r="AX1" s="16" t="s">
        <v>74</v>
      </c>
      <c r="AY1" s="16" t="s">
        <v>75</v>
      </c>
      <c r="AZ1" s="16" t="s">
        <v>76</v>
      </c>
      <c r="BA1" s="16" t="s">
        <v>77</v>
      </c>
      <c r="BB1" s="16" t="s">
        <v>78</v>
      </c>
      <c r="BC1" s="16" t="s">
        <v>79</v>
      </c>
      <c r="BD1" s="16" t="s">
        <v>80</v>
      </c>
      <c r="BE1" s="16" t="s">
        <v>81</v>
      </c>
      <c r="BF1" s="16" t="s">
        <v>82</v>
      </c>
      <c r="BG1" s="16" t="s">
        <v>83</v>
      </c>
      <c r="BH1" s="16" t="s">
        <v>84</v>
      </c>
      <c r="BI1" s="16" t="s">
        <v>85</v>
      </c>
      <c r="BJ1" s="16" t="s">
        <v>86</v>
      </c>
      <c r="BK1" s="16" t="s">
        <v>87</v>
      </c>
      <c r="BL1" s="16" t="s">
        <v>88</v>
      </c>
      <c r="BM1" s="16" t="s">
        <v>89</v>
      </c>
      <c r="BN1" s="16" t="s">
        <v>90</v>
      </c>
      <c r="BO1" s="16" t="s">
        <v>91</v>
      </c>
      <c r="BP1" s="16" t="s">
        <v>92</v>
      </c>
      <c r="BQ1" s="16" t="s">
        <v>93</v>
      </c>
      <c r="BR1" s="16" t="s">
        <v>94</v>
      </c>
      <c r="BS1" s="16" t="s">
        <v>95</v>
      </c>
      <c r="BT1" s="16" t="s">
        <v>96</v>
      </c>
    </row>
    <row r="2" spans="1:72" s="81" customFormat="1" ht="16.5" customHeight="1">
      <c r="A2" s="82" t="s">
        <v>519</v>
      </c>
      <c r="B2" s="82"/>
      <c r="C2" s="82"/>
      <c r="D2" s="82"/>
      <c r="E2" s="83"/>
      <c r="F2" s="84"/>
      <c r="G2" s="135"/>
      <c r="H2" s="82"/>
      <c r="I2" s="82"/>
      <c r="J2" s="82"/>
      <c r="K2" s="182"/>
      <c r="L2" s="82"/>
      <c r="M2" s="182"/>
      <c r="N2" s="182"/>
      <c r="O2" s="182"/>
      <c r="P2" s="155"/>
      <c r="Q2" s="82"/>
      <c r="R2" s="82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</row>
    <row r="3" spans="1:72">
      <c r="A3" s="244" t="str">
        <f>CONCATENATE(B3," - ",C3)</f>
        <v xml:space="preserve">SH1206290003E1 - 睿智化学 </v>
      </c>
      <c r="B3" s="230" t="s">
        <v>36</v>
      </c>
      <c r="C3" s="246" t="s">
        <v>37</v>
      </c>
      <c r="D3" s="230">
        <v>113</v>
      </c>
      <c r="E3" s="267">
        <f>SUM(Q3:R4)</f>
        <v>97</v>
      </c>
      <c r="F3" s="268">
        <v>0.85</v>
      </c>
      <c r="G3" s="136">
        <f>Q3+R3</f>
        <v>4</v>
      </c>
      <c r="H3" s="3" t="s">
        <v>632</v>
      </c>
      <c r="I3" s="3">
        <v>20</v>
      </c>
      <c r="J3" s="57">
        <v>42916</v>
      </c>
      <c r="K3" s="40"/>
      <c r="L3" s="3"/>
      <c r="M3" s="34"/>
      <c r="N3" s="34"/>
      <c r="O3" s="34"/>
      <c r="P3" s="156" t="s">
        <v>18</v>
      </c>
      <c r="Q3" s="6">
        <f>SUM(S3:AD3)</f>
        <v>0</v>
      </c>
      <c r="R3" s="3">
        <v>4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>
      <c r="A4" s="244"/>
      <c r="B4" s="230"/>
      <c r="C4" s="246"/>
      <c r="D4" s="230"/>
      <c r="E4" s="248"/>
      <c r="F4" s="228"/>
      <c r="G4" s="136">
        <f t="shared" ref="G4:G37" si="0">Q4+R4</f>
        <v>93</v>
      </c>
      <c r="H4" s="3" t="s">
        <v>106</v>
      </c>
      <c r="I4" s="3">
        <v>93</v>
      </c>
      <c r="J4" s="57">
        <v>42855</v>
      </c>
      <c r="K4" s="40"/>
      <c r="L4" s="3"/>
      <c r="M4" s="34"/>
      <c r="N4" s="34"/>
      <c r="O4" s="34"/>
      <c r="P4" s="156" t="s">
        <v>506</v>
      </c>
      <c r="Q4" s="6">
        <f t="shared" ref="Q4:Q37" si="1">SUM(S4:AD4)</f>
        <v>0</v>
      </c>
      <c r="R4" s="3">
        <v>93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ht="16.5">
      <c r="A5" s="7"/>
      <c r="B5" s="257" t="s">
        <v>6</v>
      </c>
      <c r="C5" s="258"/>
      <c r="D5" s="4"/>
      <c r="E5" s="4"/>
      <c r="F5" s="18"/>
      <c r="G5" s="137">
        <f>SUM(G3:G4)</f>
        <v>97</v>
      </c>
      <c r="H5" s="3"/>
      <c r="I5" s="3"/>
      <c r="J5" s="3"/>
      <c r="K5" s="34"/>
      <c r="L5" s="3"/>
      <c r="M5" s="34"/>
      <c r="N5" s="34"/>
      <c r="O5" s="34"/>
      <c r="P5" s="156"/>
      <c r="Q5" s="6">
        <f t="shared" si="1"/>
        <v>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>
      <c r="A6" s="244" t="str">
        <f>CONCATENATE(B6," - ",C6)</f>
        <v>SH1406250001F2 - 上海国际机场股份有限公司</v>
      </c>
      <c r="B6" s="230" t="s">
        <v>98</v>
      </c>
      <c r="C6" s="246" t="s">
        <v>39</v>
      </c>
      <c r="D6" s="230">
        <v>200</v>
      </c>
      <c r="E6" s="267">
        <f>SUM(Q6:R10)</f>
        <v>73</v>
      </c>
      <c r="F6" s="268">
        <v>0.85</v>
      </c>
      <c r="G6" s="136">
        <f t="shared" si="0"/>
        <v>61</v>
      </c>
      <c r="H6" s="3" t="s">
        <v>99</v>
      </c>
      <c r="I6" s="3">
        <v>80</v>
      </c>
      <c r="J6" s="57">
        <v>42734</v>
      </c>
      <c r="K6" s="40"/>
      <c r="L6" s="3"/>
      <c r="M6" s="34"/>
      <c r="N6" s="34"/>
      <c r="O6" s="34"/>
      <c r="P6" s="156" t="s">
        <v>103</v>
      </c>
      <c r="Q6" s="6">
        <f t="shared" si="1"/>
        <v>1</v>
      </c>
      <c r="R6" s="3">
        <v>60</v>
      </c>
      <c r="S6" s="3"/>
      <c r="T6" s="3"/>
      <c r="U6" s="3"/>
      <c r="V6" s="3"/>
      <c r="W6" s="3"/>
      <c r="X6" s="3"/>
      <c r="Y6" s="3"/>
      <c r="Z6" s="3"/>
      <c r="AA6" s="3">
        <v>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>
      <c r="A7" s="244"/>
      <c r="B7" s="230"/>
      <c r="C7" s="246"/>
      <c r="D7" s="230"/>
      <c r="E7" s="248"/>
      <c r="F7" s="228"/>
      <c r="G7" s="136">
        <f t="shared" si="0"/>
        <v>0</v>
      </c>
      <c r="H7" s="3" t="s">
        <v>100</v>
      </c>
      <c r="I7" s="3">
        <v>40</v>
      </c>
      <c r="J7" s="57">
        <v>42916</v>
      </c>
      <c r="K7" s="40"/>
      <c r="L7" s="3"/>
      <c r="M7" s="34"/>
      <c r="N7" s="34"/>
      <c r="O7" s="34"/>
      <c r="P7" s="156" t="s">
        <v>103</v>
      </c>
      <c r="Q7" s="6">
        <f t="shared" si="1"/>
        <v>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>
      <c r="A8" s="244"/>
      <c r="B8" s="230"/>
      <c r="C8" s="246"/>
      <c r="D8" s="230"/>
      <c r="E8" s="248"/>
      <c r="F8" s="228"/>
      <c r="G8" s="136">
        <f t="shared" si="0"/>
        <v>0</v>
      </c>
      <c r="H8" s="3" t="s">
        <v>101</v>
      </c>
      <c r="I8" s="3">
        <v>40</v>
      </c>
      <c r="J8" s="3" t="s">
        <v>801</v>
      </c>
      <c r="K8" s="34"/>
      <c r="L8" s="3"/>
      <c r="M8" s="34"/>
      <c r="N8" s="34"/>
      <c r="O8" s="34"/>
      <c r="P8" s="156" t="s">
        <v>103</v>
      </c>
      <c r="Q8" s="6">
        <f t="shared" si="1"/>
        <v>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>
      <c r="A9" s="244"/>
      <c r="B9" s="230"/>
      <c r="C9" s="246"/>
      <c r="D9" s="230"/>
      <c r="E9" s="248"/>
      <c r="F9" s="228"/>
      <c r="G9" s="136">
        <f t="shared" si="0"/>
        <v>0</v>
      </c>
      <c r="H9" s="3" t="s">
        <v>102</v>
      </c>
      <c r="I9" s="3">
        <v>20</v>
      </c>
      <c r="J9" s="57">
        <v>42734</v>
      </c>
      <c r="K9" s="40"/>
      <c r="L9" s="57">
        <v>42734</v>
      </c>
      <c r="M9" s="40"/>
      <c r="N9" s="40"/>
      <c r="O9" s="40"/>
      <c r="P9" s="156" t="s">
        <v>103</v>
      </c>
      <c r="Q9" s="6">
        <f t="shared" si="1"/>
        <v>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>
      <c r="A10" s="244"/>
      <c r="B10" s="230"/>
      <c r="C10" s="246"/>
      <c r="D10" s="230"/>
      <c r="E10" s="248"/>
      <c r="F10" s="228"/>
      <c r="G10" s="136">
        <f t="shared" si="0"/>
        <v>12</v>
      </c>
      <c r="H10" s="3" t="s">
        <v>105</v>
      </c>
      <c r="I10" s="3">
        <v>20</v>
      </c>
      <c r="J10" s="3"/>
      <c r="K10" s="34"/>
      <c r="L10" s="3"/>
      <c r="M10" s="34"/>
      <c r="N10" s="34"/>
      <c r="O10" s="34"/>
      <c r="P10" s="156" t="s">
        <v>104</v>
      </c>
      <c r="Q10" s="6">
        <f t="shared" si="1"/>
        <v>4</v>
      </c>
      <c r="R10" s="3">
        <v>8</v>
      </c>
      <c r="S10" s="3"/>
      <c r="T10" s="3"/>
      <c r="U10" s="3"/>
      <c r="V10" s="3"/>
      <c r="W10" s="3"/>
      <c r="X10" s="3"/>
      <c r="Y10" s="3"/>
      <c r="Z10" s="3">
        <v>2</v>
      </c>
      <c r="AA10" s="3">
        <v>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ht="16.5">
      <c r="A11" s="7"/>
      <c r="B11" s="257" t="s">
        <v>6</v>
      </c>
      <c r="C11" s="258"/>
      <c r="D11" s="4"/>
      <c r="E11" s="4"/>
      <c r="F11" s="18"/>
      <c r="G11" s="137">
        <f>SUM(G6:G10)</f>
        <v>73</v>
      </c>
      <c r="H11" s="3"/>
      <c r="I11" s="3"/>
      <c r="J11" s="3"/>
      <c r="K11" s="34"/>
      <c r="L11" s="3"/>
      <c r="M11" s="34"/>
      <c r="N11" s="34"/>
      <c r="O11" s="34"/>
      <c r="P11" s="156"/>
      <c r="Q11" s="6">
        <f t="shared" si="1"/>
        <v>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>
      <c r="A12" s="244" t="s">
        <v>109</v>
      </c>
      <c r="B12" s="230" t="s">
        <v>107</v>
      </c>
      <c r="C12" s="246" t="s">
        <v>108</v>
      </c>
      <c r="D12" s="230">
        <v>60</v>
      </c>
      <c r="E12" s="267">
        <f>SUM(Q12:R13)</f>
        <v>60</v>
      </c>
      <c r="F12" s="268">
        <v>0.85</v>
      </c>
      <c r="G12" s="136">
        <f t="shared" si="0"/>
        <v>8</v>
      </c>
      <c r="H12" s="3" t="s">
        <v>518</v>
      </c>
      <c r="I12" s="3">
        <v>8</v>
      </c>
      <c r="J12" s="57">
        <v>42612</v>
      </c>
      <c r="K12" s="40"/>
      <c r="L12" s="57">
        <v>42612</v>
      </c>
      <c r="M12" s="40"/>
      <c r="N12" s="40"/>
      <c r="O12" s="40"/>
      <c r="P12" s="156" t="s">
        <v>104</v>
      </c>
      <c r="Q12" s="6">
        <f t="shared" si="1"/>
        <v>0</v>
      </c>
      <c r="R12" s="3">
        <v>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>
      <c r="A13" s="244"/>
      <c r="B13" s="230"/>
      <c r="C13" s="246"/>
      <c r="D13" s="230"/>
      <c r="E13" s="248"/>
      <c r="F13" s="228"/>
      <c r="G13" s="136">
        <f t="shared" si="0"/>
        <v>52</v>
      </c>
      <c r="H13" s="3" t="s">
        <v>106</v>
      </c>
      <c r="I13" s="3">
        <v>52</v>
      </c>
      <c r="J13" s="57">
        <v>42673</v>
      </c>
      <c r="K13" s="40"/>
      <c r="L13" s="57">
        <v>42724</v>
      </c>
      <c r="M13" s="40"/>
      <c r="N13" s="40"/>
      <c r="O13" s="40"/>
      <c r="P13" s="156" t="s">
        <v>110</v>
      </c>
      <c r="Q13" s="6">
        <f t="shared" si="1"/>
        <v>0</v>
      </c>
      <c r="R13" s="3">
        <v>52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ht="16.5">
      <c r="A14" s="7"/>
      <c r="B14" s="257"/>
      <c r="C14" s="258"/>
      <c r="D14" s="4"/>
      <c r="E14" s="4"/>
      <c r="F14" s="18"/>
      <c r="G14" s="137">
        <f>SUM(G12:G13)</f>
        <v>60</v>
      </c>
      <c r="H14" s="3"/>
      <c r="I14" s="3"/>
      <c r="J14" s="3"/>
      <c r="K14" s="34"/>
      <c r="L14" s="3"/>
      <c r="M14" s="34"/>
      <c r="N14" s="34"/>
      <c r="O14" s="34"/>
      <c r="P14" s="156"/>
      <c r="Q14" s="6">
        <f t="shared" si="1"/>
        <v>0</v>
      </c>
      <c r="R14" s="5"/>
      <c r="S14" s="5"/>
      <c r="T14" s="5"/>
      <c r="U14" s="5"/>
      <c r="V14" s="5"/>
      <c r="W14" s="5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>
      <c r="A15" s="244" t="str">
        <f>CONCATENATE(B15," - ",C15)</f>
        <v>SH1611020003S1 - 复旦大学</v>
      </c>
      <c r="B15" s="230" t="s">
        <v>116</v>
      </c>
      <c r="C15" s="246" t="s">
        <v>115</v>
      </c>
      <c r="D15" s="230">
        <v>100</v>
      </c>
      <c r="E15" s="267">
        <f>SUM(Q15:R21)</f>
        <v>87</v>
      </c>
      <c r="F15" s="268">
        <v>0.3</v>
      </c>
      <c r="G15" s="136">
        <f t="shared" si="0"/>
        <v>5</v>
      </c>
      <c r="H15" s="3" t="s">
        <v>478</v>
      </c>
      <c r="I15" s="3">
        <v>10</v>
      </c>
      <c r="J15" s="57">
        <v>42786</v>
      </c>
      <c r="K15" s="40"/>
      <c r="L15" s="57"/>
      <c r="M15" s="40"/>
      <c r="N15" s="40"/>
      <c r="O15" s="40"/>
      <c r="P15" s="156" t="s">
        <v>111</v>
      </c>
      <c r="Q15" s="6">
        <f t="shared" si="1"/>
        <v>2</v>
      </c>
      <c r="R15" s="3">
        <v>3</v>
      </c>
      <c r="S15" s="3"/>
      <c r="T15" s="3"/>
      <c r="U15" s="3"/>
      <c r="V15" s="3"/>
      <c r="W15" s="3"/>
      <c r="X15" s="3"/>
      <c r="Y15" s="3"/>
      <c r="Z15" s="3"/>
      <c r="AA15" s="3"/>
      <c r="AB15" s="3">
        <v>1</v>
      </c>
      <c r="AC15" s="3">
        <v>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>
      <c r="A16" s="244"/>
      <c r="B16" s="230"/>
      <c r="C16" s="246"/>
      <c r="D16" s="230"/>
      <c r="E16" s="248"/>
      <c r="F16" s="228"/>
      <c r="G16" s="136">
        <f t="shared" si="0"/>
        <v>17</v>
      </c>
      <c r="H16" s="3" t="s">
        <v>479</v>
      </c>
      <c r="I16" s="3">
        <v>25</v>
      </c>
      <c r="J16" s="57">
        <v>42794</v>
      </c>
      <c r="K16" s="40"/>
      <c r="L16" s="57">
        <v>42794</v>
      </c>
      <c r="M16" s="40"/>
      <c r="N16" s="40"/>
      <c r="O16" s="40"/>
      <c r="P16" s="156" t="s">
        <v>112</v>
      </c>
      <c r="Q16" s="6">
        <f t="shared" si="1"/>
        <v>7</v>
      </c>
      <c r="R16" s="3">
        <v>10</v>
      </c>
      <c r="S16" s="3"/>
      <c r="T16" s="3"/>
      <c r="U16" s="3"/>
      <c r="V16" s="3"/>
      <c r="W16" s="3"/>
      <c r="X16" s="3"/>
      <c r="Y16" s="3"/>
      <c r="Z16" s="3"/>
      <c r="AA16" s="3"/>
      <c r="AB16" s="3">
        <v>4</v>
      </c>
      <c r="AC16" s="3">
        <v>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>
      <c r="A17" s="244"/>
      <c r="B17" s="230"/>
      <c r="C17" s="246"/>
      <c r="D17" s="230"/>
      <c r="E17" s="248"/>
      <c r="F17" s="228"/>
      <c r="G17" s="136">
        <f t="shared" si="0"/>
        <v>17</v>
      </c>
      <c r="H17" s="3" t="s">
        <v>480</v>
      </c>
      <c r="I17" s="3">
        <v>15</v>
      </c>
      <c r="J17" s="57">
        <v>42794</v>
      </c>
      <c r="K17" s="40"/>
      <c r="L17" s="57">
        <v>42794</v>
      </c>
      <c r="M17" s="40"/>
      <c r="N17" s="40"/>
      <c r="O17" s="40"/>
      <c r="P17" s="156" t="s">
        <v>113</v>
      </c>
      <c r="Q17" s="6">
        <f t="shared" si="1"/>
        <v>7</v>
      </c>
      <c r="R17" s="3">
        <v>10</v>
      </c>
      <c r="S17" s="3"/>
      <c r="T17" s="3"/>
      <c r="U17" s="3"/>
      <c r="V17" s="3"/>
      <c r="W17" s="3"/>
      <c r="X17" s="3"/>
      <c r="Y17" s="3"/>
      <c r="Z17" s="3"/>
      <c r="AA17" s="3"/>
      <c r="AB17" s="3">
        <v>4</v>
      </c>
      <c r="AC17" s="3">
        <v>3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>
      <c r="A18" s="244"/>
      <c r="B18" s="230"/>
      <c r="C18" s="246"/>
      <c r="D18" s="230"/>
      <c r="E18" s="248"/>
      <c r="F18" s="228"/>
      <c r="G18" s="136">
        <f t="shared" si="0"/>
        <v>14</v>
      </c>
      <c r="H18" s="3" t="s">
        <v>481</v>
      </c>
      <c r="I18" s="3">
        <v>15</v>
      </c>
      <c r="J18" s="57">
        <v>42794</v>
      </c>
      <c r="K18" s="40"/>
      <c r="L18" s="57">
        <v>42794</v>
      </c>
      <c r="M18" s="40"/>
      <c r="N18" s="40"/>
      <c r="O18" s="40"/>
      <c r="P18" s="156" t="s">
        <v>113</v>
      </c>
      <c r="Q18" s="6">
        <f t="shared" si="1"/>
        <v>4</v>
      </c>
      <c r="R18" s="3">
        <v>10</v>
      </c>
      <c r="S18" s="3"/>
      <c r="T18" s="3"/>
      <c r="U18" s="3"/>
      <c r="V18" s="3"/>
      <c r="W18" s="3"/>
      <c r="X18" s="3"/>
      <c r="Y18" s="3"/>
      <c r="Z18" s="3"/>
      <c r="AA18" s="3"/>
      <c r="AB18" s="3">
        <v>4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1:72">
      <c r="A19" s="244"/>
      <c r="B19" s="230"/>
      <c r="C19" s="246"/>
      <c r="D19" s="230"/>
      <c r="E19" s="248"/>
      <c r="F19" s="228"/>
      <c r="G19" s="136">
        <f t="shared" si="0"/>
        <v>19</v>
      </c>
      <c r="H19" s="3" t="s">
        <v>482</v>
      </c>
      <c r="I19" s="3">
        <v>10</v>
      </c>
      <c r="J19" s="57">
        <v>42794</v>
      </c>
      <c r="K19" s="40"/>
      <c r="L19" s="57">
        <v>42794</v>
      </c>
      <c r="M19" s="40"/>
      <c r="N19" s="40"/>
      <c r="O19" s="40"/>
      <c r="P19" s="156" t="s">
        <v>114</v>
      </c>
      <c r="Q19" s="6">
        <f t="shared" si="1"/>
        <v>9</v>
      </c>
      <c r="R19" s="3">
        <v>10</v>
      </c>
      <c r="S19" s="3"/>
      <c r="T19" s="3"/>
      <c r="U19" s="3"/>
      <c r="V19" s="3"/>
      <c r="W19" s="3"/>
      <c r="X19" s="3"/>
      <c r="Y19" s="3"/>
      <c r="Z19" s="3"/>
      <c r="AA19" s="3"/>
      <c r="AB19" s="3">
        <v>4</v>
      </c>
      <c r="AC19" s="3">
        <v>5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>
      <c r="A20" s="244"/>
      <c r="B20" s="230"/>
      <c r="C20" s="246"/>
      <c r="D20" s="230"/>
      <c r="E20" s="248"/>
      <c r="F20" s="228"/>
      <c r="G20" s="136">
        <f t="shared" si="0"/>
        <v>15</v>
      </c>
      <c r="H20" s="3" t="s">
        <v>484</v>
      </c>
      <c r="I20" s="3">
        <v>10</v>
      </c>
      <c r="J20" s="57">
        <v>42804</v>
      </c>
      <c r="K20" s="40"/>
      <c r="L20" s="57">
        <v>42804</v>
      </c>
      <c r="M20" s="40"/>
      <c r="N20" s="40"/>
      <c r="O20" s="40"/>
      <c r="P20" s="156" t="s">
        <v>583</v>
      </c>
      <c r="Q20" s="6">
        <f t="shared" si="1"/>
        <v>5</v>
      </c>
      <c r="R20" s="3">
        <v>10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>
        <v>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1:72">
      <c r="A21" s="244"/>
      <c r="B21" s="230"/>
      <c r="C21" s="246"/>
      <c r="D21" s="230"/>
      <c r="E21" s="248"/>
      <c r="F21" s="229"/>
      <c r="G21" s="136">
        <f t="shared" si="0"/>
        <v>0</v>
      </c>
      <c r="H21" s="3" t="s">
        <v>483</v>
      </c>
      <c r="I21" s="3">
        <v>45</v>
      </c>
      <c r="J21" s="57">
        <v>42814</v>
      </c>
      <c r="K21" s="40"/>
      <c r="L21" s="3"/>
      <c r="M21" s="34"/>
      <c r="N21" s="34"/>
      <c r="O21" s="34"/>
      <c r="P21" s="156" t="s">
        <v>112</v>
      </c>
      <c r="Q21" s="6">
        <f t="shared" si="1"/>
        <v>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1:72" ht="16.5">
      <c r="A22" s="7"/>
      <c r="B22" s="257" t="s">
        <v>6</v>
      </c>
      <c r="C22" s="258"/>
      <c r="D22" s="4"/>
      <c r="E22" s="4"/>
      <c r="F22" s="18"/>
      <c r="G22" s="138">
        <f>SUM(G15:G21)</f>
        <v>87</v>
      </c>
      <c r="H22" s="5"/>
      <c r="I22" s="3"/>
      <c r="J22" s="3"/>
      <c r="K22" s="34"/>
      <c r="L22" s="3"/>
      <c r="M22" s="34"/>
      <c r="N22" s="34"/>
      <c r="O22" s="34"/>
      <c r="P22" s="156"/>
      <c r="Q22" s="6">
        <f t="shared" si="1"/>
        <v>0</v>
      </c>
      <c r="S22" s="5"/>
      <c r="T22" s="5"/>
      <c r="U22" s="5"/>
      <c r="V22" s="5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spans="1:72">
      <c r="A23" s="244" t="str">
        <f>CONCATENATE(B23," - ",C23)</f>
        <v>SH1604050001E1 - 城投水务</v>
      </c>
      <c r="B23" s="230" t="s">
        <v>117</v>
      </c>
      <c r="C23" s="246" t="s">
        <v>118</v>
      </c>
      <c r="D23" s="230">
        <f>160+20</f>
        <v>180</v>
      </c>
      <c r="E23" s="267">
        <f>SUM(Q23:R27)</f>
        <v>144</v>
      </c>
      <c r="F23" s="268">
        <v>0.85</v>
      </c>
      <c r="G23" s="136">
        <f t="shared" si="0"/>
        <v>12</v>
      </c>
      <c r="H23" s="3" t="s">
        <v>584</v>
      </c>
      <c r="I23" s="3">
        <v>30</v>
      </c>
      <c r="J23" s="57">
        <v>43089</v>
      </c>
      <c r="K23" s="40"/>
      <c r="L23" s="57">
        <v>43089</v>
      </c>
      <c r="M23" s="40"/>
      <c r="N23" s="40"/>
      <c r="O23" s="40"/>
      <c r="P23" s="156" t="s">
        <v>111</v>
      </c>
      <c r="Q23" s="6">
        <f t="shared" si="1"/>
        <v>0</v>
      </c>
      <c r="R23" s="3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1:72">
      <c r="A24" s="244"/>
      <c r="B24" s="230"/>
      <c r="C24" s="246"/>
      <c r="D24" s="230"/>
      <c r="E24" s="248"/>
      <c r="F24" s="228"/>
      <c r="G24" s="136">
        <f t="shared" si="0"/>
        <v>50</v>
      </c>
      <c r="H24" s="3" t="s">
        <v>488</v>
      </c>
      <c r="I24" s="3">
        <v>40</v>
      </c>
      <c r="J24" s="57">
        <v>42745</v>
      </c>
      <c r="K24" s="40"/>
      <c r="L24" s="57">
        <v>42745</v>
      </c>
      <c r="M24" s="40"/>
      <c r="N24" s="40"/>
      <c r="O24" s="40"/>
      <c r="P24" s="156" t="s">
        <v>119</v>
      </c>
      <c r="Q24" s="6">
        <f t="shared" si="1"/>
        <v>0</v>
      </c>
      <c r="R24" s="3">
        <v>50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1:72">
      <c r="A25" s="244"/>
      <c r="B25" s="230"/>
      <c r="C25" s="246"/>
      <c r="D25" s="230"/>
      <c r="E25" s="248"/>
      <c r="F25" s="228"/>
      <c r="G25" s="136">
        <f t="shared" si="0"/>
        <v>20</v>
      </c>
      <c r="H25" s="3" t="s">
        <v>485</v>
      </c>
      <c r="I25" s="3">
        <v>20</v>
      </c>
      <c r="J25" s="57">
        <v>43008</v>
      </c>
      <c r="K25" s="40"/>
      <c r="L25" s="57">
        <v>43008</v>
      </c>
      <c r="M25" s="40"/>
      <c r="N25" s="40"/>
      <c r="O25" s="40"/>
      <c r="P25" s="156" t="s">
        <v>113</v>
      </c>
      <c r="Q25" s="6">
        <f t="shared" si="1"/>
        <v>0</v>
      </c>
      <c r="R25" s="3">
        <v>20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1:72">
      <c r="A26" s="244"/>
      <c r="B26" s="230"/>
      <c r="C26" s="246"/>
      <c r="D26" s="230"/>
      <c r="E26" s="248"/>
      <c r="F26" s="228"/>
      <c r="G26" s="136">
        <f t="shared" si="0"/>
        <v>60</v>
      </c>
      <c r="H26" s="3" t="s">
        <v>486</v>
      </c>
      <c r="I26" s="3">
        <v>60</v>
      </c>
      <c r="J26" s="57">
        <v>42745</v>
      </c>
      <c r="K26" s="40"/>
      <c r="L26" s="57">
        <v>42745</v>
      </c>
      <c r="M26" s="40"/>
      <c r="N26" s="40"/>
      <c r="O26" s="40"/>
      <c r="P26" s="156" t="s">
        <v>487</v>
      </c>
      <c r="Q26" s="6">
        <f t="shared" ref="Q26" si="2">SUM(S26:AD26)</f>
        <v>0</v>
      </c>
      <c r="R26" s="3">
        <v>60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1:72">
      <c r="A27" s="244"/>
      <c r="B27" s="230"/>
      <c r="C27" s="246"/>
      <c r="D27" s="230"/>
      <c r="E27" s="248"/>
      <c r="F27" s="228"/>
      <c r="G27" s="136">
        <f t="shared" si="0"/>
        <v>2</v>
      </c>
      <c r="H27" s="3" t="s">
        <v>627</v>
      </c>
      <c r="I27" s="3">
        <v>20</v>
      </c>
      <c r="J27" s="57">
        <v>42824</v>
      </c>
      <c r="K27" s="40"/>
      <c r="L27" s="57"/>
      <c r="M27" s="40"/>
      <c r="N27" s="40"/>
      <c r="O27" s="40"/>
      <c r="P27" s="156" t="s">
        <v>628</v>
      </c>
      <c r="Q27" s="6">
        <f t="shared" si="1"/>
        <v>0</v>
      </c>
      <c r="R27" s="3">
        <v>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1:72" ht="16.5">
      <c r="A28" s="7"/>
      <c r="B28" s="257" t="s">
        <v>6</v>
      </c>
      <c r="C28" s="258"/>
      <c r="D28" s="4"/>
      <c r="E28" s="4"/>
      <c r="F28" s="18"/>
      <c r="G28" s="137">
        <f>SUM(G23:G27)</f>
        <v>144</v>
      </c>
      <c r="H28" s="5"/>
      <c r="I28" s="5"/>
      <c r="J28" s="5"/>
      <c r="K28" s="41"/>
      <c r="L28" s="5"/>
      <c r="M28" s="41"/>
      <c r="N28" s="41"/>
      <c r="O28" s="41"/>
      <c r="P28" s="156"/>
      <c r="Q28" s="6">
        <f t="shared" si="1"/>
        <v>0</v>
      </c>
      <c r="R28" s="5"/>
      <c r="S28" s="5"/>
      <c r="T28" s="5"/>
      <c r="U28" s="5"/>
      <c r="V28" s="5"/>
      <c r="W28" s="5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1:72">
      <c r="A29" s="244" t="s">
        <v>121</v>
      </c>
      <c r="B29" s="230" t="s">
        <v>120</v>
      </c>
      <c r="C29" s="246" t="s">
        <v>118</v>
      </c>
      <c r="D29" s="230">
        <v>15</v>
      </c>
      <c r="E29" s="267">
        <f>SUM(Q29:R30)</f>
        <v>13</v>
      </c>
      <c r="F29" s="268">
        <v>0</v>
      </c>
      <c r="G29" s="136">
        <f t="shared" si="0"/>
        <v>5</v>
      </c>
      <c r="H29" s="3" t="s">
        <v>489</v>
      </c>
      <c r="I29" s="3">
        <v>5</v>
      </c>
      <c r="J29" s="57">
        <v>43070</v>
      </c>
      <c r="K29" s="40"/>
      <c r="L29" s="57">
        <v>43100</v>
      </c>
      <c r="M29" s="40"/>
      <c r="N29" s="40"/>
      <c r="O29" s="40"/>
      <c r="P29" s="156" t="s">
        <v>111</v>
      </c>
      <c r="Q29" s="6">
        <f t="shared" si="1"/>
        <v>0</v>
      </c>
      <c r="R29" s="3">
        <v>5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1:72">
      <c r="A30" s="244"/>
      <c r="B30" s="230"/>
      <c r="C30" s="246"/>
      <c r="D30" s="230"/>
      <c r="E30" s="248"/>
      <c r="F30" s="228"/>
      <c r="G30" s="136">
        <f t="shared" si="0"/>
        <v>8</v>
      </c>
      <c r="H30" s="3" t="s">
        <v>489</v>
      </c>
      <c r="I30" s="3">
        <v>10</v>
      </c>
      <c r="J30" s="57">
        <v>43070</v>
      </c>
      <c r="K30" s="40"/>
      <c r="L30" s="57">
        <v>43100</v>
      </c>
      <c r="M30" s="40"/>
      <c r="N30" s="40"/>
      <c r="O30" s="40"/>
      <c r="P30" s="156" t="s">
        <v>113</v>
      </c>
      <c r="Q30" s="6">
        <f t="shared" si="1"/>
        <v>0</v>
      </c>
      <c r="R30" s="3">
        <v>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1:72" ht="16.5">
      <c r="A31" s="7"/>
      <c r="B31" s="257" t="s">
        <v>6</v>
      </c>
      <c r="C31" s="258"/>
      <c r="D31" s="4"/>
      <c r="E31" s="4"/>
      <c r="F31" s="18"/>
      <c r="G31" s="137">
        <f>SUM(G29:G30)</f>
        <v>13</v>
      </c>
      <c r="H31" s="5"/>
      <c r="I31" s="5"/>
      <c r="J31" s="5"/>
      <c r="K31" s="41"/>
      <c r="L31" s="5"/>
      <c r="M31" s="41"/>
      <c r="N31" s="41"/>
      <c r="O31" s="41"/>
      <c r="P31" s="156"/>
      <c r="Q31" s="6">
        <f t="shared" si="1"/>
        <v>0</v>
      </c>
      <c r="R31" s="5"/>
      <c r="S31" s="5"/>
      <c r="T31" s="5"/>
      <c r="U31" s="5"/>
      <c r="V31" s="5"/>
      <c r="W31" s="5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1:72">
      <c r="A32" s="244" t="s">
        <v>122</v>
      </c>
      <c r="B32" s="230" t="s">
        <v>585</v>
      </c>
      <c r="C32" s="246" t="s">
        <v>124</v>
      </c>
      <c r="D32" s="230">
        <v>12</v>
      </c>
      <c r="E32" s="267">
        <f>SUM(Q32:R33)</f>
        <v>9</v>
      </c>
      <c r="F32" s="268">
        <v>0</v>
      </c>
      <c r="G32" s="136">
        <v>10</v>
      </c>
      <c r="H32" s="3" t="s">
        <v>490</v>
      </c>
      <c r="I32" s="3">
        <v>10</v>
      </c>
      <c r="J32" s="57">
        <v>42855</v>
      </c>
      <c r="K32" s="40"/>
      <c r="L32" s="3"/>
      <c r="M32" s="34"/>
      <c r="N32" s="34"/>
      <c r="O32" s="34"/>
      <c r="P32" s="156" t="s">
        <v>20</v>
      </c>
      <c r="Q32" s="6">
        <f t="shared" ref="Q32:Q33" si="3">SUM(S32:AD32)</f>
        <v>0</v>
      </c>
      <c r="R32" s="3">
        <v>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1:72">
      <c r="A33" s="244"/>
      <c r="B33" s="230"/>
      <c r="C33" s="246"/>
      <c r="D33" s="230"/>
      <c r="E33" s="248"/>
      <c r="F33" s="228"/>
      <c r="G33" s="136">
        <f t="shared" ref="G33" si="4">Q33+R33</f>
        <v>1</v>
      </c>
      <c r="H33" s="3" t="s">
        <v>586</v>
      </c>
      <c r="I33" s="3">
        <v>2</v>
      </c>
      <c r="J33" s="57">
        <v>42855</v>
      </c>
      <c r="K33" s="40"/>
      <c r="L33" s="3"/>
      <c r="M33" s="34"/>
      <c r="N33" s="34"/>
      <c r="O33" s="34"/>
      <c r="P33" s="156" t="s">
        <v>20</v>
      </c>
      <c r="Q33" s="6">
        <f t="shared" si="3"/>
        <v>0</v>
      </c>
      <c r="R33" s="3">
        <v>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1:72">
      <c r="A34" s="244" t="s">
        <v>122</v>
      </c>
      <c r="B34" s="230" t="s">
        <v>123</v>
      </c>
      <c r="C34" s="246" t="s">
        <v>124</v>
      </c>
      <c r="D34" s="230">
        <v>15</v>
      </c>
      <c r="E34" s="267">
        <f>SUM(Q34:R35)</f>
        <v>8</v>
      </c>
      <c r="F34" s="268">
        <v>0</v>
      </c>
      <c r="G34" s="136">
        <f t="shared" si="0"/>
        <v>8</v>
      </c>
      <c r="H34" s="3" t="s">
        <v>490</v>
      </c>
      <c r="I34" s="3">
        <v>13</v>
      </c>
      <c r="J34" s="57">
        <v>42855</v>
      </c>
      <c r="K34" s="40"/>
      <c r="L34" s="3"/>
      <c r="M34" s="34"/>
      <c r="N34" s="34"/>
      <c r="O34" s="34"/>
      <c r="P34" s="156" t="s">
        <v>112</v>
      </c>
      <c r="Q34" s="6">
        <f t="shared" si="1"/>
        <v>0</v>
      </c>
      <c r="R34" s="3">
        <v>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1:72">
      <c r="A35" s="244"/>
      <c r="B35" s="230"/>
      <c r="C35" s="246"/>
      <c r="D35" s="230"/>
      <c r="E35" s="248"/>
      <c r="F35" s="228"/>
      <c r="G35" s="136">
        <f t="shared" si="0"/>
        <v>0</v>
      </c>
      <c r="H35" s="3" t="s">
        <v>491</v>
      </c>
      <c r="I35" s="3">
        <v>2</v>
      </c>
      <c r="J35" s="57">
        <v>42855</v>
      </c>
      <c r="K35" s="40"/>
      <c r="L35" s="3"/>
      <c r="M35" s="34"/>
      <c r="N35" s="34"/>
      <c r="O35" s="34"/>
      <c r="P35" s="156" t="s">
        <v>20</v>
      </c>
      <c r="Q35" s="6">
        <f t="shared" si="1"/>
        <v>0</v>
      </c>
      <c r="R35" s="3">
        <v>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1:72" ht="16.5">
      <c r="A36" s="7"/>
      <c r="B36" s="257" t="s">
        <v>6</v>
      </c>
      <c r="C36" s="258"/>
      <c r="D36" s="4"/>
      <c r="E36" s="4"/>
      <c r="F36" s="18"/>
      <c r="G36" s="138">
        <f>SUM(G32:G35)</f>
        <v>19</v>
      </c>
      <c r="H36" s="5"/>
      <c r="I36" s="5"/>
      <c r="J36" s="5"/>
      <c r="K36" s="41"/>
      <c r="L36" s="5"/>
      <c r="M36" s="41"/>
      <c r="N36" s="41"/>
      <c r="O36" s="41"/>
      <c r="P36" s="156"/>
      <c r="Q36" s="6">
        <f t="shared" si="1"/>
        <v>0</v>
      </c>
      <c r="R36" s="5"/>
      <c r="S36" s="5"/>
      <c r="T36" s="5"/>
      <c r="U36" s="5"/>
      <c r="V36" s="5"/>
      <c r="W36" s="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1:72">
      <c r="A37" s="244" t="s">
        <v>507</v>
      </c>
      <c r="B37" s="230" t="s">
        <v>125</v>
      </c>
      <c r="C37" s="246" t="s">
        <v>126</v>
      </c>
      <c r="D37" s="230">
        <v>42</v>
      </c>
      <c r="E37" s="267">
        <f>SUM(Q37:R39)</f>
        <v>38</v>
      </c>
      <c r="F37" s="268">
        <v>0.85</v>
      </c>
      <c r="G37" s="136">
        <f t="shared" si="0"/>
        <v>22</v>
      </c>
      <c r="H37" s="3" t="s">
        <v>258</v>
      </c>
      <c r="I37" s="3">
        <v>22</v>
      </c>
      <c r="J37" s="57">
        <v>42734</v>
      </c>
      <c r="K37" s="40"/>
      <c r="L37" s="57">
        <v>42385</v>
      </c>
      <c r="M37" s="40"/>
      <c r="N37" s="40"/>
      <c r="O37" s="40"/>
      <c r="P37" s="156" t="s">
        <v>111</v>
      </c>
      <c r="Q37" s="6">
        <f t="shared" si="1"/>
        <v>0</v>
      </c>
      <c r="R37" s="3">
        <v>22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1:72">
      <c r="A38" s="244"/>
      <c r="B38" s="230"/>
      <c r="C38" s="246"/>
      <c r="D38" s="230"/>
      <c r="E38" s="248"/>
      <c r="F38" s="228"/>
      <c r="G38" s="136">
        <f t="shared" ref="G38:G39" si="5">Q38+R38</f>
        <v>12</v>
      </c>
      <c r="H38" s="3" t="s">
        <v>509</v>
      </c>
      <c r="I38" s="3">
        <v>12</v>
      </c>
      <c r="J38" s="57">
        <v>42704</v>
      </c>
      <c r="K38" s="40"/>
      <c r="L38" s="57">
        <v>42704</v>
      </c>
      <c r="M38" s="40"/>
      <c r="N38" s="40"/>
      <c r="O38" s="40"/>
      <c r="P38" s="156" t="s">
        <v>119</v>
      </c>
      <c r="Q38" s="6">
        <f t="shared" ref="Q38:Q43" si="6">SUM(S38:AD38)</f>
        <v>0</v>
      </c>
      <c r="R38" s="3">
        <v>12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spans="1:72">
      <c r="A39" s="244"/>
      <c r="B39" s="230"/>
      <c r="C39" s="246"/>
      <c r="D39" s="230"/>
      <c r="E39" s="248"/>
      <c r="F39" s="228"/>
      <c r="G39" s="136">
        <f t="shared" si="5"/>
        <v>4</v>
      </c>
      <c r="H39" s="3" t="s">
        <v>508</v>
      </c>
      <c r="I39" s="3">
        <v>4</v>
      </c>
      <c r="J39" s="57">
        <v>42734</v>
      </c>
      <c r="K39" s="40"/>
      <c r="L39" s="57">
        <v>42734</v>
      </c>
      <c r="M39" s="40"/>
      <c r="N39" s="40"/>
      <c r="O39" s="40"/>
      <c r="P39" s="156" t="s">
        <v>112</v>
      </c>
      <c r="Q39" s="6">
        <f t="shared" si="6"/>
        <v>0</v>
      </c>
      <c r="R39" s="3">
        <v>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1:72" ht="16.5">
      <c r="A40" s="7"/>
      <c r="B40" s="257" t="s">
        <v>6</v>
      </c>
      <c r="C40" s="258"/>
      <c r="D40" s="4"/>
      <c r="E40" s="4"/>
      <c r="F40" s="18"/>
      <c r="G40" s="137">
        <f>SUM(G37:G39)</f>
        <v>38</v>
      </c>
      <c r="H40" s="5"/>
      <c r="I40" s="5"/>
      <c r="J40" s="5"/>
      <c r="K40" s="41"/>
      <c r="L40" s="5"/>
      <c r="M40" s="41"/>
      <c r="N40" s="41"/>
      <c r="O40" s="41"/>
      <c r="P40" s="156"/>
      <c r="Q40" s="6">
        <f t="shared" si="6"/>
        <v>0</v>
      </c>
      <c r="R40" s="5"/>
      <c r="S40" s="5"/>
      <c r="T40" s="5"/>
      <c r="U40" s="5"/>
      <c r="V40" s="5"/>
      <c r="W40" s="5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1:72">
      <c r="A41" s="244" t="s">
        <v>128</v>
      </c>
      <c r="B41" s="230" t="s">
        <v>127</v>
      </c>
      <c r="C41" s="246" t="s">
        <v>129</v>
      </c>
      <c r="D41" s="230">
        <v>20</v>
      </c>
      <c r="E41" s="267">
        <f>SUM(Q41:R42)</f>
        <v>12</v>
      </c>
      <c r="F41" s="268">
        <v>0</v>
      </c>
      <c r="G41" s="136">
        <f t="shared" ref="G41:G42" si="7">Q41+R41</f>
        <v>10</v>
      </c>
      <c r="H41" s="3" t="s">
        <v>492</v>
      </c>
      <c r="I41" s="3">
        <v>18</v>
      </c>
      <c r="J41" s="57">
        <v>42825</v>
      </c>
      <c r="K41" s="40"/>
      <c r="L41" s="57">
        <v>42825</v>
      </c>
      <c r="M41" s="40"/>
      <c r="N41" s="40"/>
      <c r="O41" s="40"/>
      <c r="P41" s="156" t="s">
        <v>130</v>
      </c>
      <c r="Q41" s="6">
        <f t="shared" si="6"/>
        <v>0</v>
      </c>
      <c r="R41" s="3">
        <v>10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1:72">
      <c r="A42" s="244"/>
      <c r="B42" s="230"/>
      <c r="C42" s="246"/>
      <c r="D42" s="230"/>
      <c r="E42" s="248"/>
      <c r="F42" s="228"/>
      <c r="G42" s="136">
        <f t="shared" si="7"/>
        <v>2</v>
      </c>
      <c r="H42" s="3"/>
      <c r="I42" s="3">
        <v>2</v>
      </c>
      <c r="J42" s="57">
        <v>42825</v>
      </c>
      <c r="K42" s="40"/>
      <c r="L42" s="57">
        <v>42825</v>
      </c>
      <c r="M42" s="40"/>
      <c r="N42" s="40"/>
      <c r="O42" s="40"/>
      <c r="P42" s="156" t="s">
        <v>111</v>
      </c>
      <c r="Q42" s="6">
        <f t="shared" si="6"/>
        <v>0</v>
      </c>
      <c r="R42" s="3">
        <v>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1:72" ht="16.5">
      <c r="A43" s="7"/>
      <c r="B43" s="257" t="s">
        <v>6</v>
      </c>
      <c r="C43" s="258"/>
      <c r="D43" s="4"/>
      <c r="E43" s="4"/>
      <c r="F43" s="18"/>
      <c r="G43" s="137">
        <f>SUM(G41:G42)</f>
        <v>12</v>
      </c>
      <c r="H43" s="5"/>
      <c r="I43" s="5"/>
      <c r="J43" s="5"/>
      <c r="K43" s="41"/>
      <c r="L43" s="5"/>
      <c r="M43" s="41"/>
      <c r="N43" s="41"/>
      <c r="O43" s="41"/>
      <c r="P43" s="156"/>
      <c r="Q43" s="6">
        <f t="shared" si="6"/>
        <v>0</v>
      </c>
      <c r="R43" s="5"/>
      <c r="S43" s="5"/>
      <c r="T43" s="5"/>
      <c r="U43" s="5"/>
      <c r="V43" s="5"/>
      <c r="W43" s="5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1:72">
      <c r="A44" s="244" t="str">
        <f>CONCATENATE(B44," - ",C44)</f>
        <v>无合同-4月下合同，目前正在内部招投标 - 机场资金</v>
      </c>
      <c r="B44" s="269" t="s">
        <v>803</v>
      </c>
      <c r="C44" s="246" t="s">
        <v>769</v>
      </c>
      <c r="D44" s="230">
        <v>292</v>
      </c>
      <c r="E44" s="267">
        <f>SUM(Q44:R63)</f>
        <v>46</v>
      </c>
      <c r="F44" s="268">
        <v>0.05</v>
      </c>
      <c r="G44" s="136">
        <f t="shared" ref="G44:G63" si="8">Q44+R44</f>
        <v>5</v>
      </c>
      <c r="H44" s="3" t="s">
        <v>584</v>
      </c>
      <c r="I44" s="3">
        <v>30</v>
      </c>
      <c r="J44" s="3"/>
      <c r="K44" s="34"/>
      <c r="L44" s="3"/>
      <c r="M44" s="34"/>
      <c r="N44" s="34"/>
      <c r="O44" s="34"/>
      <c r="P44" s="156" t="s">
        <v>603</v>
      </c>
      <c r="Q44" s="6">
        <v>5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1:72">
      <c r="A45" s="244"/>
      <c r="B45" s="248"/>
      <c r="C45" s="246"/>
      <c r="D45" s="230"/>
      <c r="E45" s="255"/>
      <c r="F45" s="228"/>
      <c r="G45" s="136">
        <f t="shared" si="8"/>
        <v>2</v>
      </c>
      <c r="H45" s="3" t="s">
        <v>587</v>
      </c>
      <c r="I45" s="3">
        <v>2</v>
      </c>
      <c r="J45" s="57">
        <v>42735</v>
      </c>
      <c r="K45" s="40"/>
      <c r="L45" s="57">
        <v>42735</v>
      </c>
      <c r="M45" s="40"/>
      <c r="N45" s="40"/>
      <c r="O45" s="40"/>
      <c r="P45" s="156" t="s">
        <v>603</v>
      </c>
      <c r="Q45" s="6">
        <v>2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1:72">
      <c r="A46" s="244"/>
      <c r="B46" s="248"/>
      <c r="C46" s="246"/>
      <c r="D46" s="230"/>
      <c r="E46" s="255"/>
      <c r="F46" s="228"/>
      <c r="G46" s="136">
        <f t="shared" si="8"/>
        <v>3</v>
      </c>
      <c r="H46" s="3" t="s">
        <v>588</v>
      </c>
      <c r="I46" s="3">
        <v>3</v>
      </c>
      <c r="J46" s="57">
        <v>42735</v>
      </c>
      <c r="K46" s="40"/>
      <c r="L46" s="57">
        <v>42735</v>
      </c>
      <c r="M46" s="40"/>
      <c r="N46" s="40"/>
      <c r="O46" s="40"/>
      <c r="P46" s="156" t="s">
        <v>603</v>
      </c>
      <c r="Q46" s="6">
        <v>3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1:72">
      <c r="A47" s="244"/>
      <c r="B47" s="248"/>
      <c r="C47" s="246"/>
      <c r="D47" s="230"/>
      <c r="E47" s="255"/>
      <c r="F47" s="228"/>
      <c r="G47" s="136">
        <f t="shared" si="8"/>
        <v>4</v>
      </c>
      <c r="H47" s="3" t="s">
        <v>589</v>
      </c>
      <c r="I47" s="3">
        <v>4</v>
      </c>
      <c r="J47" s="57">
        <v>42735</v>
      </c>
      <c r="K47" s="40"/>
      <c r="L47" s="57">
        <v>42735</v>
      </c>
      <c r="M47" s="40"/>
      <c r="N47" s="40"/>
      <c r="O47" s="40"/>
      <c r="P47" s="156" t="s">
        <v>603</v>
      </c>
      <c r="Q47" s="6">
        <v>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spans="1:72">
      <c r="A48" s="244"/>
      <c r="B48" s="248"/>
      <c r="C48" s="246"/>
      <c r="D48" s="230"/>
      <c r="E48" s="255"/>
      <c r="F48" s="228"/>
      <c r="G48" s="136">
        <f t="shared" si="8"/>
        <v>10</v>
      </c>
      <c r="H48" s="3" t="s">
        <v>591</v>
      </c>
      <c r="I48" s="3">
        <v>10</v>
      </c>
      <c r="J48" s="57">
        <v>42735</v>
      </c>
      <c r="K48" s="40"/>
      <c r="L48" s="57">
        <v>42735</v>
      </c>
      <c r="M48" s="40"/>
      <c r="N48" s="40"/>
      <c r="O48" s="40"/>
      <c r="P48" s="156" t="s">
        <v>604</v>
      </c>
      <c r="Q48" s="6">
        <v>10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1:72">
      <c r="A49" s="244"/>
      <c r="B49" s="248"/>
      <c r="C49" s="246"/>
      <c r="D49" s="230"/>
      <c r="E49" s="255"/>
      <c r="F49" s="228"/>
      <c r="G49" s="136">
        <f t="shared" si="8"/>
        <v>8</v>
      </c>
      <c r="H49" s="3" t="s">
        <v>592</v>
      </c>
      <c r="I49" s="3">
        <v>8</v>
      </c>
      <c r="J49" s="57">
        <v>42735</v>
      </c>
      <c r="K49" s="40"/>
      <c r="L49" s="57">
        <v>42735</v>
      </c>
      <c r="M49" s="40"/>
      <c r="N49" s="40"/>
      <c r="O49" s="40"/>
      <c r="P49" s="156" t="s">
        <v>604</v>
      </c>
      <c r="Q49" s="6">
        <v>8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spans="1:72">
      <c r="A50" s="244"/>
      <c r="B50" s="248"/>
      <c r="C50" s="246"/>
      <c r="D50" s="230"/>
      <c r="E50" s="255"/>
      <c r="F50" s="228"/>
      <c r="G50" s="136">
        <f t="shared" ref="G50" si="9">Q50+R50</f>
        <v>6</v>
      </c>
      <c r="H50" s="3" t="s">
        <v>590</v>
      </c>
      <c r="I50" s="3">
        <v>10</v>
      </c>
      <c r="J50" s="57">
        <v>42825</v>
      </c>
      <c r="K50" s="40"/>
      <c r="L50" s="57"/>
      <c r="M50" s="40"/>
      <c r="N50" s="40"/>
      <c r="O50" s="40"/>
      <c r="P50" s="156" t="s">
        <v>605</v>
      </c>
      <c r="Q50" s="6">
        <v>6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spans="1:72">
      <c r="A51" s="244"/>
      <c r="B51" s="248"/>
      <c r="C51" s="246"/>
      <c r="D51" s="230"/>
      <c r="E51" s="255"/>
      <c r="F51" s="228"/>
      <c r="G51" s="136">
        <f t="shared" si="8"/>
        <v>3</v>
      </c>
      <c r="H51" s="3" t="s">
        <v>593</v>
      </c>
      <c r="I51" s="3">
        <v>5</v>
      </c>
      <c r="J51" s="57">
        <v>42825</v>
      </c>
      <c r="K51" s="40"/>
      <c r="L51" s="57"/>
      <c r="M51" s="40"/>
      <c r="N51" s="40"/>
      <c r="O51" s="40"/>
      <c r="P51" s="156" t="s">
        <v>606</v>
      </c>
      <c r="Q51" s="6">
        <v>3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spans="1:72">
      <c r="A52" s="244"/>
      <c r="B52" s="248"/>
      <c r="C52" s="246"/>
      <c r="D52" s="230"/>
      <c r="E52" s="255"/>
      <c r="F52" s="228"/>
      <c r="G52" s="136">
        <f t="shared" si="8"/>
        <v>2</v>
      </c>
      <c r="H52" s="3" t="s">
        <v>594</v>
      </c>
      <c r="I52" s="3">
        <v>5</v>
      </c>
      <c r="J52" s="57">
        <v>42825</v>
      </c>
      <c r="K52" s="40"/>
      <c r="L52" s="57"/>
      <c r="M52" s="40"/>
      <c r="N52" s="40"/>
      <c r="O52" s="40"/>
      <c r="P52" s="156" t="s">
        <v>606</v>
      </c>
      <c r="Q52" s="6">
        <v>2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1:72">
      <c r="A53" s="244"/>
      <c r="B53" s="248"/>
      <c r="C53" s="246"/>
      <c r="D53" s="230"/>
      <c r="E53" s="255"/>
      <c r="F53" s="228"/>
      <c r="G53" s="136">
        <f t="shared" si="8"/>
        <v>0</v>
      </c>
      <c r="H53" s="3" t="s">
        <v>595</v>
      </c>
      <c r="I53" s="3">
        <v>10</v>
      </c>
      <c r="J53" s="57">
        <v>42825</v>
      </c>
      <c r="K53" s="40"/>
      <c r="L53" s="3"/>
      <c r="M53" s="34"/>
      <c r="N53" s="34"/>
      <c r="O53" s="34"/>
      <c r="P53" s="156" t="s">
        <v>605</v>
      </c>
      <c r="Q53" s="6">
        <f t="shared" ref="Q53:Q57" si="10">SUM(S53:AD53)</f>
        <v>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spans="1:72">
      <c r="A54" s="244"/>
      <c r="B54" s="248"/>
      <c r="C54" s="246"/>
      <c r="D54" s="230"/>
      <c r="E54" s="255"/>
      <c r="F54" s="228"/>
      <c r="G54" s="136">
        <f t="shared" si="8"/>
        <v>3</v>
      </c>
      <c r="H54" s="3" t="s">
        <v>608</v>
      </c>
      <c r="I54" s="3">
        <v>8</v>
      </c>
      <c r="J54" s="57">
        <v>42825</v>
      </c>
      <c r="K54" s="40"/>
      <c r="L54" s="3"/>
      <c r="M54" s="34"/>
      <c r="N54" s="34"/>
      <c r="O54" s="34"/>
      <c r="P54" s="156" t="s">
        <v>606</v>
      </c>
      <c r="Q54" s="6">
        <v>3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spans="1:72">
      <c r="A55" s="244"/>
      <c r="B55" s="248"/>
      <c r="C55" s="246"/>
      <c r="D55" s="230"/>
      <c r="E55" s="255"/>
      <c r="F55" s="228"/>
      <c r="G55" s="136">
        <f t="shared" si="8"/>
        <v>0</v>
      </c>
      <c r="H55" s="3" t="s">
        <v>596</v>
      </c>
      <c r="I55" s="3">
        <v>6</v>
      </c>
      <c r="J55" s="57">
        <v>42886</v>
      </c>
      <c r="K55" s="40"/>
      <c r="L55" s="3"/>
      <c r="M55" s="34"/>
      <c r="N55" s="34"/>
      <c r="O55" s="34"/>
      <c r="P55" s="156" t="s">
        <v>605</v>
      </c>
      <c r="Q55" s="6">
        <f t="shared" si="10"/>
        <v>0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1:72">
      <c r="A56" s="244"/>
      <c r="B56" s="248"/>
      <c r="C56" s="246"/>
      <c r="D56" s="230"/>
      <c r="E56" s="255"/>
      <c r="F56" s="228"/>
      <c r="G56" s="136">
        <f t="shared" ref="G56" si="11">Q56+R56</f>
        <v>0</v>
      </c>
      <c r="H56" s="3" t="s">
        <v>597</v>
      </c>
      <c r="I56" s="3">
        <v>40</v>
      </c>
      <c r="J56" s="57">
        <v>42886</v>
      </c>
      <c r="K56" s="40"/>
      <c r="L56" s="57"/>
      <c r="M56" s="40"/>
      <c r="N56" s="40"/>
      <c r="O56" s="40"/>
      <c r="P56" s="156" t="s">
        <v>607</v>
      </c>
      <c r="Q56" s="6">
        <f t="shared" ref="Q56" si="12">SUM(S56:AD56)</f>
        <v>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1:72">
      <c r="A57" s="244"/>
      <c r="B57" s="248"/>
      <c r="C57" s="246"/>
      <c r="D57" s="230"/>
      <c r="E57" s="255"/>
      <c r="F57" s="228"/>
      <c r="G57" s="136">
        <f t="shared" si="8"/>
        <v>0</v>
      </c>
      <c r="H57" s="3" t="s">
        <v>597</v>
      </c>
      <c r="I57" s="3">
        <v>40</v>
      </c>
      <c r="J57" s="57">
        <v>42886</v>
      </c>
      <c r="K57" s="40"/>
      <c r="L57" s="57"/>
      <c r="M57" s="40"/>
      <c r="N57" s="40"/>
      <c r="O57" s="40"/>
      <c r="P57" s="156" t="s">
        <v>606</v>
      </c>
      <c r="Q57" s="6">
        <f t="shared" si="10"/>
        <v>0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1:72">
      <c r="A58" s="244"/>
      <c r="B58" s="248"/>
      <c r="C58" s="246"/>
      <c r="D58" s="230"/>
      <c r="E58" s="255"/>
      <c r="F58" s="228"/>
      <c r="G58" s="136">
        <f t="shared" si="8"/>
        <v>0</v>
      </c>
      <c r="H58" s="3" t="s">
        <v>598</v>
      </c>
      <c r="I58" s="3">
        <v>35</v>
      </c>
      <c r="J58" s="57">
        <v>42886</v>
      </c>
      <c r="K58" s="40"/>
      <c r="L58" s="3"/>
      <c r="M58" s="34"/>
      <c r="N58" s="34"/>
      <c r="O58" s="34"/>
      <c r="P58" s="156"/>
      <c r="Q58" s="6">
        <f t="shared" ref="Q58:Q63" si="13">SUM(S58:AD58)</f>
        <v>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spans="1:72">
      <c r="A59" s="244"/>
      <c r="B59" s="248"/>
      <c r="C59" s="246"/>
      <c r="D59" s="230"/>
      <c r="E59" s="255"/>
      <c r="F59" s="228"/>
      <c r="G59" s="136">
        <f t="shared" ref="G59" si="14">Q59+R59</f>
        <v>0</v>
      </c>
      <c r="H59" s="3" t="s">
        <v>599</v>
      </c>
      <c r="I59" s="3">
        <v>35</v>
      </c>
      <c r="J59" s="57">
        <v>42947</v>
      </c>
      <c r="K59" s="40"/>
      <c r="L59" s="57"/>
      <c r="M59" s="40"/>
      <c r="N59" s="40"/>
      <c r="O59" s="40"/>
      <c r="P59" s="156" t="s">
        <v>605</v>
      </c>
      <c r="Q59" s="6">
        <f t="shared" ref="Q59" si="15">SUM(S59:AD59)</f>
        <v>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spans="1:72">
      <c r="A60" s="244"/>
      <c r="B60" s="248"/>
      <c r="C60" s="246"/>
      <c r="D60" s="230"/>
      <c r="E60" s="255"/>
      <c r="F60" s="228"/>
      <c r="G60" s="136">
        <f t="shared" si="8"/>
        <v>0</v>
      </c>
      <c r="H60" s="3" t="s">
        <v>599</v>
      </c>
      <c r="I60" s="3">
        <v>15</v>
      </c>
      <c r="J60" s="57">
        <v>42947</v>
      </c>
      <c r="K60" s="40"/>
      <c r="L60" s="57"/>
      <c r="M60" s="40"/>
      <c r="N60" s="40"/>
      <c r="O60" s="40"/>
      <c r="P60" s="156" t="s">
        <v>604</v>
      </c>
      <c r="Q60" s="6">
        <f t="shared" si="13"/>
        <v>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spans="1:72">
      <c r="A61" s="244"/>
      <c r="B61" s="248"/>
      <c r="C61" s="246"/>
      <c r="D61" s="230"/>
      <c r="E61" s="255"/>
      <c r="F61" s="228"/>
      <c r="G61" s="136">
        <f t="shared" si="8"/>
        <v>0</v>
      </c>
      <c r="H61" s="3" t="s">
        <v>600</v>
      </c>
      <c r="I61" s="3">
        <v>12</v>
      </c>
      <c r="J61" s="57">
        <v>42886</v>
      </c>
      <c r="K61" s="40"/>
      <c r="L61" s="3"/>
      <c r="M61" s="34"/>
      <c r="N61" s="34"/>
      <c r="O61" s="34"/>
      <c r="P61" s="156"/>
      <c r="Q61" s="6">
        <f t="shared" si="13"/>
        <v>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spans="1:72">
      <c r="A62" s="244"/>
      <c r="B62" s="248"/>
      <c r="C62" s="246"/>
      <c r="D62" s="230"/>
      <c r="E62" s="255"/>
      <c r="F62" s="228"/>
      <c r="G62" s="136">
        <f t="shared" si="8"/>
        <v>0</v>
      </c>
      <c r="H62" s="3" t="s">
        <v>601</v>
      </c>
      <c r="I62" s="3">
        <v>2</v>
      </c>
      <c r="J62" s="57">
        <v>42886</v>
      </c>
      <c r="K62" s="40"/>
      <c r="L62" s="3"/>
      <c r="M62" s="34"/>
      <c r="N62" s="34"/>
      <c r="O62" s="34"/>
      <c r="P62" s="156"/>
      <c r="Q62" s="6">
        <f t="shared" si="13"/>
        <v>0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spans="1:72">
      <c r="A63" s="244"/>
      <c r="B63" s="248"/>
      <c r="C63" s="246"/>
      <c r="D63" s="230"/>
      <c r="E63" s="255"/>
      <c r="F63" s="228"/>
      <c r="G63" s="136">
        <f t="shared" si="8"/>
        <v>0</v>
      </c>
      <c r="H63" s="3" t="s">
        <v>602</v>
      </c>
      <c r="I63" s="3">
        <v>12</v>
      </c>
      <c r="J63" s="57">
        <v>42886</v>
      </c>
      <c r="K63" s="40"/>
      <c r="L63" s="3"/>
      <c r="M63" s="34"/>
      <c r="N63" s="34"/>
      <c r="O63" s="34"/>
      <c r="P63" s="156"/>
      <c r="Q63" s="6">
        <f t="shared" si="13"/>
        <v>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spans="1:72" ht="16.5">
      <c r="A64" s="21"/>
      <c r="B64" s="257" t="s">
        <v>6</v>
      </c>
      <c r="C64" s="258"/>
      <c r="D64" s="4"/>
      <c r="E64" s="4"/>
      <c r="F64" s="18"/>
      <c r="G64" s="138">
        <f>SUM(G44:G63)</f>
        <v>46</v>
      </c>
      <c r="H64" s="5"/>
      <c r="I64" s="5"/>
      <c r="J64" s="5"/>
      <c r="K64" s="41"/>
      <c r="L64" s="5"/>
      <c r="M64" s="41"/>
      <c r="N64" s="41"/>
      <c r="O64" s="41"/>
      <c r="P64" s="156"/>
      <c r="Q64" s="6">
        <f t="shared" ref="Q64:Q136" si="16">SUM(S64:AD64)</f>
        <v>0</v>
      </c>
      <c r="R64" s="5"/>
      <c r="S64" s="5"/>
      <c r="T64" s="5"/>
      <c r="U64" s="5"/>
      <c r="V64" s="5"/>
      <c r="W64" s="5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spans="1:72">
      <c r="A65" s="246" t="str">
        <f>CONCATENATE(B65," - ",C65)</f>
        <v>无合同-3月底下合同 - 机场共享</v>
      </c>
      <c r="B65" s="230" t="s">
        <v>802</v>
      </c>
      <c r="C65" s="246" t="s">
        <v>770</v>
      </c>
      <c r="D65" s="230">
        <v>80</v>
      </c>
      <c r="E65" s="267">
        <f>SUM(Q65:R72)</f>
        <v>3</v>
      </c>
      <c r="F65" s="268">
        <v>0</v>
      </c>
      <c r="G65" s="136">
        <f t="shared" ref="G65:G72" si="17">Q65+R65</f>
        <v>1</v>
      </c>
      <c r="H65" s="3" t="s">
        <v>614</v>
      </c>
      <c r="I65" s="3">
        <v>10</v>
      </c>
      <c r="J65" s="57">
        <v>42824</v>
      </c>
      <c r="K65" s="40"/>
      <c r="L65" s="3"/>
      <c r="M65" s="34"/>
      <c r="N65" s="34"/>
      <c r="O65" s="34"/>
      <c r="P65" s="156" t="s">
        <v>111</v>
      </c>
      <c r="Q65" s="6">
        <f t="shared" si="16"/>
        <v>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>
        <v>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spans="1:72">
      <c r="A66" s="246"/>
      <c r="B66" s="230"/>
      <c r="C66" s="246"/>
      <c r="D66" s="230"/>
      <c r="E66" s="255"/>
      <c r="F66" s="228"/>
      <c r="G66" s="136">
        <f t="shared" ref="G66" si="18">Q66+R66</f>
        <v>2</v>
      </c>
      <c r="H66" s="3" t="s">
        <v>614</v>
      </c>
      <c r="I66" s="3">
        <v>5</v>
      </c>
      <c r="J66" s="57">
        <v>42824</v>
      </c>
      <c r="K66" s="40"/>
      <c r="L66" s="3"/>
      <c r="M66" s="34"/>
      <c r="N66" s="34"/>
      <c r="O66" s="34"/>
      <c r="P66" s="156" t="s">
        <v>113</v>
      </c>
      <c r="Q66" s="6">
        <f t="shared" ref="Q66" si="19">SUM(S66:AD66)</f>
        <v>2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>
        <v>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spans="1:72">
      <c r="A67" s="246"/>
      <c r="B67" s="230"/>
      <c r="C67" s="246"/>
      <c r="D67" s="230"/>
      <c r="E67" s="248"/>
      <c r="F67" s="228"/>
      <c r="G67" s="136">
        <f t="shared" si="17"/>
        <v>0</v>
      </c>
      <c r="H67" s="3" t="s">
        <v>609</v>
      </c>
      <c r="I67" s="3">
        <v>10</v>
      </c>
      <c r="J67" s="57">
        <v>42916</v>
      </c>
      <c r="K67" s="40"/>
      <c r="L67" s="3"/>
      <c r="M67" s="34"/>
      <c r="N67" s="34"/>
      <c r="O67" s="34"/>
      <c r="P67" s="156" t="s">
        <v>113</v>
      </c>
      <c r="Q67" s="6">
        <f t="shared" si="16"/>
        <v>0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spans="1:72">
      <c r="A68" s="246"/>
      <c r="B68" s="230"/>
      <c r="C68" s="246"/>
      <c r="D68" s="230"/>
      <c r="E68" s="248"/>
      <c r="F68" s="228"/>
      <c r="G68" s="136">
        <f t="shared" si="17"/>
        <v>0</v>
      </c>
      <c r="H68" s="3" t="s">
        <v>610</v>
      </c>
      <c r="I68" s="3">
        <v>10</v>
      </c>
      <c r="J68" s="57">
        <v>42916</v>
      </c>
      <c r="K68" s="40"/>
      <c r="L68" s="3"/>
      <c r="M68" s="34"/>
      <c r="N68" s="34"/>
      <c r="O68" s="34"/>
      <c r="P68" s="156" t="s">
        <v>113</v>
      </c>
      <c r="Q68" s="6">
        <f t="shared" si="16"/>
        <v>0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spans="1:72">
      <c r="A69" s="246"/>
      <c r="B69" s="230"/>
      <c r="C69" s="246"/>
      <c r="D69" s="230"/>
      <c r="E69" s="248"/>
      <c r="F69" s="228"/>
      <c r="G69" s="136">
        <f t="shared" si="17"/>
        <v>0</v>
      </c>
      <c r="H69" s="3" t="s">
        <v>611</v>
      </c>
      <c r="I69" s="3">
        <v>15</v>
      </c>
      <c r="J69" s="57">
        <v>42916</v>
      </c>
      <c r="K69" s="40"/>
      <c r="L69" s="3"/>
      <c r="M69" s="34"/>
      <c r="N69" s="34"/>
      <c r="O69" s="34"/>
      <c r="P69" s="156" t="s">
        <v>113</v>
      </c>
      <c r="Q69" s="6">
        <f t="shared" si="16"/>
        <v>0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spans="1:72">
      <c r="A70" s="246"/>
      <c r="B70" s="230"/>
      <c r="C70" s="246"/>
      <c r="D70" s="230"/>
      <c r="E70" s="248"/>
      <c r="F70" s="228"/>
      <c r="G70" s="136">
        <f t="shared" si="17"/>
        <v>0</v>
      </c>
      <c r="H70" s="3" t="s">
        <v>612</v>
      </c>
      <c r="I70" s="3">
        <v>15</v>
      </c>
      <c r="J70" s="57">
        <v>42916</v>
      </c>
      <c r="K70" s="40"/>
      <c r="L70" s="3"/>
      <c r="M70" s="34"/>
      <c r="N70" s="34"/>
      <c r="O70" s="34"/>
      <c r="P70" s="156" t="s">
        <v>113</v>
      </c>
      <c r="Q70" s="6">
        <f t="shared" si="16"/>
        <v>0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spans="1:72">
      <c r="A71" s="246"/>
      <c r="B71" s="230"/>
      <c r="C71" s="246"/>
      <c r="D71" s="230"/>
      <c r="E71" s="248"/>
      <c r="F71" s="228"/>
      <c r="G71" s="136">
        <f t="shared" si="17"/>
        <v>0</v>
      </c>
      <c r="H71" s="3" t="s">
        <v>613</v>
      </c>
      <c r="I71" s="3">
        <v>15</v>
      </c>
      <c r="J71" s="57">
        <v>42916</v>
      </c>
      <c r="K71" s="40"/>
      <c r="L71" s="3"/>
      <c r="M71" s="34"/>
      <c r="N71" s="34"/>
      <c r="O71" s="34"/>
      <c r="P71" s="156" t="s">
        <v>113</v>
      </c>
      <c r="Q71" s="6">
        <f t="shared" si="16"/>
        <v>0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spans="1:72">
      <c r="A72" s="246"/>
      <c r="B72" s="230"/>
      <c r="C72" s="246"/>
      <c r="D72" s="230"/>
      <c r="E72" s="248"/>
      <c r="F72" s="229"/>
      <c r="G72" s="136">
        <f t="shared" si="17"/>
        <v>0</v>
      </c>
      <c r="H72" s="3"/>
      <c r="I72" s="3"/>
      <c r="J72" s="3"/>
      <c r="K72" s="34"/>
      <c r="L72" s="3"/>
      <c r="M72" s="34"/>
      <c r="N72" s="34"/>
      <c r="O72" s="34"/>
      <c r="P72" s="156"/>
      <c r="Q72" s="6">
        <f t="shared" si="16"/>
        <v>0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spans="1:72" ht="16.5">
      <c r="A73" s="21"/>
      <c r="B73" s="257" t="s">
        <v>6</v>
      </c>
      <c r="C73" s="258"/>
      <c r="D73" s="4"/>
      <c r="E73" s="4"/>
      <c r="F73" s="18"/>
      <c r="G73" s="137">
        <f>SUM(G65:G72)</f>
        <v>3</v>
      </c>
      <c r="H73" s="5"/>
      <c r="I73" s="5"/>
      <c r="J73" s="5"/>
      <c r="K73" s="41"/>
      <c r="L73" s="5"/>
      <c r="M73" s="41"/>
      <c r="N73" s="41"/>
      <c r="O73" s="41"/>
      <c r="P73" s="156"/>
      <c r="Q73" s="6">
        <f t="shared" si="16"/>
        <v>0</v>
      </c>
      <c r="R73" s="5"/>
      <c r="S73" s="5"/>
      <c r="T73" s="5"/>
      <c r="U73" s="5"/>
      <c r="V73" s="5"/>
      <c r="W73" s="5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  <row r="74" spans="1:72" ht="13.5" customHeight="1">
      <c r="A74" s="115" t="s">
        <v>650</v>
      </c>
      <c r="B74" s="114"/>
      <c r="C74" s="115" t="s">
        <v>651</v>
      </c>
      <c r="D74" s="114">
        <v>8</v>
      </c>
      <c r="E74" s="129">
        <f>SUM(Q74:R74)</f>
        <v>5</v>
      </c>
      <c r="F74" s="130">
        <v>0.6</v>
      </c>
      <c r="G74" s="20">
        <f t="shared" ref="G74" si="20">Q74+R74</f>
        <v>5</v>
      </c>
      <c r="H74" s="3" t="s">
        <v>650</v>
      </c>
      <c r="I74" s="3">
        <v>8</v>
      </c>
      <c r="J74" s="57">
        <v>42824</v>
      </c>
      <c r="K74" s="40"/>
      <c r="L74" s="3"/>
      <c r="M74" s="34"/>
      <c r="N74" s="34"/>
      <c r="O74" s="34"/>
      <c r="P74" s="156" t="s">
        <v>133</v>
      </c>
      <c r="Q74" s="6">
        <f t="shared" si="16"/>
        <v>0</v>
      </c>
      <c r="R74" s="3">
        <v>5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</row>
    <row r="75" spans="1:72" ht="16.5">
      <c r="A75" s="113"/>
      <c r="B75" s="238" t="s">
        <v>6</v>
      </c>
      <c r="C75" s="239"/>
      <c r="D75" s="4"/>
      <c r="E75" s="4"/>
      <c r="F75" s="18"/>
      <c r="G75" s="5">
        <f>SUM(G74:G74)</f>
        <v>5</v>
      </c>
      <c r="H75" s="5"/>
      <c r="I75" s="5"/>
      <c r="J75" s="5"/>
      <c r="K75" s="41"/>
      <c r="L75" s="5"/>
      <c r="M75" s="41"/>
      <c r="N75" s="41"/>
      <c r="O75" s="41"/>
      <c r="P75" s="156"/>
      <c r="Q75" s="6">
        <f t="shared" si="16"/>
        <v>0</v>
      </c>
      <c r="R75" s="5"/>
      <c r="S75" s="5"/>
      <c r="T75" s="5"/>
      <c r="U75" s="5"/>
      <c r="V75" s="5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</row>
    <row r="76" spans="1:72">
      <c r="A76" s="246" t="str">
        <f>CONCATENATE(B76," - ",C76)</f>
        <v>SH1611220002E1 - 雷允上网上接单接口改造</v>
      </c>
      <c r="B76" s="230" t="s">
        <v>772</v>
      </c>
      <c r="C76" s="246" t="s">
        <v>636</v>
      </c>
      <c r="D76" s="230">
        <v>115</v>
      </c>
      <c r="E76" s="247">
        <f>SUM(Q76:R83)</f>
        <v>71</v>
      </c>
      <c r="F76" s="249">
        <v>0.6</v>
      </c>
      <c r="G76" s="20">
        <f t="shared" ref="G76:G82" si="21">Q76+R76</f>
        <v>4</v>
      </c>
      <c r="H76" s="3" t="s">
        <v>652</v>
      </c>
      <c r="I76" s="3">
        <v>8</v>
      </c>
      <c r="J76" s="57">
        <v>42855</v>
      </c>
      <c r="K76" s="40"/>
      <c r="L76" s="3"/>
      <c r="M76" s="34"/>
      <c r="N76" s="34"/>
      <c r="O76" s="34"/>
      <c r="P76" s="156" t="s">
        <v>22</v>
      </c>
      <c r="Q76" s="6">
        <f t="shared" si="16"/>
        <v>0</v>
      </c>
      <c r="R76" s="3">
        <v>4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</row>
    <row r="77" spans="1:72">
      <c r="A77" s="246"/>
      <c r="B77" s="230"/>
      <c r="C77" s="246"/>
      <c r="D77" s="230"/>
      <c r="E77" s="248"/>
      <c r="F77" s="228"/>
      <c r="G77" s="20">
        <f t="shared" si="21"/>
        <v>3</v>
      </c>
      <c r="H77" s="3" t="s">
        <v>653</v>
      </c>
      <c r="I77" s="3">
        <v>7</v>
      </c>
      <c r="J77" s="57">
        <v>42855</v>
      </c>
      <c r="K77" s="40"/>
      <c r="L77" s="3"/>
      <c r="M77" s="34"/>
      <c r="N77" s="34"/>
      <c r="O77" s="34"/>
      <c r="P77" s="156" t="s">
        <v>133</v>
      </c>
      <c r="Q77" s="6">
        <f t="shared" si="16"/>
        <v>0</v>
      </c>
      <c r="R77" s="3">
        <v>3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</row>
    <row r="78" spans="1:72">
      <c r="A78" s="246"/>
      <c r="B78" s="230"/>
      <c r="C78" s="246"/>
      <c r="D78" s="230"/>
      <c r="E78" s="248"/>
      <c r="F78" s="228"/>
      <c r="G78" s="20">
        <f t="shared" si="21"/>
        <v>4</v>
      </c>
      <c r="H78" s="3" t="s">
        <v>654</v>
      </c>
      <c r="I78" s="3">
        <v>10</v>
      </c>
      <c r="J78" s="57">
        <v>42855</v>
      </c>
      <c r="K78" s="40"/>
      <c r="L78" s="3"/>
      <c r="M78" s="34"/>
      <c r="N78" s="34"/>
      <c r="O78" s="34"/>
      <c r="P78" s="156" t="s">
        <v>133</v>
      </c>
      <c r="Q78" s="6">
        <f t="shared" si="16"/>
        <v>0</v>
      </c>
      <c r="R78" s="3">
        <v>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</row>
    <row r="79" spans="1:72">
      <c r="A79" s="246"/>
      <c r="B79" s="230"/>
      <c r="C79" s="246"/>
      <c r="D79" s="230"/>
      <c r="E79" s="248"/>
      <c r="F79" s="228"/>
      <c r="G79" s="20">
        <f t="shared" si="21"/>
        <v>3</v>
      </c>
      <c r="H79" s="3" t="s">
        <v>655</v>
      </c>
      <c r="I79" s="3">
        <v>6</v>
      </c>
      <c r="J79" s="57">
        <v>42855</v>
      </c>
      <c r="K79" s="40"/>
      <c r="L79" s="3"/>
      <c r="M79" s="34"/>
      <c r="N79" s="34"/>
      <c r="O79" s="34"/>
      <c r="P79" s="156" t="s">
        <v>133</v>
      </c>
      <c r="Q79" s="6">
        <f t="shared" si="16"/>
        <v>0</v>
      </c>
      <c r="R79" s="3">
        <v>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</row>
    <row r="80" spans="1:72">
      <c r="A80" s="246"/>
      <c r="B80" s="230"/>
      <c r="C80" s="246"/>
      <c r="D80" s="230"/>
      <c r="E80" s="248"/>
      <c r="F80" s="228"/>
      <c r="G80" s="20">
        <f t="shared" si="21"/>
        <v>3</v>
      </c>
      <c r="H80" s="3" t="s">
        <v>656</v>
      </c>
      <c r="I80" s="3">
        <v>5</v>
      </c>
      <c r="J80" s="57">
        <v>42855</v>
      </c>
      <c r="K80" s="40"/>
      <c r="L80" s="3"/>
      <c r="M80" s="34"/>
      <c r="N80" s="34"/>
      <c r="O80" s="34"/>
      <c r="P80" s="156" t="s">
        <v>22</v>
      </c>
      <c r="Q80" s="6">
        <f t="shared" si="16"/>
        <v>0</v>
      </c>
      <c r="R80" s="3">
        <v>3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</row>
    <row r="81" spans="1:72">
      <c r="A81" s="246"/>
      <c r="B81" s="230"/>
      <c r="C81" s="246"/>
      <c r="D81" s="230"/>
      <c r="E81" s="248"/>
      <c r="F81" s="228"/>
      <c r="G81" s="20">
        <f t="shared" si="21"/>
        <v>4</v>
      </c>
      <c r="H81" s="3" t="s">
        <v>657</v>
      </c>
      <c r="I81" s="3">
        <v>4</v>
      </c>
      <c r="J81" s="57">
        <v>42855</v>
      </c>
      <c r="K81" s="40"/>
      <c r="L81" s="3"/>
      <c r="M81" s="34"/>
      <c r="N81" s="34"/>
      <c r="O81" s="34"/>
      <c r="P81" s="156" t="s">
        <v>22</v>
      </c>
      <c r="Q81" s="6">
        <f t="shared" si="16"/>
        <v>0</v>
      </c>
      <c r="R81" s="3">
        <v>4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</row>
    <row r="82" spans="1:72">
      <c r="A82" s="246"/>
      <c r="B82" s="230"/>
      <c r="C82" s="246"/>
      <c r="D82" s="230"/>
      <c r="E82" s="248"/>
      <c r="F82" s="228"/>
      <c r="G82" s="20">
        <f t="shared" si="21"/>
        <v>20</v>
      </c>
      <c r="H82" s="3" t="s">
        <v>659</v>
      </c>
      <c r="I82" s="3">
        <v>30</v>
      </c>
      <c r="J82" s="57">
        <v>42855</v>
      </c>
      <c r="K82" s="40"/>
      <c r="L82" s="3"/>
      <c r="M82" s="34"/>
      <c r="N82" s="34"/>
      <c r="O82" s="34"/>
      <c r="P82" s="156" t="s">
        <v>133</v>
      </c>
      <c r="Q82" s="6">
        <f t="shared" si="16"/>
        <v>0</v>
      </c>
      <c r="R82" s="3">
        <v>20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</row>
    <row r="83" spans="1:72">
      <c r="A83" s="246"/>
      <c r="B83" s="230"/>
      <c r="C83" s="246"/>
      <c r="D83" s="230"/>
      <c r="E83" s="248"/>
      <c r="F83" s="228"/>
      <c r="G83" s="20">
        <f t="shared" ref="G83" si="22">Q83+R83</f>
        <v>30</v>
      </c>
      <c r="H83" s="3" t="s">
        <v>658</v>
      </c>
      <c r="I83" s="3">
        <v>45</v>
      </c>
      <c r="J83" s="57">
        <v>42855</v>
      </c>
      <c r="K83" s="40"/>
      <c r="L83" s="3"/>
      <c r="M83" s="34"/>
      <c r="N83" s="34"/>
      <c r="O83" s="34"/>
      <c r="P83" s="156" t="s">
        <v>133</v>
      </c>
      <c r="Q83" s="6">
        <f t="shared" ref="Q83:Q84" si="23">SUM(S83:AD83)</f>
        <v>0</v>
      </c>
      <c r="R83" s="3">
        <v>30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spans="1:72" ht="16.5">
      <c r="A84" s="113"/>
      <c r="B84" s="238" t="s">
        <v>6</v>
      </c>
      <c r="C84" s="239"/>
      <c r="D84" s="4"/>
      <c r="E84" s="4"/>
      <c r="F84" s="18"/>
      <c r="G84" s="112">
        <f>SUM(G76:G83)</f>
        <v>71</v>
      </c>
      <c r="H84" s="5"/>
      <c r="I84" s="5"/>
      <c r="J84" s="5"/>
      <c r="K84" s="41"/>
      <c r="L84" s="5"/>
      <c r="M84" s="41"/>
      <c r="N84" s="41"/>
      <c r="O84" s="41"/>
      <c r="P84" s="156"/>
      <c r="Q84" s="6">
        <f t="shared" si="23"/>
        <v>0</v>
      </c>
      <c r="R84" s="5"/>
      <c r="S84" s="5"/>
      <c r="T84" s="5"/>
      <c r="U84" s="5"/>
      <c r="V84" s="5"/>
      <c r="W84" s="5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</row>
    <row r="85" spans="1:72">
      <c r="A85" s="246" t="str">
        <f>CONCATENATE(B85," - ",C85)</f>
        <v>无合同等实施划拨 - 新亚GPO业务</v>
      </c>
      <c r="B85" s="230" t="s">
        <v>774</v>
      </c>
      <c r="C85" s="246" t="s">
        <v>638</v>
      </c>
      <c r="D85" s="230">
        <v>51</v>
      </c>
      <c r="E85" s="247">
        <f>SUM(Q85:R89)</f>
        <v>42</v>
      </c>
      <c r="F85" s="249">
        <v>0.3</v>
      </c>
      <c r="G85" s="20">
        <f t="shared" ref="G85:G89" si="24">Q85+R85</f>
        <v>5</v>
      </c>
      <c r="H85" s="3" t="s">
        <v>660</v>
      </c>
      <c r="I85" s="3">
        <v>6</v>
      </c>
      <c r="J85" s="57">
        <v>42885</v>
      </c>
      <c r="K85" s="40"/>
      <c r="L85" s="3"/>
      <c r="M85" s="34"/>
      <c r="N85" s="34"/>
      <c r="O85" s="34"/>
      <c r="P85" s="156" t="s">
        <v>22</v>
      </c>
      <c r="Q85" s="6">
        <f t="shared" si="16"/>
        <v>0</v>
      </c>
      <c r="R85" s="3">
        <v>5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</row>
    <row r="86" spans="1:72">
      <c r="A86" s="246"/>
      <c r="B86" s="230"/>
      <c r="C86" s="246"/>
      <c r="D86" s="230"/>
      <c r="E86" s="248"/>
      <c r="F86" s="228"/>
      <c r="G86" s="20">
        <f t="shared" si="24"/>
        <v>4</v>
      </c>
      <c r="H86" s="3" t="s">
        <v>661</v>
      </c>
      <c r="I86" s="3">
        <v>4</v>
      </c>
      <c r="J86" s="57">
        <v>42885</v>
      </c>
      <c r="K86" s="40"/>
      <c r="L86" s="3"/>
      <c r="M86" s="34"/>
      <c r="N86" s="34"/>
      <c r="O86" s="34"/>
      <c r="P86" s="156" t="s">
        <v>22</v>
      </c>
      <c r="Q86" s="6">
        <f t="shared" si="16"/>
        <v>0</v>
      </c>
      <c r="R86" s="3">
        <v>4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</row>
    <row r="87" spans="1:72">
      <c r="A87" s="246"/>
      <c r="B87" s="230"/>
      <c r="C87" s="246"/>
      <c r="D87" s="230"/>
      <c r="E87" s="248"/>
      <c r="F87" s="228"/>
      <c r="G87" s="20">
        <f t="shared" si="24"/>
        <v>1</v>
      </c>
      <c r="H87" s="3" t="s">
        <v>662</v>
      </c>
      <c r="I87" s="3">
        <v>1</v>
      </c>
      <c r="J87" s="57">
        <v>42885</v>
      </c>
      <c r="K87" s="40"/>
      <c r="L87" s="3"/>
      <c r="M87" s="34"/>
      <c r="N87" s="34"/>
      <c r="O87" s="34"/>
      <c r="P87" s="156" t="s">
        <v>22</v>
      </c>
      <c r="Q87" s="6">
        <f t="shared" si="16"/>
        <v>0</v>
      </c>
      <c r="R87" s="3">
        <v>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</row>
    <row r="88" spans="1:72">
      <c r="A88" s="246"/>
      <c r="B88" s="230"/>
      <c r="C88" s="246"/>
      <c r="D88" s="230"/>
      <c r="E88" s="248"/>
      <c r="F88" s="228"/>
      <c r="G88" s="20">
        <f t="shared" si="24"/>
        <v>30</v>
      </c>
      <c r="H88" s="3" t="s">
        <v>663</v>
      </c>
      <c r="I88" s="3">
        <v>38</v>
      </c>
      <c r="J88" s="57">
        <v>42885</v>
      </c>
      <c r="K88" s="40"/>
      <c r="L88" s="3"/>
      <c r="M88" s="34"/>
      <c r="N88" s="34"/>
      <c r="O88" s="34"/>
      <c r="P88" s="156" t="s">
        <v>133</v>
      </c>
      <c r="Q88" s="6">
        <f t="shared" si="16"/>
        <v>0</v>
      </c>
      <c r="R88" s="3">
        <v>30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</row>
    <row r="89" spans="1:72">
      <c r="A89" s="246"/>
      <c r="B89" s="230"/>
      <c r="C89" s="246"/>
      <c r="D89" s="230"/>
      <c r="E89" s="248"/>
      <c r="F89" s="228"/>
      <c r="G89" s="20">
        <f t="shared" si="24"/>
        <v>2</v>
      </c>
      <c r="H89" s="3" t="s">
        <v>664</v>
      </c>
      <c r="I89" s="3">
        <v>2</v>
      </c>
      <c r="J89" s="57">
        <v>42885</v>
      </c>
      <c r="K89" s="40"/>
      <c r="L89" s="3"/>
      <c r="M89" s="34"/>
      <c r="N89" s="34"/>
      <c r="O89" s="34"/>
      <c r="P89" s="156" t="s">
        <v>665</v>
      </c>
      <c r="Q89" s="6">
        <f t="shared" si="16"/>
        <v>0</v>
      </c>
      <c r="R89" s="3">
        <v>2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</row>
    <row r="90" spans="1:72" ht="16.5">
      <c r="A90" s="113"/>
      <c r="B90" s="238" t="s">
        <v>6</v>
      </c>
      <c r="C90" s="239"/>
      <c r="D90" s="4"/>
      <c r="E90" s="4"/>
      <c r="F90" s="18"/>
      <c r="G90" s="5">
        <f>SUM(G85:G89)</f>
        <v>42</v>
      </c>
      <c r="H90" s="5"/>
      <c r="I90" s="5"/>
      <c r="J90" s="5"/>
      <c r="K90" s="41"/>
      <c r="L90" s="5"/>
      <c r="M90" s="41"/>
      <c r="N90" s="41"/>
      <c r="O90" s="41"/>
      <c r="P90" s="156"/>
      <c r="Q90" s="6">
        <f t="shared" si="16"/>
        <v>0</v>
      </c>
      <c r="R90" s="5"/>
      <c r="S90" s="5"/>
      <c r="T90" s="5"/>
      <c r="U90" s="5"/>
      <c r="V90" s="5"/>
      <c r="W90" s="5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</row>
    <row r="91" spans="1:72">
      <c r="A91" s="246" t="str">
        <f>CONCATENATE(B91," - ",C91)</f>
        <v>无合同-等商务 - 信谊销售模式控制</v>
      </c>
      <c r="B91" s="230" t="s">
        <v>776</v>
      </c>
      <c r="C91" s="246" t="s">
        <v>131</v>
      </c>
      <c r="D91" s="230">
        <v>41</v>
      </c>
      <c r="E91" s="247">
        <f>SUM(Q91:R96)</f>
        <v>1</v>
      </c>
      <c r="F91" s="249">
        <v>0</v>
      </c>
      <c r="G91" s="20">
        <f t="shared" ref="G91:G96" si="25">Q91+R91</f>
        <v>1</v>
      </c>
      <c r="H91" s="3" t="s">
        <v>666</v>
      </c>
      <c r="I91" s="3">
        <v>10</v>
      </c>
      <c r="J91" s="3" t="s">
        <v>671</v>
      </c>
      <c r="K91" s="34"/>
      <c r="L91" s="3"/>
      <c r="M91" s="34"/>
      <c r="N91" s="34"/>
      <c r="O91" s="34"/>
      <c r="P91" s="156" t="s">
        <v>672</v>
      </c>
      <c r="Q91" s="6">
        <f t="shared" si="16"/>
        <v>0</v>
      </c>
      <c r="R91" s="3">
        <v>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</row>
    <row r="92" spans="1:72">
      <c r="A92" s="246"/>
      <c r="B92" s="230"/>
      <c r="C92" s="246"/>
      <c r="D92" s="230"/>
      <c r="E92" s="248"/>
      <c r="F92" s="228"/>
      <c r="G92" s="20">
        <f t="shared" si="25"/>
        <v>0</v>
      </c>
      <c r="H92" s="3" t="s">
        <v>667</v>
      </c>
      <c r="I92" s="3">
        <v>7</v>
      </c>
      <c r="J92" s="3"/>
      <c r="K92" s="34"/>
      <c r="L92" s="3"/>
      <c r="M92" s="34"/>
      <c r="N92" s="34"/>
      <c r="O92" s="34"/>
      <c r="P92" s="156" t="s">
        <v>672</v>
      </c>
      <c r="Q92" s="6">
        <f t="shared" si="16"/>
        <v>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</row>
    <row r="93" spans="1:72">
      <c r="A93" s="246"/>
      <c r="B93" s="230"/>
      <c r="C93" s="246"/>
      <c r="D93" s="230"/>
      <c r="E93" s="248"/>
      <c r="F93" s="228"/>
      <c r="G93" s="20">
        <f t="shared" si="25"/>
        <v>0</v>
      </c>
      <c r="H93" s="3" t="s">
        <v>668</v>
      </c>
      <c r="I93" s="3">
        <v>10</v>
      </c>
      <c r="J93" s="3"/>
      <c r="K93" s="34"/>
      <c r="L93" s="3"/>
      <c r="M93" s="34"/>
      <c r="N93" s="34"/>
      <c r="O93" s="34"/>
      <c r="P93" s="156" t="s">
        <v>672</v>
      </c>
      <c r="Q93" s="6">
        <f t="shared" si="16"/>
        <v>0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</row>
    <row r="94" spans="1:72">
      <c r="A94" s="246"/>
      <c r="B94" s="230"/>
      <c r="C94" s="246"/>
      <c r="D94" s="230"/>
      <c r="E94" s="248"/>
      <c r="F94" s="228"/>
      <c r="G94" s="20">
        <f t="shared" si="25"/>
        <v>0</v>
      </c>
      <c r="H94" s="3" t="s">
        <v>669</v>
      </c>
      <c r="I94" s="3">
        <v>7</v>
      </c>
      <c r="J94" s="3"/>
      <c r="K94" s="34"/>
      <c r="L94" s="3"/>
      <c r="M94" s="34"/>
      <c r="N94" s="34"/>
      <c r="O94" s="34"/>
      <c r="P94" s="156" t="s">
        <v>672</v>
      </c>
      <c r="Q94" s="6">
        <f t="shared" si="16"/>
        <v>0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</row>
    <row r="95" spans="1:72">
      <c r="A95" s="246"/>
      <c r="B95" s="230"/>
      <c r="C95" s="246"/>
      <c r="D95" s="230"/>
      <c r="E95" s="248"/>
      <c r="F95" s="228"/>
      <c r="G95" s="20">
        <f t="shared" si="25"/>
        <v>0</v>
      </c>
      <c r="H95" s="3" t="s">
        <v>670</v>
      </c>
      <c r="I95" s="3">
        <v>7</v>
      </c>
      <c r="J95" s="3"/>
      <c r="K95" s="34"/>
      <c r="L95" s="3"/>
      <c r="M95" s="34"/>
      <c r="N95" s="34"/>
      <c r="O95" s="34"/>
      <c r="P95" s="156" t="s">
        <v>672</v>
      </c>
      <c r="Q95" s="6">
        <f t="shared" si="16"/>
        <v>0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</row>
    <row r="96" spans="1:72">
      <c r="A96" s="246"/>
      <c r="B96" s="230"/>
      <c r="C96" s="246"/>
      <c r="D96" s="230"/>
      <c r="E96" s="248"/>
      <c r="F96" s="228"/>
      <c r="G96" s="20">
        <f t="shared" si="25"/>
        <v>0</v>
      </c>
      <c r="H96" s="3"/>
      <c r="I96" s="3"/>
      <c r="J96" s="3"/>
      <c r="K96" s="34"/>
      <c r="L96" s="3"/>
      <c r="M96" s="34"/>
      <c r="N96" s="34"/>
      <c r="O96" s="34"/>
      <c r="P96" s="156"/>
      <c r="Q96" s="6">
        <f t="shared" si="16"/>
        <v>0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</row>
    <row r="97" spans="1:72" ht="16.5">
      <c r="A97" s="113"/>
      <c r="B97" s="238" t="s">
        <v>6</v>
      </c>
      <c r="C97" s="239"/>
      <c r="D97" s="4"/>
      <c r="E97" s="4"/>
      <c r="F97" s="18"/>
      <c r="G97" s="5">
        <f>SUM(G91:G96)</f>
        <v>1</v>
      </c>
      <c r="H97" s="5"/>
      <c r="I97" s="5"/>
      <c r="J97" s="5"/>
      <c r="K97" s="41"/>
      <c r="L97" s="5"/>
      <c r="M97" s="41"/>
      <c r="N97" s="41"/>
      <c r="O97" s="41"/>
      <c r="P97" s="156"/>
      <c r="Q97" s="6">
        <f t="shared" si="16"/>
        <v>0</v>
      </c>
      <c r="R97" s="5"/>
      <c r="S97" s="5"/>
      <c r="T97" s="5"/>
      <c r="U97" s="5"/>
      <c r="V97" s="5"/>
      <c r="W97" s="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</row>
    <row r="98" spans="1:72">
      <c r="A98" s="246" t="str">
        <f>CONCATENATE(B98," - ",C98)</f>
        <v>无合同-等商务 - 中西制药MES接口</v>
      </c>
      <c r="B98" s="230" t="s">
        <v>775</v>
      </c>
      <c r="C98" s="245" t="s">
        <v>639</v>
      </c>
      <c r="D98" s="230">
        <v>179</v>
      </c>
      <c r="E98" s="247">
        <f>SUM(Q98:R106)</f>
        <v>0</v>
      </c>
      <c r="F98" s="249">
        <v>0</v>
      </c>
      <c r="G98" s="20">
        <f t="shared" ref="G98:G106" si="26">Q98+R98</f>
        <v>0</v>
      </c>
      <c r="H98" s="3" t="s">
        <v>680</v>
      </c>
      <c r="I98" s="3">
        <v>20</v>
      </c>
      <c r="J98" s="57">
        <v>42855</v>
      </c>
      <c r="K98" s="40"/>
      <c r="L98" s="3"/>
      <c r="M98" s="34"/>
      <c r="N98" s="34"/>
      <c r="O98" s="34"/>
      <c r="P98" s="156" t="s">
        <v>672</v>
      </c>
      <c r="Q98" s="6">
        <f t="shared" si="16"/>
        <v>0</v>
      </c>
      <c r="R98" s="3"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</row>
    <row r="99" spans="1:72">
      <c r="A99" s="246"/>
      <c r="B99" s="230"/>
      <c r="C99" s="245"/>
      <c r="D99" s="230"/>
      <c r="E99" s="255"/>
      <c r="F99" s="228"/>
      <c r="G99" s="20">
        <f t="shared" si="26"/>
        <v>0</v>
      </c>
      <c r="H99" s="3" t="s">
        <v>673</v>
      </c>
      <c r="I99" s="3">
        <v>10</v>
      </c>
      <c r="J99" s="57">
        <v>42855</v>
      </c>
      <c r="K99" s="40"/>
      <c r="L99" s="3"/>
      <c r="M99" s="34"/>
      <c r="N99" s="34"/>
      <c r="O99" s="34"/>
      <c r="P99" s="156" t="s">
        <v>681</v>
      </c>
      <c r="Q99" s="6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</row>
    <row r="100" spans="1:72">
      <c r="A100" s="246"/>
      <c r="B100" s="230"/>
      <c r="C100" s="246"/>
      <c r="D100" s="230"/>
      <c r="E100" s="248"/>
      <c r="F100" s="228"/>
      <c r="G100" s="20">
        <f t="shared" si="26"/>
        <v>0</v>
      </c>
      <c r="H100" s="3" t="s">
        <v>674</v>
      </c>
      <c r="I100" s="3">
        <v>20</v>
      </c>
      <c r="J100" s="57">
        <v>42855</v>
      </c>
      <c r="K100" s="40"/>
      <c r="L100" s="3"/>
      <c r="M100" s="34"/>
      <c r="N100" s="34"/>
      <c r="O100" s="34"/>
      <c r="P100" s="156" t="s">
        <v>672</v>
      </c>
      <c r="Q100" s="6">
        <f t="shared" si="16"/>
        <v>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</row>
    <row r="101" spans="1:72">
      <c r="A101" s="246"/>
      <c r="B101" s="230"/>
      <c r="C101" s="246"/>
      <c r="D101" s="230"/>
      <c r="E101" s="248"/>
      <c r="F101" s="228"/>
      <c r="G101" s="20">
        <f t="shared" si="26"/>
        <v>0</v>
      </c>
      <c r="H101" s="3" t="s">
        <v>675</v>
      </c>
      <c r="I101" s="3">
        <v>10</v>
      </c>
      <c r="J101" s="57">
        <v>42855</v>
      </c>
      <c r="K101" s="40"/>
      <c r="L101" s="3"/>
      <c r="M101" s="34"/>
      <c r="N101" s="34"/>
      <c r="O101" s="34"/>
      <c r="P101" s="156" t="s">
        <v>683</v>
      </c>
      <c r="Q101" s="6">
        <f t="shared" si="16"/>
        <v>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</row>
    <row r="102" spans="1:72">
      <c r="A102" s="246"/>
      <c r="B102" s="230"/>
      <c r="C102" s="246"/>
      <c r="D102" s="230"/>
      <c r="E102" s="248"/>
      <c r="F102" s="228"/>
      <c r="G102" s="20">
        <f t="shared" si="26"/>
        <v>0</v>
      </c>
      <c r="H102" s="3" t="s">
        <v>676</v>
      </c>
      <c r="I102" s="3">
        <v>20</v>
      </c>
      <c r="J102" s="57">
        <v>42855</v>
      </c>
      <c r="K102" s="40"/>
      <c r="L102" s="3"/>
      <c r="M102" s="34"/>
      <c r="N102" s="34"/>
      <c r="O102" s="34"/>
      <c r="P102" s="156" t="s">
        <v>672</v>
      </c>
      <c r="Q102" s="6">
        <f t="shared" si="16"/>
        <v>0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</row>
    <row r="103" spans="1:72">
      <c r="A103" s="246"/>
      <c r="B103" s="230"/>
      <c r="C103" s="246"/>
      <c r="D103" s="230"/>
      <c r="E103" s="248"/>
      <c r="F103" s="228"/>
      <c r="G103" s="20">
        <f t="shared" si="26"/>
        <v>0</v>
      </c>
      <c r="H103" s="3" t="s">
        <v>677</v>
      </c>
      <c r="I103" s="3">
        <v>20</v>
      </c>
      <c r="J103" s="57">
        <v>42855</v>
      </c>
      <c r="K103" s="40"/>
      <c r="L103" s="3"/>
      <c r="M103" s="34"/>
      <c r="N103" s="34"/>
      <c r="O103" s="34"/>
      <c r="P103" s="156" t="s">
        <v>672</v>
      </c>
      <c r="Q103" s="6">
        <f t="shared" si="16"/>
        <v>0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</row>
    <row r="104" spans="1:72">
      <c r="A104" s="246"/>
      <c r="B104" s="230"/>
      <c r="C104" s="246"/>
      <c r="D104" s="230"/>
      <c r="E104" s="248"/>
      <c r="F104" s="228"/>
      <c r="G104" s="20">
        <f t="shared" si="26"/>
        <v>0</v>
      </c>
      <c r="H104" s="3" t="s">
        <v>678</v>
      </c>
      <c r="I104" s="3">
        <v>20</v>
      </c>
      <c r="J104" s="57">
        <v>42855</v>
      </c>
      <c r="K104" s="40"/>
      <c r="L104" s="3"/>
      <c r="M104" s="34"/>
      <c r="N104" s="34"/>
      <c r="O104" s="34"/>
      <c r="P104" s="156" t="s">
        <v>681</v>
      </c>
      <c r="Q104" s="6">
        <f t="shared" si="16"/>
        <v>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</row>
    <row r="105" spans="1:72">
      <c r="A105" s="246"/>
      <c r="B105" s="230"/>
      <c r="C105" s="246"/>
      <c r="D105" s="230"/>
      <c r="E105" s="248"/>
      <c r="F105" s="228"/>
      <c r="G105" s="20">
        <f t="shared" ref="G105" si="27">Q105+R105</f>
        <v>0</v>
      </c>
      <c r="H105" s="3" t="s">
        <v>679</v>
      </c>
      <c r="I105" s="3">
        <v>20</v>
      </c>
      <c r="J105" s="57">
        <v>42855</v>
      </c>
      <c r="K105" s="40"/>
      <c r="L105" s="3"/>
      <c r="M105" s="34"/>
      <c r="N105" s="34"/>
      <c r="O105" s="34"/>
      <c r="P105" s="156" t="s">
        <v>665</v>
      </c>
      <c r="Q105" s="6">
        <f t="shared" ref="Q105" si="28">SUM(S105:AD105)</f>
        <v>0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</row>
    <row r="106" spans="1:72">
      <c r="A106" s="246"/>
      <c r="B106" s="230"/>
      <c r="C106" s="246"/>
      <c r="D106" s="230"/>
      <c r="E106" s="248"/>
      <c r="F106" s="229"/>
      <c r="G106" s="20">
        <f t="shared" si="26"/>
        <v>0</v>
      </c>
      <c r="H106" s="3" t="s">
        <v>682</v>
      </c>
      <c r="I106" s="3">
        <v>30</v>
      </c>
      <c r="J106" s="57">
        <v>42855</v>
      </c>
      <c r="K106" s="40"/>
      <c r="L106" s="3"/>
      <c r="M106" s="34"/>
      <c r="N106" s="34"/>
      <c r="O106" s="34"/>
      <c r="P106" s="156" t="s">
        <v>683</v>
      </c>
      <c r="Q106" s="6">
        <f t="shared" si="16"/>
        <v>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</row>
    <row r="107" spans="1:72" ht="16.5">
      <c r="A107" s="113"/>
      <c r="B107" s="238" t="s">
        <v>6</v>
      </c>
      <c r="C107" s="239"/>
      <c r="D107" s="4"/>
      <c r="E107" s="4"/>
      <c r="F107" s="18"/>
      <c r="G107" s="5">
        <f>SUM(G98:G106)</f>
        <v>0</v>
      </c>
      <c r="H107" s="5"/>
      <c r="I107" s="5"/>
      <c r="J107" s="5"/>
      <c r="K107" s="41"/>
      <c r="L107" s="5"/>
      <c r="M107" s="41"/>
      <c r="N107" s="41"/>
      <c r="O107" s="41"/>
      <c r="P107" s="156"/>
      <c r="Q107" s="6">
        <f t="shared" si="16"/>
        <v>0</v>
      </c>
      <c r="R107" s="5"/>
      <c r="S107" s="5"/>
      <c r="T107" s="5"/>
      <c r="U107" s="5"/>
      <c r="V107" s="5"/>
      <c r="W107" s="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</row>
    <row r="108" spans="1:72">
      <c r="A108" s="246" t="str">
        <f>CONCATENATE(B108," - ",C108)</f>
        <v>无合同-等商务 - 一生化优化项目</v>
      </c>
      <c r="B108" s="230" t="s">
        <v>775</v>
      </c>
      <c r="C108" s="245" t="s">
        <v>640</v>
      </c>
      <c r="D108" s="230">
        <v>391</v>
      </c>
      <c r="E108" s="247">
        <f>SUM(Q108:R131)</f>
        <v>0</v>
      </c>
      <c r="F108" s="249">
        <v>0</v>
      </c>
      <c r="G108" s="20">
        <f t="shared" ref="G108:G126" si="29">Q108+R108</f>
        <v>0</v>
      </c>
      <c r="H108" s="3" t="s">
        <v>680</v>
      </c>
      <c r="I108" s="3">
        <v>20</v>
      </c>
      <c r="J108" s="57">
        <v>42916</v>
      </c>
      <c r="K108" s="40"/>
      <c r="L108" s="3"/>
      <c r="M108" s="34"/>
      <c r="N108" s="34"/>
      <c r="O108" s="34"/>
      <c r="P108" s="156" t="s">
        <v>672</v>
      </c>
      <c r="Q108" s="6">
        <f t="shared" si="16"/>
        <v>0</v>
      </c>
      <c r="R108" s="3"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</row>
    <row r="109" spans="1:72">
      <c r="A109" s="246"/>
      <c r="B109" s="230"/>
      <c r="C109" s="245"/>
      <c r="D109" s="230"/>
      <c r="E109" s="255"/>
      <c r="F109" s="228"/>
      <c r="G109" s="20">
        <f t="shared" si="29"/>
        <v>0</v>
      </c>
      <c r="H109" s="3" t="s">
        <v>684</v>
      </c>
      <c r="I109" s="3">
        <v>10</v>
      </c>
      <c r="J109" s="57">
        <v>42916</v>
      </c>
      <c r="K109" s="40"/>
      <c r="L109" s="3"/>
      <c r="M109" s="34"/>
      <c r="N109" s="34"/>
      <c r="O109" s="34"/>
      <c r="P109" s="156" t="s">
        <v>681</v>
      </c>
      <c r="Q109" s="6">
        <f t="shared" ref="Q109:Q126" si="30">SUM(S109:AD109)</f>
        <v>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</row>
    <row r="110" spans="1:72">
      <c r="A110" s="246"/>
      <c r="B110" s="230"/>
      <c r="C110" s="245"/>
      <c r="D110" s="230"/>
      <c r="E110" s="255"/>
      <c r="F110" s="228"/>
      <c r="G110" s="20">
        <f t="shared" si="29"/>
        <v>0</v>
      </c>
      <c r="H110" s="3" t="s">
        <v>685</v>
      </c>
      <c r="I110" s="3">
        <v>10</v>
      </c>
      <c r="J110" s="57">
        <v>42916</v>
      </c>
      <c r="K110" s="40"/>
      <c r="L110" s="3"/>
      <c r="M110" s="34"/>
      <c r="N110" s="34"/>
      <c r="O110" s="34"/>
      <c r="P110" s="156" t="s">
        <v>683</v>
      </c>
      <c r="Q110" s="6">
        <f t="shared" si="30"/>
        <v>0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</row>
    <row r="111" spans="1:72">
      <c r="A111" s="246"/>
      <c r="B111" s="230"/>
      <c r="C111" s="245"/>
      <c r="D111" s="230"/>
      <c r="E111" s="255"/>
      <c r="F111" s="228"/>
      <c r="G111" s="20">
        <f t="shared" si="29"/>
        <v>0</v>
      </c>
      <c r="H111" s="3" t="s">
        <v>686</v>
      </c>
      <c r="I111" s="3">
        <v>10</v>
      </c>
      <c r="J111" s="57">
        <v>42916</v>
      </c>
      <c r="K111" s="40"/>
      <c r="L111" s="3"/>
      <c r="M111" s="34"/>
      <c r="N111" s="34"/>
      <c r="O111" s="34"/>
      <c r="P111" s="156" t="s">
        <v>705</v>
      </c>
      <c r="Q111" s="6">
        <f t="shared" si="30"/>
        <v>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</row>
    <row r="112" spans="1:72">
      <c r="A112" s="246"/>
      <c r="B112" s="230"/>
      <c r="C112" s="245"/>
      <c r="D112" s="230"/>
      <c r="E112" s="255"/>
      <c r="F112" s="228"/>
      <c r="G112" s="20">
        <f t="shared" si="29"/>
        <v>0</v>
      </c>
      <c r="H112" s="3" t="s">
        <v>687</v>
      </c>
      <c r="I112" s="3">
        <v>10</v>
      </c>
      <c r="J112" s="57">
        <v>42916</v>
      </c>
      <c r="K112" s="40"/>
      <c r="L112" s="3"/>
      <c r="M112" s="34"/>
      <c r="N112" s="34"/>
      <c r="O112" s="34"/>
      <c r="P112" s="156" t="s">
        <v>705</v>
      </c>
      <c r="Q112" s="6">
        <f t="shared" si="30"/>
        <v>0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</row>
    <row r="113" spans="1:72">
      <c r="A113" s="246"/>
      <c r="B113" s="230"/>
      <c r="C113" s="245"/>
      <c r="D113" s="230"/>
      <c r="E113" s="255"/>
      <c r="F113" s="228"/>
      <c r="G113" s="20">
        <f t="shared" si="29"/>
        <v>0</v>
      </c>
      <c r="H113" s="3" t="s">
        <v>688</v>
      </c>
      <c r="I113" s="3">
        <v>10</v>
      </c>
      <c r="J113" s="57">
        <v>42916</v>
      </c>
      <c r="K113" s="40"/>
      <c r="L113" s="3"/>
      <c r="M113" s="34"/>
      <c r="N113" s="34"/>
      <c r="O113" s="34"/>
      <c r="P113" s="156" t="s">
        <v>705</v>
      </c>
      <c r="Q113" s="6">
        <f t="shared" si="30"/>
        <v>0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</row>
    <row r="114" spans="1:72">
      <c r="A114" s="246"/>
      <c r="B114" s="230"/>
      <c r="C114" s="245"/>
      <c r="D114" s="230"/>
      <c r="E114" s="255"/>
      <c r="F114" s="228"/>
      <c r="G114" s="20">
        <f t="shared" si="29"/>
        <v>0</v>
      </c>
      <c r="H114" s="3" t="s">
        <v>689</v>
      </c>
      <c r="I114" s="3">
        <v>7</v>
      </c>
      <c r="J114" s="57">
        <v>42916</v>
      </c>
      <c r="K114" s="40"/>
      <c r="L114" s="3"/>
      <c r="M114" s="34"/>
      <c r="N114" s="34"/>
      <c r="O114" s="34"/>
      <c r="P114" s="156" t="s">
        <v>705</v>
      </c>
      <c r="Q114" s="6">
        <f t="shared" si="30"/>
        <v>0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</row>
    <row r="115" spans="1:72">
      <c r="A115" s="246"/>
      <c r="B115" s="230"/>
      <c r="C115" s="245"/>
      <c r="D115" s="230"/>
      <c r="E115" s="255"/>
      <c r="F115" s="228"/>
      <c r="G115" s="20">
        <f t="shared" si="29"/>
        <v>0</v>
      </c>
      <c r="H115" s="3" t="s">
        <v>690</v>
      </c>
      <c r="I115" s="3">
        <v>10</v>
      </c>
      <c r="J115" s="57">
        <v>42916</v>
      </c>
      <c r="K115" s="40"/>
      <c r="L115" s="3"/>
      <c r="M115" s="34"/>
      <c r="N115" s="34"/>
      <c r="O115" s="34"/>
      <c r="P115" s="156" t="s">
        <v>683</v>
      </c>
      <c r="Q115" s="6">
        <f t="shared" si="30"/>
        <v>0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</row>
    <row r="116" spans="1:72">
      <c r="A116" s="246"/>
      <c r="B116" s="230"/>
      <c r="C116" s="245"/>
      <c r="D116" s="230"/>
      <c r="E116" s="255"/>
      <c r="F116" s="228"/>
      <c r="G116" s="20">
        <f t="shared" si="29"/>
        <v>0</v>
      </c>
      <c r="H116" s="3" t="s">
        <v>691</v>
      </c>
      <c r="I116" s="3">
        <v>10</v>
      </c>
      <c r="J116" s="57">
        <v>42916</v>
      </c>
      <c r="K116" s="40"/>
      <c r="L116" s="3"/>
      <c r="M116" s="34"/>
      <c r="N116" s="34"/>
      <c r="O116" s="34"/>
      <c r="P116" s="156" t="s">
        <v>683</v>
      </c>
      <c r="Q116" s="6">
        <f t="shared" si="30"/>
        <v>0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</row>
    <row r="117" spans="1:72">
      <c r="A117" s="246"/>
      <c r="B117" s="230"/>
      <c r="C117" s="245"/>
      <c r="D117" s="230"/>
      <c r="E117" s="255"/>
      <c r="F117" s="228"/>
      <c r="G117" s="20">
        <f t="shared" si="29"/>
        <v>0</v>
      </c>
      <c r="H117" s="3" t="s">
        <v>692</v>
      </c>
      <c r="I117" s="3">
        <v>15</v>
      </c>
      <c r="J117" s="57">
        <v>42916</v>
      </c>
      <c r="K117" s="40"/>
      <c r="L117" s="3"/>
      <c r="M117" s="34"/>
      <c r="N117" s="34"/>
      <c r="O117" s="34"/>
      <c r="P117" s="156" t="s">
        <v>683</v>
      </c>
      <c r="Q117" s="6">
        <f t="shared" si="30"/>
        <v>0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</row>
    <row r="118" spans="1:72">
      <c r="A118" s="246"/>
      <c r="B118" s="230"/>
      <c r="C118" s="245"/>
      <c r="D118" s="230"/>
      <c r="E118" s="255"/>
      <c r="F118" s="228"/>
      <c r="G118" s="20">
        <f t="shared" si="29"/>
        <v>0</v>
      </c>
      <c r="H118" s="3" t="s">
        <v>693</v>
      </c>
      <c r="I118" s="3">
        <v>15</v>
      </c>
      <c r="J118" s="57">
        <v>42916</v>
      </c>
      <c r="K118" s="40"/>
      <c r="L118" s="3"/>
      <c r="M118" s="34"/>
      <c r="N118" s="34"/>
      <c r="O118" s="34"/>
      <c r="P118" s="156" t="s">
        <v>681</v>
      </c>
      <c r="Q118" s="6">
        <f t="shared" si="30"/>
        <v>0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</row>
    <row r="119" spans="1:72">
      <c r="A119" s="246"/>
      <c r="B119" s="230"/>
      <c r="C119" s="245"/>
      <c r="D119" s="230"/>
      <c r="E119" s="255"/>
      <c r="F119" s="228"/>
      <c r="G119" s="20">
        <f t="shared" ref="G119:G125" si="31">Q119+R119</f>
        <v>0</v>
      </c>
      <c r="H119" s="3" t="s">
        <v>677</v>
      </c>
      <c r="I119" s="3">
        <v>12</v>
      </c>
      <c r="J119" s="57">
        <v>42916</v>
      </c>
      <c r="K119" s="40"/>
      <c r="L119" s="3"/>
      <c r="M119" s="34"/>
      <c r="N119" s="34"/>
      <c r="O119" s="34"/>
      <c r="P119" s="156" t="s">
        <v>681</v>
      </c>
      <c r="Q119" s="6">
        <f t="shared" ref="Q119:Q125" si="32">SUM(S119:AD119)</f>
        <v>0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</row>
    <row r="120" spans="1:72">
      <c r="A120" s="246"/>
      <c r="B120" s="230"/>
      <c r="C120" s="245"/>
      <c r="D120" s="230"/>
      <c r="E120" s="255"/>
      <c r="F120" s="228"/>
      <c r="G120" s="20">
        <f t="shared" si="31"/>
        <v>0</v>
      </c>
      <c r="H120" s="3" t="s">
        <v>694</v>
      </c>
      <c r="I120" s="3">
        <v>15</v>
      </c>
      <c r="J120" s="57">
        <v>42916</v>
      </c>
      <c r="K120" s="40"/>
      <c r="L120" s="3"/>
      <c r="M120" s="34"/>
      <c r="N120" s="34"/>
      <c r="O120" s="34"/>
      <c r="P120" s="156" t="s">
        <v>681</v>
      </c>
      <c r="Q120" s="6">
        <f t="shared" si="32"/>
        <v>0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  <row r="121" spans="1:72">
      <c r="A121" s="246"/>
      <c r="B121" s="230"/>
      <c r="C121" s="245"/>
      <c r="D121" s="230"/>
      <c r="E121" s="255"/>
      <c r="F121" s="228"/>
      <c r="G121" s="20">
        <f t="shared" si="31"/>
        <v>0</v>
      </c>
      <c r="H121" s="3" t="s">
        <v>695</v>
      </c>
      <c r="I121" s="3">
        <v>7</v>
      </c>
      <c r="J121" s="57">
        <v>42916</v>
      </c>
      <c r="K121" s="40"/>
      <c r="L121" s="3"/>
      <c r="M121" s="34"/>
      <c r="N121" s="34"/>
      <c r="O121" s="34"/>
      <c r="P121" s="156" t="s">
        <v>681</v>
      </c>
      <c r="Q121" s="6">
        <f t="shared" si="32"/>
        <v>0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</row>
    <row r="122" spans="1:72">
      <c r="A122" s="246"/>
      <c r="B122" s="230"/>
      <c r="C122" s="245"/>
      <c r="D122" s="230"/>
      <c r="E122" s="255"/>
      <c r="F122" s="228"/>
      <c r="G122" s="20">
        <f t="shared" si="31"/>
        <v>0</v>
      </c>
      <c r="H122" s="3" t="s">
        <v>696</v>
      </c>
      <c r="I122" s="3">
        <v>15</v>
      </c>
      <c r="J122" s="57">
        <v>42916</v>
      </c>
      <c r="K122" s="40"/>
      <c r="L122" s="3"/>
      <c r="M122" s="34"/>
      <c r="N122" s="34"/>
      <c r="O122" s="34"/>
      <c r="P122" s="156" t="s">
        <v>681</v>
      </c>
      <c r="Q122" s="6">
        <f t="shared" si="32"/>
        <v>0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</row>
    <row r="123" spans="1:72">
      <c r="A123" s="246"/>
      <c r="B123" s="230"/>
      <c r="C123" s="245"/>
      <c r="D123" s="230"/>
      <c r="E123" s="255"/>
      <c r="F123" s="228"/>
      <c r="G123" s="20">
        <f t="shared" si="31"/>
        <v>0</v>
      </c>
      <c r="H123" s="3" t="s">
        <v>697</v>
      </c>
      <c r="I123" s="3">
        <v>7</v>
      </c>
      <c r="J123" s="57">
        <v>42916</v>
      </c>
      <c r="K123" s="40"/>
      <c r="L123" s="3"/>
      <c r="M123" s="34"/>
      <c r="N123" s="34"/>
      <c r="O123" s="34"/>
      <c r="P123" s="156" t="s">
        <v>681</v>
      </c>
      <c r="Q123" s="6">
        <f t="shared" si="32"/>
        <v>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</row>
    <row r="124" spans="1:72">
      <c r="A124" s="246"/>
      <c r="B124" s="230"/>
      <c r="C124" s="245"/>
      <c r="D124" s="230"/>
      <c r="E124" s="255"/>
      <c r="F124" s="228"/>
      <c r="G124" s="20">
        <f t="shared" si="31"/>
        <v>0</v>
      </c>
      <c r="H124" s="3" t="s">
        <v>698</v>
      </c>
      <c r="I124" s="3">
        <v>11</v>
      </c>
      <c r="J124" s="57">
        <v>42916</v>
      </c>
      <c r="K124" s="40"/>
      <c r="L124" s="3"/>
      <c r="M124" s="34"/>
      <c r="N124" s="34"/>
      <c r="O124" s="34"/>
      <c r="P124" s="156" t="s">
        <v>681</v>
      </c>
      <c r="Q124" s="6">
        <f t="shared" si="32"/>
        <v>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</row>
    <row r="125" spans="1:72">
      <c r="A125" s="246"/>
      <c r="B125" s="230"/>
      <c r="C125" s="245"/>
      <c r="D125" s="230"/>
      <c r="E125" s="255"/>
      <c r="F125" s="228"/>
      <c r="G125" s="20">
        <f t="shared" si="31"/>
        <v>0</v>
      </c>
      <c r="H125" s="3" t="s">
        <v>699</v>
      </c>
      <c r="I125" s="3">
        <v>20</v>
      </c>
      <c r="J125" s="57">
        <v>42916</v>
      </c>
      <c r="K125" s="40"/>
      <c r="L125" s="3"/>
      <c r="M125" s="34"/>
      <c r="N125" s="34"/>
      <c r="O125" s="34"/>
      <c r="P125" s="156" t="s">
        <v>681</v>
      </c>
      <c r="Q125" s="6">
        <f t="shared" si="32"/>
        <v>0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</row>
    <row r="126" spans="1:72">
      <c r="A126" s="246"/>
      <c r="B126" s="230"/>
      <c r="C126" s="245"/>
      <c r="D126" s="230"/>
      <c r="E126" s="255"/>
      <c r="F126" s="228"/>
      <c r="G126" s="20">
        <f t="shared" si="29"/>
        <v>0</v>
      </c>
      <c r="H126" s="3" t="s">
        <v>700</v>
      </c>
      <c r="I126" s="3">
        <v>40</v>
      </c>
      <c r="J126" s="57">
        <v>42916</v>
      </c>
      <c r="K126" s="40"/>
      <c r="L126" s="3"/>
      <c r="M126" s="34"/>
      <c r="N126" s="34"/>
      <c r="O126" s="34"/>
      <c r="P126" s="156" t="s">
        <v>672</v>
      </c>
      <c r="Q126" s="6">
        <f t="shared" si="30"/>
        <v>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</row>
    <row r="127" spans="1:72">
      <c r="A127" s="246"/>
      <c r="B127" s="230"/>
      <c r="C127" s="246"/>
      <c r="D127" s="230"/>
      <c r="E127" s="248"/>
      <c r="F127" s="228"/>
      <c r="G127" s="20">
        <f t="shared" ref="G127:G131" si="33">Q127+R127</f>
        <v>0</v>
      </c>
      <c r="H127" s="3" t="s">
        <v>701</v>
      </c>
      <c r="I127" s="3">
        <v>12</v>
      </c>
      <c r="J127" s="57">
        <v>42916</v>
      </c>
      <c r="K127" s="40"/>
      <c r="L127" s="3"/>
      <c r="M127" s="34"/>
      <c r="N127" s="34"/>
      <c r="O127" s="34"/>
      <c r="P127" s="156" t="s">
        <v>683</v>
      </c>
      <c r="Q127" s="6">
        <f t="shared" si="16"/>
        <v>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</row>
    <row r="128" spans="1:72">
      <c r="A128" s="246"/>
      <c r="B128" s="230"/>
      <c r="C128" s="246"/>
      <c r="D128" s="230"/>
      <c r="E128" s="248"/>
      <c r="F128" s="228"/>
      <c r="G128" s="20">
        <f t="shared" si="33"/>
        <v>0</v>
      </c>
      <c r="H128" s="3" t="s">
        <v>702</v>
      </c>
      <c r="I128" s="3">
        <v>10</v>
      </c>
      <c r="J128" s="57">
        <v>42916</v>
      </c>
      <c r="K128" s="40"/>
      <c r="L128" s="3"/>
      <c r="M128" s="34"/>
      <c r="N128" s="34"/>
      <c r="O128" s="34"/>
      <c r="P128" s="156" t="s">
        <v>683</v>
      </c>
      <c r="Q128" s="6">
        <f t="shared" si="16"/>
        <v>0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</row>
    <row r="129" spans="1:72">
      <c r="A129" s="246"/>
      <c r="B129" s="230"/>
      <c r="C129" s="246"/>
      <c r="D129" s="230"/>
      <c r="E129" s="248"/>
      <c r="F129" s="228"/>
      <c r="G129" s="20">
        <f t="shared" si="33"/>
        <v>0</v>
      </c>
      <c r="H129" s="3" t="s">
        <v>703</v>
      </c>
      <c r="I129" s="3">
        <v>35</v>
      </c>
      <c r="J129" s="57">
        <v>42916</v>
      </c>
      <c r="K129" s="40"/>
      <c r="L129" s="3"/>
      <c r="M129" s="34"/>
      <c r="N129" s="34"/>
      <c r="O129" s="34"/>
      <c r="P129" s="156" t="s">
        <v>672</v>
      </c>
      <c r="Q129" s="6">
        <f t="shared" si="16"/>
        <v>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</row>
    <row r="130" spans="1:72">
      <c r="A130" s="246"/>
      <c r="B130" s="230"/>
      <c r="C130" s="246"/>
      <c r="D130" s="230"/>
      <c r="E130" s="248"/>
      <c r="F130" s="228"/>
      <c r="G130" s="20">
        <f t="shared" si="33"/>
        <v>0</v>
      </c>
      <c r="H130" s="3" t="s">
        <v>704</v>
      </c>
      <c r="I130" s="3">
        <v>40</v>
      </c>
      <c r="J130" s="57">
        <v>42916</v>
      </c>
      <c r="K130" s="40"/>
      <c r="L130" s="3"/>
      <c r="M130" s="34"/>
      <c r="N130" s="34"/>
      <c r="O130" s="34"/>
      <c r="P130" s="156" t="s">
        <v>672</v>
      </c>
      <c r="Q130" s="6">
        <f t="shared" si="16"/>
        <v>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</row>
    <row r="131" spans="1:72">
      <c r="A131" s="246"/>
      <c r="B131" s="230"/>
      <c r="C131" s="246"/>
      <c r="D131" s="230"/>
      <c r="E131" s="248"/>
      <c r="F131" s="228"/>
      <c r="G131" s="20">
        <f t="shared" si="33"/>
        <v>0</v>
      </c>
      <c r="H131" s="3" t="s">
        <v>682</v>
      </c>
      <c r="I131" s="3">
        <v>30</v>
      </c>
      <c r="J131" s="57">
        <v>42916</v>
      </c>
      <c r="K131" s="40"/>
      <c r="L131" s="3"/>
      <c r="M131" s="34"/>
      <c r="N131" s="34"/>
      <c r="O131" s="34"/>
      <c r="P131" s="156" t="s">
        <v>672</v>
      </c>
      <c r="Q131" s="6">
        <f t="shared" si="16"/>
        <v>0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</row>
    <row r="132" spans="1:72" ht="16.5">
      <c r="A132" s="113"/>
      <c r="B132" s="238" t="s">
        <v>6</v>
      </c>
      <c r="C132" s="239"/>
      <c r="D132" s="4"/>
      <c r="E132" s="4"/>
      <c r="F132" s="18"/>
      <c r="G132" s="5">
        <f>SUM(G108:G131)</f>
        <v>0</v>
      </c>
      <c r="H132" s="5"/>
      <c r="I132" s="5"/>
      <c r="J132" s="5"/>
      <c r="K132" s="41"/>
      <c r="L132" s="5"/>
      <c r="M132" s="41"/>
      <c r="N132" s="41"/>
      <c r="O132" s="41"/>
      <c r="P132" s="156"/>
      <c r="Q132" s="6">
        <f t="shared" si="16"/>
        <v>0</v>
      </c>
      <c r="R132" s="5"/>
      <c r="S132" s="5"/>
      <c r="T132" s="5"/>
      <c r="U132" s="5"/>
      <c r="V132" s="5"/>
      <c r="W132" s="5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</row>
    <row r="133" spans="1:72">
      <c r="A133" s="244" t="str">
        <f>CONCATENATE(B133," - ",C133)</f>
        <v>无合同等实施划拨 - 新亚销售视图</v>
      </c>
      <c r="B133" s="230" t="s">
        <v>773</v>
      </c>
      <c r="C133" s="245" t="s">
        <v>641</v>
      </c>
      <c r="D133" s="230">
        <v>5</v>
      </c>
      <c r="E133" s="247">
        <f>SUM(Q133:R134)</f>
        <v>8</v>
      </c>
      <c r="F133" s="249">
        <v>0.6</v>
      </c>
      <c r="G133" s="250">
        <f t="shared" ref="G133" si="34">Q133+R133</f>
        <v>0</v>
      </c>
      <c r="H133" s="243" t="s">
        <v>642</v>
      </c>
      <c r="I133" s="243">
        <v>5</v>
      </c>
      <c r="J133" s="252">
        <v>42804</v>
      </c>
      <c r="K133" s="183"/>
      <c r="L133" s="252">
        <v>42804</v>
      </c>
      <c r="M133" s="183"/>
      <c r="N133" s="183"/>
      <c r="O133" s="183"/>
      <c r="P133" s="254" t="s">
        <v>637</v>
      </c>
      <c r="Q133" s="250">
        <f t="shared" si="16"/>
        <v>0</v>
      </c>
      <c r="R133" s="250">
        <v>0</v>
      </c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  <c r="AP133" s="243"/>
      <c r="AQ133" s="243"/>
      <c r="AR133" s="243"/>
      <c r="AS133" s="243"/>
      <c r="AT133" s="243"/>
      <c r="AU133" s="243"/>
      <c r="AV133" s="243"/>
      <c r="AW133" s="243"/>
      <c r="AX133" s="243"/>
      <c r="AY133" s="243"/>
      <c r="AZ133" s="243"/>
      <c r="BA133" s="243"/>
      <c r="BB133" s="243"/>
      <c r="BC133" s="243"/>
      <c r="BD133" s="243"/>
      <c r="BE133" s="243"/>
      <c r="BF133" s="243"/>
      <c r="BG133" s="243"/>
      <c r="BH133" s="243"/>
      <c r="BI133" s="243"/>
      <c r="BJ133" s="243"/>
      <c r="BK133" s="243"/>
      <c r="BL133" s="243"/>
      <c r="BM133" s="243"/>
      <c r="BN133" s="243"/>
      <c r="BO133" s="243"/>
      <c r="BP133" s="243"/>
      <c r="BQ133" s="243"/>
      <c r="BR133" s="243"/>
      <c r="BS133" s="243"/>
      <c r="BT133" s="243"/>
    </row>
    <row r="134" spans="1:72">
      <c r="A134" s="244"/>
      <c r="B134" s="230"/>
      <c r="C134" s="246"/>
      <c r="D134" s="230"/>
      <c r="E134" s="248"/>
      <c r="F134" s="228"/>
      <c r="G134" s="251"/>
      <c r="H134" s="233"/>
      <c r="I134" s="233"/>
      <c r="J134" s="253"/>
      <c r="K134" s="175"/>
      <c r="L134" s="253"/>
      <c r="M134" s="175"/>
      <c r="N134" s="175"/>
      <c r="O134" s="175"/>
      <c r="P134" s="236"/>
      <c r="Q134" s="251"/>
      <c r="R134" s="251">
        <v>8</v>
      </c>
      <c r="S134" s="233"/>
      <c r="T134" s="233"/>
      <c r="U134" s="233"/>
      <c r="V134" s="233"/>
      <c r="W134" s="233"/>
      <c r="X134" s="233"/>
      <c r="Y134" s="233"/>
      <c r="Z134" s="233"/>
      <c r="AA134" s="233"/>
      <c r="AB134" s="233"/>
      <c r="AC134" s="233"/>
      <c r="AD134" s="233"/>
      <c r="AE134" s="233"/>
      <c r="AF134" s="233"/>
      <c r="AG134" s="233"/>
      <c r="AH134" s="233"/>
      <c r="AI134" s="233"/>
      <c r="AJ134" s="233"/>
      <c r="AK134" s="233"/>
      <c r="AL134" s="233"/>
      <c r="AM134" s="233"/>
      <c r="AN134" s="233"/>
      <c r="AO134" s="233"/>
      <c r="AP134" s="233"/>
      <c r="AQ134" s="233"/>
      <c r="AR134" s="233"/>
      <c r="AS134" s="233"/>
      <c r="AT134" s="233"/>
      <c r="AU134" s="233"/>
      <c r="AV134" s="233"/>
      <c r="AW134" s="233"/>
      <c r="AX134" s="233"/>
      <c r="AY134" s="233"/>
      <c r="AZ134" s="233"/>
      <c r="BA134" s="233"/>
      <c r="BB134" s="233"/>
      <c r="BC134" s="233"/>
      <c r="BD134" s="233"/>
      <c r="BE134" s="233"/>
      <c r="BF134" s="233"/>
      <c r="BG134" s="233"/>
      <c r="BH134" s="233"/>
      <c r="BI134" s="233"/>
      <c r="BJ134" s="233"/>
      <c r="BK134" s="233"/>
      <c r="BL134" s="233"/>
      <c r="BM134" s="233"/>
      <c r="BN134" s="233"/>
      <c r="BO134" s="233"/>
      <c r="BP134" s="233"/>
      <c r="BQ134" s="233"/>
      <c r="BR134" s="233"/>
      <c r="BS134" s="233"/>
      <c r="BT134" s="233"/>
    </row>
    <row r="135" spans="1:72" ht="16.5">
      <c r="A135" s="113"/>
      <c r="B135" s="238" t="s">
        <v>6</v>
      </c>
      <c r="C135" s="239"/>
      <c r="D135" s="4"/>
      <c r="E135" s="4"/>
      <c r="F135" s="18"/>
      <c r="G135" s="5">
        <f>SUM(G133:G134)</f>
        <v>0</v>
      </c>
      <c r="H135" s="5"/>
      <c r="I135" s="5"/>
      <c r="J135" s="5"/>
      <c r="K135" s="41"/>
      <c r="L135" s="5"/>
      <c r="M135" s="41"/>
      <c r="N135" s="41"/>
      <c r="O135" s="41"/>
      <c r="P135" s="156"/>
      <c r="Q135" s="6">
        <f t="shared" si="16"/>
        <v>0</v>
      </c>
      <c r="R135" s="5"/>
      <c r="S135" s="5"/>
      <c r="T135" s="5"/>
      <c r="U135" s="5"/>
      <c r="V135" s="5"/>
      <c r="W135" s="5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</row>
    <row r="136" spans="1:72">
      <c r="A136" s="244" t="str">
        <f>CONCATENATE(B136," - ",C136)</f>
        <v>无合同等实施划拨 - 天一重构销售视图</v>
      </c>
      <c r="B136" s="230" t="s">
        <v>773</v>
      </c>
      <c r="C136" s="245" t="s">
        <v>643</v>
      </c>
      <c r="D136" s="230">
        <v>5</v>
      </c>
      <c r="E136" s="247">
        <f>SUM(Q136:R137)</f>
        <v>8</v>
      </c>
      <c r="F136" s="249">
        <v>0.6</v>
      </c>
      <c r="G136" s="250">
        <f t="shared" ref="G136" si="35">Q136+R136</f>
        <v>0</v>
      </c>
      <c r="H136" s="243" t="s">
        <v>644</v>
      </c>
      <c r="I136" s="243">
        <v>5</v>
      </c>
      <c r="J136" s="252">
        <v>42797</v>
      </c>
      <c r="K136" s="183"/>
      <c r="L136" s="252">
        <v>42797</v>
      </c>
      <c r="M136" s="183"/>
      <c r="N136" s="183"/>
      <c r="O136" s="183"/>
      <c r="P136" s="254" t="s">
        <v>22</v>
      </c>
      <c r="Q136" s="250">
        <f t="shared" si="16"/>
        <v>0</v>
      </c>
      <c r="R136" s="250">
        <v>0</v>
      </c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243"/>
      <c r="AN136" s="243"/>
      <c r="AO136" s="243"/>
      <c r="AP136" s="243"/>
      <c r="AQ136" s="243"/>
      <c r="AR136" s="243"/>
      <c r="AS136" s="243"/>
      <c r="AT136" s="243"/>
      <c r="AU136" s="243"/>
      <c r="AV136" s="243"/>
      <c r="AW136" s="243"/>
      <c r="AX136" s="243"/>
      <c r="AY136" s="243"/>
      <c r="AZ136" s="243"/>
      <c r="BA136" s="243"/>
      <c r="BB136" s="243"/>
      <c r="BC136" s="243"/>
      <c r="BD136" s="243"/>
      <c r="BE136" s="243"/>
      <c r="BF136" s="243"/>
      <c r="BG136" s="243"/>
      <c r="BH136" s="243"/>
      <c r="BI136" s="243"/>
      <c r="BJ136" s="243"/>
      <c r="BK136" s="243"/>
      <c r="BL136" s="243"/>
      <c r="BM136" s="243"/>
      <c r="BN136" s="243"/>
      <c r="BO136" s="243"/>
      <c r="BP136" s="243"/>
      <c r="BQ136" s="243"/>
      <c r="BR136" s="243"/>
      <c r="BS136" s="243"/>
      <c r="BT136" s="243"/>
    </row>
    <row r="137" spans="1:72">
      <c r="A137" s="244"/>
      <c r="B137" s="230"/>
      <c r="C137" s="246"/>
      <c r="D137" s="230"/>
      <c r="E137" s="248"/>
      <c r="F137" s="228"/>
      <c r="G137" s="251"/>
      <c r="H137" s="233"/>
      <c r="I137" s="233"/>
      <c r="J137" s="253"/>
      <c r="K137" s="175"/>
      <c r="L137" s="253"/>
      <c r="M137" s="175"/>
      <c r="N137" s="175"/>
      <c r="O137" s="175"/>
      <c r="P137" s="236"/>
      <c r="Q137" s="251"/>
      <c r="R137" s="251">
        <v>8</v>
      </c>
      <c r="S137" s="233"/>
      <c r="T137" s="233"/>
      <c r="U137" s="233"/>
      <c r="V137" s="233"/>
      <c r="W137" s="233"/>
      <c r="X137" s="233"/>
      <c r="Y137" s="233"/>
      <c r="Z137" s="233"/>
      <c r="AA137" s="233"/>
      <c r="AB137" s="233"/>
      <c r="AC137" s="233"/>
      <c r="AD137" s="233"/>
      <c r="AE137" s="233"/>
      <c r="AF137" s="233"/>
      <c r="AG137" s="233"/>
      <c r="AH137" s="233"/>
      <c r="AI137" s="233"/>
      <c r="AJ137" s="233"/>
      <c r="AK137" s="233"/>
      <c r="AL137" s="233"/>
      <c r="AM137" s="233"/>
      <c r="AN137" s="233"/>
      <c r="AO137" s="233"/>
      <c r="AP137" s="233"/>
      <c r="AQ137" s="233"/>
      <c r="AR137" s="233"/>
      <c r="AS137" s="233"/>
      <c r="AT137" s="233"/>
      <c r="AU137" s="233"/>
      <c r="AV137" s="233"/>
      <c r="AW137" s="233"/>
      <c r="AX137" s="233"/>
      <c r="AY137" s="233"/>
      <c r="AZ137" s="233"/>
      <c r="BA137" s="233"/>
      <c r="BB137" s="233"/>
      <c r="BC137" s="233"/>
      <c r="BD137" s="233"/>
      <c r="BE137" s="233"/>
      <c r="BF137" s="233"/>
      <c r="BG137" s="233"/>
      <c r="BH137" s="233"/>
      <c r="BI137" s="233"/>
      <c r="BJ137" s="233"/>
      <c r="BK137" s="233"/>
      <c r="BL137" s="233"/>
      <c r="BM137" s="233"/>
      <c r="BN137" s="233"/>
      <c r="BO137" s="233"/>
      <c r="BP137" s="233"/>
      <c r="BQ137" s="233"/>
      <c r="BR137" s="233"/>
      <c r="BS137" s="233"/>
      <c r="BT137" s="233"/>
    </row>
    <row r="138" spans="1:72" ht="16.5">
      <c r="A138" s="113"/>
      <c r="B138" s="238" t="s">
        <v>6</v>
      </c>
      <c r="C138" s="239"/>
      <c r="D138" s="4"/>
      <c r="E138" s="4"/>
      <c r="F138" s="18"/>
      <c r="G138" s="5">
        <f>SUM(G136:G137)</f>
        <v>0</v>
      </c>
      <c r="H138" s="5"/>
      <c r="I138" s="5"/>
      <c r="J138" s="5"/>
      <c r="K138" s="41"/>
      <c r="L138" s="5"/>
      <c r="M138" s="41"/>
      <c r="N138" s="41"/>
      <c r="O138" s="41"/>
      <c r="P138" s="156"/>
      <c r="Q138" s="6">
        <f t="shared" ref="Q138:Q139" si="36">SUM(S138:AD138)</f>
        <v>0</v>
      </c>
      <c r="R138" s="5"/>
      <c r="S138" s="5"/>
      <c r="T138" s="5"/>
      <c r="U138" s="5"/>
      <c r="V138" s="5"/>
      <c r="W138" s="5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</row>
    <row r="139" spans="1:72">
      <c r="A139" s="244" t="str">
        <f>CONCATENATE(B139," - ",C139)</f>
        <v>无合同等实施划拨 - 杏林单据录入查询权限</v>
      </c>
      <c r="B139" s="230" t="s">
        <v>773</v>
      </c>
      <c r="C139" s="245" t="s">
        <v>645</v>
      </c>
      <c r="D139" s="230">
        <v>4</v>
      </c>
      <c r="E139" s="247">
        <f>SUM(Q139:R140)</f>
        <v>8</v>
      </c>
      <c r="F139" s="249">
        <v>0.6</v>
      </c>
      <c r="G139" s="250">
        <v>0</v>
      </c>
      <c r="H139" s="243" t="s">
        <v>646</v>
      </c>
      <c r="I139" s="243">
        <v>4</v>
      </c>
      <c r="J139" s="252">
        <v>42811</v>
      </c>
      <c r="K139" s="183"/>
      <c r="L139" s="252"/>
      <c r="M139" s="183"/>
      <c r="N139" s="183"/>
      <c r="O139" s="183"/>
      <c r="P139" s="254" t="s">
        <v>133</v>
      </c>
      <c r="Q139" s="250">
        <f t="shared" si="36"/>
        <v>0</v>
      </c>
      <c r="R139" s="250">
        <v>0</v>
      </c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3"/>
      <c r="AP139" s="243"/>
      <c r="AQ139" s="243"/>
      <c r="AR139" s="243"/>
      <c r="AS139" s="243"/>
      <c r="AT139" s="243"/>
      <c r="AU139" s="243"/>
      <c r="AV139" s="243"/>
      <c r="AW139" s="243"/>
      <c r="AX139" s="243"/>
      <c r="AY139" s="243"/>
      <c r="AZ139" s="243"/>
      <c r="BA139" s="243"/>
      <c r="BB139" s="243"/>
      <c r="BC139" s="243"/>
      <c r="BD139" s="243"/>
      <c r="BE139" s="243"/>
      <c r="BF139" s="243"/>
      <c r="BG139" s="243"/>
      <c r="BH139" s="243"/>
      <c r="BI139" s="243"/>
      <c r="BJ139" s="243"/>
      <c r="BK139" s="243"/>
      <c r="BL139" s="243"/>
      <c r="BM139" s="243"/>
      <c r="BN139" s="243"/>
      <c r="BO139" s="243"/>
      <c r="BP139" s="243"/>
      <c r="BQ139" s="243"/>
      <c r="BR139" s="243"/>
      <c r="BS139" s="243"/>
      <c r="BT139" s="243"/>
    </row>
    <row r="140" spans="1:72">
      <c r="A140" s="244"/>
      <c r="B140" s="230"/>
      <c r="C140" s="246"/>
      <c r="D140" s="230"/>
      <c r="E140" s="248"/>
      <c r="F140" s="228"/>
      <c r="G140" s="251"/>
      <c r="H140" s="233"/>
      <c r="I140" s="233"/>
      <c r="J140" s="253"/>
      <c r="K140" s="175"/>
      <c r="L140" s="253"/>
      <c r="M140" s="175"/>
      <c r="N140" s="175"/>
      <c r="O140" s="175"/>
      <c r="P140" s="236"/>
      <c r="Q140" s="251"/>
      <c r="R140" s="251">
        <v>8</v>
      </c>
      <c r="S140" s="233"/>
      <c r="T140" s="233"/>
      <c r="U140" s="233"/>
      <c r="V140" s="233"/>
      <c r="W140" s="233"/>
      <c r="X140" s="233"/>
      <c r="Y140" s="233"/>
      <c r="Z140" s="233"/>
      <c r="AA140" s="233"/>
      <c r="AB140" s="233"/>
      <c r="AC140" s="233"/>
      <c r="AD140" s="233"/>
      <c r="AE140" s="233"/>
      <c r="AF140" s="233"/>
      <c r="AG140" s="233"/>
      <c r="AH140" s="233"/>
      <c r="AI140" s="233"/>
      <c r="AJ140" s="233"/>
      <c r="AK140" s="233"/>
      <c r="AL140" s="233"/>
      <c r="AM140" s="233"/>
      <c r="AN140" s="233"/>
      <c r="AO140" s="233"/>
      <c r="AP140" s="233"/>
      <c r="AQ140" s="233"/>
      <c r="AR140" s="233"/>
      <c r="AS140" s="233"/>
      <c r="AT140" s="233"/>
      <c r="AU140" s="233"/>
      <c r="AV140" s="233"/>
      <c r="AW140" s="233"/>
      <c r="AX140" s="233"/>
      <c r="AY140" s="233"/>
      <c r="AZ140" s="233"/>
      <c r="BA140" s="233"/>
      <c r="BB140" s="233"/>
      <c r="BC140" s="233"/>
      <c r="BD140" s="233"/>
      <c r="BE140" s="233"/>
      <c r="BF140" s="233"/>
      <c r="BG140" s="233"/>
      <c r="BH140" s="233"/>
      <c r="BI140" s="233"/>
      <c r="BJ140" s="233"/>
      <c r="BK140" s="233"/>
      <c r="BL140" s="233"/>
      <c r="BM140" s="233"/>
      <c r="BN140" s="233"/>
      <c r="BO140" s="233"/>
      <c r="BP140" s="233"/>
      <c r="BQ140" s="233"/>
      <c r="BR140" s="233"/>
      <c r="BS140" s="233"/>
      <c r="BT140" s="233"/>
    </row>
    <row r="141" spans="1:72" ht="16.5">
      <c r="A141" s="113"/>
      <c r="B141" s="238" t="s">
        <v>6</v>
      </c>
      <c r="C141" s="239"/>
      <c r="D141" s="4"/>
      <c r="E141" s="4"/>
      <c r="F141" s="18"/>
      <c r="G141" s="5">
        <f>SUM(G139:G140)</f>
        <v>0</v>
      </c>
      <c r="H141" s="5"/>
      <c r="I141" s="5"/>
      <c r="J141" s="5"/>
      <c r="K141" s="41"/>
      <c r="L141" s="5"/>
      <c r="M141" s="41"/>
      <c r="N141" s="41"/>
      <c r="O141" s="41"/>
      <c r="P141" s="156"/>
      <c r="Q141" s="6">
        <f t="shared" ref="Q141:Q142" si="37">SUM(S141:AD141)</f>
        <v>0</v>
      </c>
      <c r="R141" s="5"/>
      <c r="S141" s="5"/>
      <c r="T141" s="5"/>
      <c r="U141" s="5"/>
      <c r="V141" s="5"/>
      <c r="W141" s="5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</row>
    <row r="142" spans="1:72">
      <c r="A142" s="244" t="str">
        <f>CONCATENATE(B142," - ",C142)</f>
        <v>无合同等实施划拨 - 中西金税导出EXCEL格式</v>
      </c>
      <c r="B142" s="230" t="s">
        <v>773</v>
      </c>
      <c r="C142" s="245" t="s">
        <v>647</v>
      </c>
      <c r="D142" s="230">
        <v>12</v>
      </c>
      <c r="E142" s="247">
        <f>SUM(Q142:R143)</f>
        <v>8</v>
      </c>
      <c r="F142" s="249">
        <v>0.3</v>
      </c>
      <c r="G142" s="250">
        <v>7</v>
      </c>
      <c r="H142" s="243" t="s">
        <v>648</v>
      </c>
      <c r="I142" s="243">
        <v>12</v>
      </c>
      <c r="J142" s="252">
        <v>42804</v>
      </c>
      <c r="K142" s="183"/>
      <c r="L142" s="252"/>
      <c r="M142" s="183"/>
      <c r="N142" s="183"/>
      <c r="O142" s="183"/>
      <c r="P142" s="254" t="s">
        <v>136</v>
      </c>
      <c r="Q142" s="250">
        <f t="shared" si="37"/>
        <v>0</v>
      </c>
      <c r="R142" s="250">
        <v>0</v>
      </c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243"/>
      <c r="AN142" s="243"/>
      <c r="AO142" s="243"/>
      <c r="AP142" s="243"/>
      <c r="AQ142" s="243"/>
      <c r="AR142" s="243"/>
      <c r="AS142" s="243"/>
      <c r="AT142" s="243"/>
      <c r="AU142" s="243"/>
      <c r="AV142" s="243"/>
      <c r="AW142" s="243"/>
      <c r="AX142" s="243"/>
      <c r="AY142" s="243"/>
      <c r="AZ142" s="243"/>
      <c r="BA142" s="243"/>
      <c r="BB142" s="243"/>
      <c r="BC142" s="243"/>
      <c r="BD142" s="243"/>
      <c r="BE142" s="243"/>
      <c r="BF142" s="243"/>
      <c r="BG142" s="243"/>
      <c r="BH142" s="243"/>
      <c r="BI142" s="243"/>
      <c r="BJ142" s="243"/>
      <c r="BK142" s="243"/>
      <c r="BL142" s="243"/>
      <c r="BM142" s="243"/>
      <c r="BN142" s="243"/>
      <c r="BO142" s="243"/>
      <c r="BP142" s="243"/>
      <c r="BQ142" s="243"/>
      <c r="BR142" s="243"/>
      <c r="BS142" s="243"/>
      <c r="BT142" s="243"/>
    </row>
    <row r="143" spans="1:72">
      <c r="A143" s="244"/>
      <c r="B143" s="230"/>
      <c r="C143" s="246"/>
      <c r="D143" s="230"/>
      <c r="E143" s="248"/>
      <c r="F143" s="228"/>
      <c r="G143" s="251"/>
      <c r="H143" s="233"/>
      <c r="I143" s="233"/>
      <c r="J143" s="253"/>
      <c r="K143" s="175"/>
      <c r="L143" s="253"/>
      <c r="M143" s="175"/>
      <c r="N143" s="175"/>
      <c r="O143" s="175"/>
      <c r="P143" s="236"/>
      <c r="Q143" s="251"/>
      <c r="R143" s="251">
        <v>8</v>
      </c>
      <c r="S143" s="233"/>
      <c r="T143" s="233"/>
      <c r="U143" s="233"/>
      <c r="V143" s="233"/>
      <c r="W143" s="233"/>
      <c r="X143" s="233"/>
      <c r="Y143" s="233"/>
      <c r="Z143" s="233"/>
      <c r="AA143" s="233"/>
      <c r="AB143" s="233"/>
      <c r="AC143" s="233"/>
      <c r="AD143" s="233"/>
      <c r="AE143" s="233"/>
      <c r="AF143" s="233"/>
      <c r="AG143" s="233"/>
      <c r="AH143" s="233"/>
      <c r="AI143" s="233"/>
      <c r="AJ143" s="233"/>
      <c r="AK143" s="233"/>
      <c r="AL143" s="233"/>
      <c r="AM143" s="233"/>
      <c r="AN143" s="233"/>
      <c r="AO143" s="233"/>
      <c r="AP143" s="233"/>
      <c r="AQ143" s="233"/>
      <c r="AR143" s="233"/>
      <c r="AS143" s="233"/>
      <c r="AT143" s="233"/>
      <c r="AU143" s="233"/>
      <c r="AV143" s="233"/>
      <c r="AW143" s="233"/>
      <c r="AX143" s="233"/>
      <c r="AY143" s="233"/>
      <c r="AZ143" s="233"/>
      <c r="BA143" s="233"/>
      <c r="BB143" s="233"/>
      <c r="BC143" s="233"/>
      <c r="BD143" s="233"/>
      <c r="BE143" s="233"/>
      <c r="BF143" s="233"/>
      <c r="BG143" s="233"/>
      <c r="BH143" s="233"/>
      <c r="BI143" s="233"/>
      <c r="BJ143" s="233"/>
      <c r="BK143" s="233"/>
      <c r="BL143" s="233"/>
      <c r="BM143" s="233"/>
      <c r="BN143" s="233"/>
      <c r="BO143" s="233"/>
      <c r="BP143" s="233"/>
      <c r="BQ143" s="233"/>
      <c r="BR143" s="233"/>
      <c r="BS143" s="233"/>
      <c r="BT143" s="233"/>
    </row>
    <row r="144" spans="1:72" ht="16.5">
      <c r="A144" s="113"/>
      <c r="B144" s="238" t="s">
        <v>6</v>
      </c>
      <c r="C144" s="239"/>
      <c r="D144" s="4"/>
      <c r="E144" s="4"/>
      <c r="F144" s="18"/>
      <c r="G144" s="5">
        <f>SUM(G142:G143)</f>
        <v>7</v>
      </c>
      <c r="H144" s="5"/>
      <c r="I144" s="5"/>
      <c r="J144" s="5"/>
      <c r="K144" s="41"/>
      <c r="L144" s="5"/>
      <c r="M144" s="41"/>
      <c r="N144" s="41"/>
      <c r="O144" s="41"/>
      <c r="P144" s="156"/>
      <c r="Q144" s="6">
        <f t="shared" ref="Q144:Q145" si="38">SUM(S144:AD144)</f>
        <v>0</v>
      </c>
      <c r="R144" s="5"/>
      <c r="S144" s="5"/>
      <c r="T144" s="5"/>
      <c r="U144" s="5"/>
      <c r="V144" s="5"/>
      <c r="W144" s="5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</row>
    <row r="145" spans="1:72">
      <c r="A145" s="244" t="str">
        <f>CONCATENATE(B145," - ",C146)</f>
        <v xml:space="preserve">无合同等实施划拨 - </v>
      </c>
      <c r="B145" s="230" t="s">
        <v>773</v>
      </c>
      <c r="C145" s="245" t="s">
        <v>649</v>
      </c>
      <c r="D145" s="230">
        <v>7</v>
      </c>
      <c r="E145" s="247">
        <f>SUM(Q145:R146)</f>
        <v>8</v>
      </c>
      <c r="F145" s="249">
        <v>0.6</v>
      </c>
      <c r="G145" s="250">
        <v>2</v>
      </c>
      <c r="H145" s="243" t="s">
        <v>648</v>
      </c>
      <c r="I145" s="243">
        <v>7</v>
      </c>
      <c r="J145" s="252">
        <v>42804</v>
      </c>
      <c r="K145" s="183"/>
      <c r="L145" s="252"/>
      <c r="M145" s="183"/>
      <c r="N145" s="183"/>
      <c r="O145" s="183"/>
      <c r="P145" s="254" t="s">
        <v>637</v>
      </c>
      <c r="Q145" s="250">
        <f t="shared" si="38"/>
        <v>0</v>
      </c>
      <c r="R145" s="250">
        <v>0</v>
      </c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243"/>
      <c r="AN145" s="243"/>
      <c r="AO145" s="243"/>
      <c r="AP145" s="243"/>
      <c r="AQ145" s="243"/>
      <c r="AR145" s="243"/>
      <c r="AS145" s="243"/>
      <c r="AT145" s="243"/>
      <c r="AU145" s="243"/>
      <c r="AV145" s="243"/>
      <c r="AW145" s="243"/>
      <c r="AX145" s="243"/>
      <c r="AY145" s="243"/>
      <c r="AZ145" s="243"/>
      <c r="BA145" s="243"/>
      <c r="BB145" s="243"/>
      <c r="BC145" s="243"/>
      <c r="BD145" s="243"/>
      <c r="BE145" s="243"/>
      <c r="BF145" s="243"/>
      <c r="BG145" s="243"/>
      <c r="BH145" s="243"/>
      <c r="BI145" s="243"/>
      <c r="BJ145" s="243"/>
      <c r="BK145" s="243"/>
      <c r="BL145" s="243"/>
      <c r="BM145" s="243"/>
      <c r="BN145" s="243"/>
      <c r="BO145" s="243"/>
      <c r="BP145" s="243"/>
      <c r="BQ145" s="243"/>
      <c r="BR145" s="243"/>
      <c r="BS145" s="243"/>
      <c r="BT145" s="243"/>
    </row>
    <row r="146" spans="1:72">
      <c r="A146" s="244"/>
      <c r="B146" s="230"/>
      <c r="C146" s="246"/>
      <c r="D146" s="230"/>
      <c r="E146" s="248"/>
      <c r="F146" s="228"/>
      <c r="G146" s="251"/>
      <c r="H146" s="233"/>
      <c r="I146" s="233"/>
      <c r="J146" s="253"/>
      <c r="K146" s="175"/>
      <c r="L146" s="253"/>
      <c r="M146" s="175"/>
      <c r="N146" s="175"/>
      <c r="O146" s="175"/>
      <c r="P146" s="236"/>
      <c r="Q146" s="251"/>
      <c r="R146" s="251">
        <v>8</v>
      </c>
      <c r="S146" s="233"/>
      <c r="T146" s="233"/>
      <c r="U146" s="233"/>
      <c r="V146" s="233"/>
      <c r="W146" s="233"/>
      <c r="X146" s="233"/>
      <c r="Y146" s="233"/>
      <c r="Z146" s="233"/>
      <c r="AA146" s="233"/>
      <c r="AB146" s="233"/>
      <c r="AC146" s="233"/>
      <c r="AD146" s="233"/>
      <c r="AE146" s="233"/>
      <c r="AF146" s="233"/>
      <c r="AG146" s="233"/>
      <c r="AH146" s="233"/>
      <c r="AI146" s="233"/>
      <c r="AJ146" s="233"/>
      <c r="AK146" s="233"/>
      <c r="AL146" s="233"/>
      <c r="AM146" s="233"/>
      <c r="AN146" s="233"/>
      <c r="AO146" s="233"/>
      <c r="AP146" s="233"/>
      <c r="AQ146" s="233"/>
      <c r="AR146" s="233"/>
      <c r="AS146" s="233"/>
      <c r="AT146" s="233"/>
      <c r="AU146" s="233"/>
      <c r="AV146" s="233"/>
      <c r="AW146" s="233"/>
      <c r="AX146" s="233"/>
      <c r="AY146" s="233"/>
      <c r="AZ146" s="233"/>
      <c r="BA146" s="233"/>
      <c r="BB146" s="233"/>
      <c r="BC146" s="233"/>
      <c r="BD146" s="233"/>
      <c r="BE146" s="233"/>
      <c r="BF146" s="233"/>
      <c r="BG146" s="233"/>
      <c r="BH146" s="233"/>
      <c r="BI146" s="233"/>
      <c r="BJ146" s="233"/>
      <c r="BK146" s="233"/>
      <c r="BL146" s="233"/>
      <c r="BM146" s="233"/>
      <c r="BN146" s="233"/>
      <c r="BO146" s="233"/>
      <c r="BP146" s="233"/>
      <c r="BQ146" s="233"/>
      <c r="BR146" s="233"/>
      <c r="BS146" s="233"/>
      <c r="BT146" s="233"/>
    </row>
    <row r="147" spans="1:72" ht="16.5">
      <c r="A147" s="113"/>
      <c r="B147" s="238" t="s">
        <v>6</v>
      </c>
      <c r="C147" s="239"/>
      <c r="D147" s="4"/>
      <c r="E147" s="4"/>
      <c r="F147" s="18"/>
      <c r="G147" s="5">
        <f>SUM(G145:G146)</f>
        <v>2</v>
      </c>
      <c r="H147" s="5"/>
      <c r="I147" s="5"/>
      <c r="J147" s="5"/>
      <c r="K147" s="41"/>
      <c r="L147" s="5"/>
      <c r="M147" s="41"/>
      <c r="N147" s="41"/>
      <c r="O147" s="41"/>
      <c r="P147" s="156"/>
      <c r="Q147" s="6">
        <f t="shared" ref="Q147" si="39">SUM(S147:AD147)</f>
        <v>0</v>
      </c>
      <c r="R147" s="5"/>
      <c r="S147" s="5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</row>
    <row r="148" spans="1:72">
      <c r="A148" s="246" t="str">
        <f>CONCATENATE(B148," - ",C148)</f>
        <v>SH1612270002E1 - 锦江维康</v>
      </c>
      <c r="B148" s="230" t="s">
        <v>707</v>
      </c>
      <c r="C148" s="246" t="s">
        <v>132</v>
      </c>
      <c r="D148" s="305">
        <v>103</v>
      </c>
      <c r="E148" s="267">
        <f>SUM(Q148:R160)</f>
        <v>88</v>
      </c>
      <c r="F148" s="268">
        <v>0.3</v>
      </c>
      <c r="G148" s="136">
        <f>Q148+R148</f>
        <v>15</v>
      </c>
      <c r="H148" s="2" t="s">
        <v>625</v>
      </c>
      <c r="I148" s="3">
        <v>20</v>
      </c>
      <c r="J148" s="102">
        <v>42704</v>
      </c>
      <c r="K148" s="102"/>
      <c r="L148" s="195">
        <v>42704</v>
      </c>
      <c r="M148" s="196"/>
      <c r="N148" s="196"/>
      <c r="O148" s="196"/>
      <c r="P148" s="156" t="s">
        <v>626</v>
      </c>
      <c r="Q148" s="6">
        <f t="shared" ref="Q148:Q161" si="40">SUM(S148:AD148)</f>
        <v>0</v>
      </c>
      <c r="R148" s="3">
        <v>15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</row>
    <row r="149" spans="1:72">
      <c r="A149" s="246"/>
      <c r="B149" s="230"/>
      <c r="C149" s="246"/>
      <c r="D149" s="248"/>
      <c r="E149" s="255"/>
      <c r="F149" s="228"/>
      <c r="G149" s="136">
        <f t="shared" ref="G149:G160" si="41">Q149+R149</f>
        <v>4</v>
      </c>
      <c r="H149" s="3" t="s">
        <v>623</v>
      </c>
      <c r="I149" s="3">
        <v>4</v>
      </c>
      <c r="J149" s="102">
        <v>42704</v>
      </c>
      <c r="K149" s="102"/>
      <c r="L149" s="195">
        <v>42704</v>
      </c>
      <c r="M149" s="196"/>
      <c r="N149" s="196"/>
      <c r="O149" s="196"/>
      <c r="P149" s="156" t="s">
        <v>706</v>
      </c>
      <c r="Q149" s="6">
        <f t="shared" si="40"/>
        <v>0</v>
      </c>
      <c r="R149" s="3">
        <v>4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</row>
    <row r="150" spans="1:72">
      <c r="A150" s="246"/>
      <c r="B150" s="230"/>
      <c r="C150" s="246"/>
      <c r="D150" s="248"/>
      <c r="E150" s="248"/>
      <c r="F150" s="228"/>
      <c r="G150" s="136">
        <f t="shared" si="41"/>
        <v>12</v>
      </c>
      <c r="H150" s="3" t="s">
        <v>615</v>
      </c>
      <c r="I150" s="3">
        <v>12</v>
      </c>
      <c r="J150" s="102">
        <v>42704</v>
      </c>
      <c r="K150" s="102"/>
      <c r="L150" s="195">
        <v>42704</v>
      </c>
      <c r="M150" s="196"/>
      <c r="N150" s="196"/>
      <c r="O150" s="196"/>
      <c r="P150" s="156" t="s">
        <v>706</v>
      </c>
      <c r="Q150" s="6">
        <f t="shared" si="40"/>
        <v>0</v>
      </c>
      <c r="R150" s="3">
        <v>12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</row>
    <row r="151" spans="1:72">
      <c r="A151" s="246"/>
      <c r="B151" s="230"/>
      <c r="C151" s="246"/>
      <c r="D151" s="248"/>
      <c r="E151" s="248"/>
      <c r="F151" s="228"/>
      <c r="G151" s="136">
        <f t="shared" si="41"/>
        <v>10</v>
      </c>
      <c r="H151" s="3" t="s">
        <v>616</v>
      </c>
      <c r="I151" s="3">
        <v>10</v>
      </c>
      <c r="J151" s="102">
        <v>42704</v>
      </c>
      <c r="K151" s="102"/>
      <c r="L151" s="195">
        <v>42704</v>
      </c>
      <c r="M151" s="196"/>
      <c r="N151" s="196"/>
      <c r="O151" s="196"/>
      <c r="P151" s="156" t="s">
        <v>706</v>
      </c>
      <c r="Q151" s="6">
        <f t="shared" si="40"/>
        <v>0</v>
      </c>
      <c r="R151" s="3">
        <v>10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</row>
    <row r="152" spans="1:72">
      <c r="A152" s="246"/>
      <c r="B152" s="230"/>
      <c r="C152" s="246"/>
      <c r="D152" s="248"/>
      <c r="E152" s="248"/>
      <c r="F152" s="228"/>
      <c r="G152" s="136">
        <f t="shared" si="41"/>
        <v>4</v>
      </c>
      <c r="H152" s="3" t="s">
        <v>624</v>
      </c>
      <c r="I152" s="3">
        <v>3</v>
      </c>
      <c r="J152" s="102">
        <v>42704</v>
      </c>
      <c r="K152" s="102"/>
      <c r="L152" s="195">
        <v>42704</v>
      </c>
      <c r="M152" s="196"/>
      <c r="N152" s="196"/>
      <c r="O152" s="196"/>
      <c r="P152" s="156" t="s">
        <v>706</v>
      </c>
      <c r="Q152" s="6">
        <f t="shared" si="40"/>
        <v>0</v>
      </c>
      <c r="R152" s="3">
        <v>4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</row>
    <row r="153" spans="1:72">
      <c r="A153" s="246"/>
      <c r="B153" s="230"/>
      <c r="C153" s="246"/>
      <c r="D153" s="248"/>
      <c r="E153" s="248"/>
      <c r="F153" s="228"/>
      <c r="G153" s="136">
        <f t="shared" si="41"/>
        <v>5</v>
      </c>
      <c r="H153" s="3" t="s">
        <v>616</v>
      </c>
      <c r="I153" s="3">
        <v>3</v>
      </c>
      <c r="J153" s="102">
        <v>42704</v>
      </c>
      <c r="K153" s="102"/>
      <c r="L153" s="195">
        <v>42704</v>
      </c>
      <c r="M153" s="196"/>
      <c r="N153" s="196"/>
      <c r="O153" s="196"/>
      <c r="P153" s="156" t="s">
        <v>706</v>
      </c>
      <c r="Q153" s="6">
        <f t="shared" si="40"/>
        <v>0</v>
      </c>
      <c r="R153" s="3">
        <v>5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</row>
    <row r="154" spans="1:72">
      <c r="A154" s="246"/>
      <c r="B154" s="230"/>
      <c r="C154" s="246"/>
      <c r="D154" s="248"/>
      <c r="E154" s="248"/>
      <c r="F154" s="228"/>
      <c r="G154" s="136">
        <f t="shared" si="41"/>
        <v>4</v>
      </c>
      <c r="H154" s="3" t="s">
        <v>617</v>
      </c>
      <c r="I154" s="3">
        <v>3</v>
      </c>
      <c r="J154" s="102">
        <v>42704</v>
      </c>
      <c r="K154" s="102"/>
      <c r="L154" s="195">
        <v>42704</v>
      </c>
      <c r="M154" s="196"/>
      <c r="N154" s="196"/>
      <c r="O154" s="196"/>
      <c r="P154" s="156" t="s">
        <v>706</v>
      </c>
      <c r="Q154" s="6">
        <f t="shared" si="40"/>
        <v>0</v>
      </c>
      <c r="R154" s="3">
        <v>4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</row>
    <row r="155" spans="1:72">
      <c r="A155" s="246"/>
      <c r="B155" s="230"/>
      <c r="C155" s="246"/>
      <c r="D155" s="248"/>
      <c r="E155" s="248"/>
      <c r="F155" s="228"/>
      <c r="G155" s="136">
        <f t="shared" si="41"/>
        <v>5</v>
      </c>
      <c r="H155" s="3" t="s">
        <v>618</v>
      </c>
      <c r="I155" s="3">
        <v>4</v>
      </c>
      <c r="J155" s="102">
        <v>42704</v>
      </c>
      <c r="K155" s="102"/>
      <c r="L155" s="195">
        <v>42704</v>
      </c>
      <c r="M155" s="196"/>
      <c r="N155" s="196"/>
      <c r="O155" s="196"/>
      <c r="P155" s="156" t="s">
        <v>706</v>
      </c>
      <c r="Q155" s="6">
        <f t="shared" si="40"/>
        <v>0</v>
      </c>
      <c r="R155" s="3">
        <v>5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</row>
    <row r="156" spans="1:72">
      <c r="A156" s="246"/>
      <c r="B156" s="230"/>
      <c r="C156" s="246"/>
      <c r="D156" s="248"/>
      <c r="E156" s="248"/>
      <c r="F156" s="228"/>
      <c r="G156" s="136">
        <f t="shared" si="41"/>
        <v>4</v>
      </c>
      <c r="H156" s="3" t="s">
        <v>619</v>
      </c>
      <c r="I156" s="3">
        <v>3</v>
      </c>
      <c r="J156" s="102">
        <v>42704</v>
      </c>
      <c r="K156" s="102"/>
      <c r="L156" s="195">
        <v>42704</v>
      </c>
      <c r="M156" s="196"/>
      <c r="N156" s="196"/>
      <c r="O156" s="196"/>
      <c r="P156" s="156" t="s">
        <v>706</v>
      </c>
      <c r="Q156" s="6">
        <f t="shared" si="40"/>
        <v>0</v>
      </c>
      <c r="R156" s="3">
        <v>4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</row>
    <row r="157" spans="1:72">
      <c r="A157" s="246"/>
      <c r="B157" s="230"/>
      <c r="C157" s="246"/>
      <c r="D157" s="248"/>
      <c r="E157" s="248"/>
      <c r="F157" s="228"/>
      <c r="G157" s="136">
        <f t="shared" si="41"/>
        <v>4</v>
      </c>
      <c r="H157" s="3" t="s">
        <v>620</v>
      </c>
      <c r="I157" s="3">
        <v>3</v>
      </c>
      <c r="J157" s="102">
        <v>42704</v>
      </c>
      <c r="K157" s="102"/>
      <c r="L157" s="195">
        <v>42704</v>
      </c>
      <c r="M157" s="196"/>
      <c r="N157" s="196"/>
      <c r="O157" s="196"/>
      <c r="P157" s="156" t="s">
        <v>706</v>
      </c>
      <c r="Q157" s="6">
        <f t="shared" si="40"/>
        <v>0</v>
      </c>
      <c r="R157" s="3">
        <v>4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</row>
    <row r="158" spans="1:72">
      <c r="A158" s="246"/>
      <c r="B158" s="230"/>
      <c r="C158" s="246"/>
      <c r="D158" s="248"/>
      <c r="E158" s="248"/>
      <c r="F158" s="228"/>
      <c r="G158" s="136">
        <f t="shared" si="41"/>
        <v>4</v>
      </c>
      <c r="H158" s="3" t="s">
        <v>621</v>
      </c>
      <c r="I158" s="3">
        <v>3</v>
      </c>
      <c r="J158" s="102">
        <v>42704</v>
      </c>
      <c r="K158" s="102"/>
      <c r="L158" s="195">
        <v>42704</v>
      </c>
      <c r="M158" s="196"/>
      <c r="N158" s="196"/>
      <c r="O158" s="196"/>
      <c r="P158" s="156" t="s">
        <v>706</v>
      </c>
      <c r="Q158" s="6">
        <f t="shared" si="40"/>
        <v>0</v>
      </c>
      <c r="R158" s="3">
        <v>4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</row>
    <row r="159" spans="1:72">
      <c r="A159" s="246"/>
      <c r="B159" s="230"/>
      <c r="C159" s="246"/>
      <c r="D159" s="248"/>
      <c r="E159" s="248"/>
      <c r="F159" s="228"/>
      <c r="G159" s="136">
        <f t="shared" si="41"/>
        <v>7</v>
      </c>
      <c r="H159" s="3" t="s">
        <v>622</v>
      </c>
      <c r="I159" s="3">
        <v>5</v>
      </c>
      <c r="J159" s="102">
        <v>42704</v>
      </c>
      <c r="K159" s="102"/>
      <c r="L159" s="195">
        <v>42704</v>
      </c>
      <c r="M159" s="196"/>
      <c r="N159" s="196"/>
      <c r="O159" s="196"/>
      <c r="P159" s="156" t="s">
        <v>706</v>
      </c>
      <c r="Q159" s="6">
        <f t="shared" si="40"/>
        <v>0</v>
      </c>
      <c r="R159" s="3">
        <v>7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</row>
    <row r="160" spans="1:72">
      <c r="A160" s="246"/>
      <c r="B160" s="230"/>
      <c r="C160" s="246"/>
      <c r="D160" s="248"/>
      <c r="E160" s="248"/>
      <c r="F160" s="228"/>
      <c r="G160" s="136">
        <f t="shared" si="41"/>
        <v>10</v>
      </c>
      <c r="H160" s="3" t="s">
        <v>708</v>
      </c>
      <c r="I160" s="3">
        <v>30</v>
      </c>
      <c r="J160" s="102">
        <v>43008</v>
      </c>
      <c r="K160" s="184"/>
      <c r="L160" s="3"/>
      <c r="M160" s="34"/>
      <c r="N160" s="34"/>
      <c r="O160" s="34"/>
      <c r="P160" s="156" t="s">
        <v>706</v>
      </c>
      <c r="Q160" s="6">
        <f t="shared" si="40"/>
        <v>0</v>
      </c>
      <c r="R160" s="3">
        <v>10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</row>
    <row r="161" spans="1:260" ht="16.5">
      <c r="A161" s="21"/>
      <c r="B161" s="257" t="s">
        <v>6</v>
      </c>
      <c r="C161" s="258"/>
      <c r="D161" s="4"/>
      <c r="E161" s="4"/>
      <c r="F161" s="18"/>
      <c r="G161" s="138">
        <f>SUM(G148:G160)</f>
        <v>88</v>
      </c>
      <c r="H161" s="5"/>
      <c r="I161" s="5"/>
      <c r="J161" s="5"/>
      <c r="K161" s="5"/>
      <c r="L161" s="5"/>
      <c r="M161" s="41"/>
      <c r="N161" s="41"/>
      <c r="O161" s="41"/>
      <c r="P161" s="156"/>
      <c r="Q161" s="6">
        <f t="shared" si="40"/>
        <v>0</v>
      </c>
      <c r="R161" s="5"/>
      <c r="S161" s="5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</row>
    <row r="162" spans="1:260" s="81" customFormat="1" ht="16.5">
      <c r="A162" s="74" t="s">
        <v>520</v>
      </c>
      <c r="B162" s="75"/>
      <c r="C162" s="75"/>
      <c r="D162" s="76"/>
      <c r="E162" s="76"/>
      <c r="F162" s="77"/>
      <c r="G162" s="139"/>
      <c r="H162" s="78"/>
      <c r="I162" s="78"/>
      <c r="J162" s="78"/>
      <c r="K162" s="78"/>
      <c r="L162" s="78"/>
      <c r="M162" s="78"/>
      <c r="N162" s="78"/>
      <c r="O162" s="78"/>
      <c r="P162" s="157"/>
      <c r="Q162" s="80"/>
      <c r="R162" s="78"/>
      <c r="S162" s="78"/>
      <c r="T162" s="78"/>
      <c r="U162" s="78"/>
      <c r="V162" s="78"/>
      <c r="W162" s="78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79"/>
      <c r="BI162" s="79"/>
      <c r="BJ162" s="79"/>
      <c r="BK162" s="79"/>
      <c r="BL162" s="79"/>
      <c r="BM162" s="79"/>
      <c r="BN162" s="79"/>
      <c r="BO162" s="79"/>
      <c r="BP162" s="79"/>
      <c r="BQ162" s="79"/>
      <c r="BR162" s="79"/>
      <c r="BS162" s="79"/>
      <c r="BT162" s="79"/>
    </row>
    <row r="163" spans="1:260" s="27" customFormat="1" ht="15.95" customHeight="1">
      <c r="A163" s="316" t="str">
        <f>CONCATENATE(B163," - ",C163)</f>
        <v>SH1503240005E1 - 龙旗SRM电采开发</v>
      </c>
      <c r="B163" s="318" t="s">
        <v>137</v>
      </c>
      <c r="C163" s="320" t="s">
        <v>138</v>
      </c>
      <c r="D163" s="319">
        <v>600</v>
      </c>
      <c r="E163" s="322">
        <f>SUM(Q163:R168)</f>
        <v>55</v>
      </c>
      <c r="F163" s="324">
        <v>0.3</v>
      </c>
      <c r="G163" s="140">
        <f t="shared" ref="G163:G168" si="42">Q163+R163</f>
        <v>20</v>
      </c>
      <c r="H163" s="23" t="s">
        <v>526</v>
      </c>
      <c r="I163" s="24">
        <v>30</v>
      </c>
      <c r="J163" s="102">
        <v>42799</v>
      </c>
      <c r="K163" s="102"/>
      <c r="L163" s="102">
        <v>42799</v>
      </c>
      <c r="M163" s="102"/>
      <c r="N163" s="102"/>
      <c r="O163" s="102"/>
      <c r="P163" s="158" t="s">
        <v>134</v>
      </c>
      <c r="Q163" s="25">
        <f t="shared" ref="Q163:Q179" si="43">SUM(S163:AD163)</f>
        <v>20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5</v>
      </c>
      <c r="Z163" s="24">
        <v>5</v>
      </c>
      <c r="AA163" s="24">
        <v>5</v>
      </c>
      <c r="AB163" s="24">
        <v>5</v>
      </c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  <c r="EM163" s="26"/>
      <c r="EN163" s="26"/>
      <c r="EO163" s="26"/>
      <c r="EP163" s="26"/>
      <c r="EQ163" s="26"/>
      <c r="ER163" s="26"/>
      <c r="ES163" s="26"/>
      <c r="ET163" s="26"/>
      <c r="EU163" s="26"/>
      <c r="EV163" s="26"/>
      <c r="EW163" s="26"/>
      <c r="EX163" s="26"/>
      <c r="EY163" s="26"/>
      <c r="EZ163" s="26"/>
      <c r="FA163" s="26"/>
      <c r="FB163" s="26"/>
      <c r="FC163" s="26"/>
      <c r="FD163" s="26"/>
      <c r="FE163" s="26"/>
      <c r="FF163" s="26"/>
      <c r="FG163" s="26"/>
      <c r="FH163" s="26"/>
      <c r="FI163" s="26"/>
      <c r="FJ163" s="26"/>
      <c r="FK163" s="26"/>
      <c r="FL163" s="26"/>
      <c r="FM163" s="26"/>
      <c r="FN163" s="26"/>
      <c r="FO163" s="26"/>
      <c r="FP163" s="26"/>
      <c r="FQ163" s="26"/>
      <c r="FR163" s="26"/>
      <c r="FS163" s="26"/>
      <c r="FT163" s="26"/>
      <c r="FU163" s="26"/>
      <c r="FV163" s="26"/>
      <c r="FW163" s="26"/>
      <c r="FX163" s="26"/>
      <c r="FY163" s="26"/>
      <c r="FZ163" s="26"/>
      <c r="GA163" s="26"/>
      <c r="GB163" s="26"/>
      <c r="GC163" s="26"/>
      <c r="GD163" s="26"/>
      <c r="GE163" s="26"/>
      <c r="GF163" s="26"/>
      <c r="GG163" s="26"/>
      <c r="GH163" s="26"/>
      <c r="GI163" s="26"/>
      <c r="GJ163" s="26"/>
      <c r="GK163" s="26"/>
      <c r="GL163" s="26"/>
      <c r="GM163" s="26"/>
      <c r="GN163" s="26"/>
      <c r="GO163" s="26"/>
      <c r="GP163" s="26"/>
      <c r="GQ163" s="26"/>
      <c r="GR163" s="26"/>
      <c r="GS163" s="26"/>
      <c r="GT163" s="26"/>
      <c r="GU163" s="26"/>
      <c r="GV163" s="26"/>
      <c r="GW163" s="26"/>
      <c r="GX163" s="26"/>
      <c r="GY163" s="26"/>
      <c r="GZ163" s="26"/>
      <c r="HA163" s="26"/>
      <c r="HB163" s="26"/>
      <c r="HC163" s="26"/>
      <c r="HD163" s="26"/>
      <c r="HE163" s="26"/>
      <c r="HF163" s="26"/>
      <c r="HG163" s="26"/>
      <c r="HH163" s="26"/>
      <c r="HI163" s="26"/>
      <c r="HJ163" s="26"/>
      <c r="HK163" s="26"/>
      <c r="HL163" s="26"/>
      <c r="HM163" s="26"/>
      <c r="HN163" s="26"/>
      <c r="HO163" s="26"/>
      <c r="HP163" s="26"/>
      <c r="HQ163" s="26"/>
      <c r="HR163" s="26"/>
      <c r="HS163" s="26"/>
      <c r="HT163" s="26"/>
      <c r="HU163" s="26"/>
      <c r="HV163" s="26"/>
      <c r="HW163" s="26"/>
      <c r="HX163" s="26"/>
      <c r="HY163" s="26"/>
      <c r="HZ163" s="26"/>
      <c r="IA163" s="26"/>
      <c r="IB163" s="26"/>
      <c r="IC163" s="26"/>
      <c r="ID163" s="26"/>
      <c r="IE163" s="26"/>
      <c r="IF163" s="26"/>
      <c r="IG163" s="26"/>
      <c r="IH163" s="26"/>
      <c r="II163" s="26"/>
      <c r="IJ163" s="26"/>
      <c r="IK163" s="26"/>
      <c r="IL163" s="26"/>
      <c r="IM163" s="26"/>
      <c r="IN163" s="26"/>
      <c r="IO163" s="26"/>
      <c r="IP163" s="26"/>
      <c r="IQ163" s="26"/>
      <c r="IR163" s="26"/>
      <c r="IS163" s="26"/>
      <c r="IT163" s="26"/>
      <c r="IU163" s="26"/>
      <c r="IV163" s="26"/>
      <c r="IW163" s="26"/>
      <c r="IX163" s="26"/>
      <c r="IY163" s="26"/>
      <c r="IZ163" s="26"/>
    </row>
    <row r="164" spans="1:260" s="27" customFormat="1" ht="15.95" customHeight="1">
      <c r="A164" s="317"/>
      <c r="B164" s="319"/>
      <c r="C164" s="321"/>
      <c r="D164" s="319"/>
      <c r="E164" s="323"/>
      <c r="F164" s="325"/>
      <c r="G164" s="140">
        <f t="shared" si="42"/>
        <v>10</v>
      </c>
      <c r="H164" s="23" t="s">
        <v>139</v>
      </c>
      <c r="I164" s="24">
        <v>10</v>
      </c>
      <c r="J164" s="102">
        <v>42786</v>
      </c>
      <c r="K164" s="102"/>
      <c r="L164" s="102">
        <v>42786</v>
      </c>
      <c r="M164" s="102"/>
      <c r="N164" s="102"/>
      <c r="O164" s="102"/>
      <c r="P164" s="158" t="s">
        <v>140</v>
      </c>
      <c r="Q164" s="25">
        <f t="shared" si="43"/>
        <v>10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5</v>
      </c>
      <c r="Z164" s="24">
        <v>5</v>
      </c>
      <c r="AA164" s="24">
        <v>0</v>
      </c>
      <c r="AB164" s="24">
        <v>0</v>
      </c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  <c r="FN164" s="26"/>
      <c r="FO164" s="26"/>
      <c r="FP164" s="26"/>
      <c r="FQ164" s="26"/>
      <c r="FR164" s="26"/>
      <c r="FS164" s="26"/>
      <c r="FT164" s="26"/>
      <c r="FU164" s="26"/>
      <c r="FV164" s="26"/>
      <c r="FW164" s="26"/>
      <c r="FX164" s="26"/>
      <c r="FY164" s="26"/>
      <c r="FZ164" s="26"/>
      <c r="GA164" s="26"/>
      <c r="GB164" s="26"/>
      <c r="GC164" s="26"/>
      <c r="GD164" s="26"/>
      <c r="GE164" s="26"/>
      <c r="GF164" s="26"/>
      <c r="GG164" s="26"/>
      <c r="GH164" s="26"/>
      <c r="GI164" s="26"/>
      <c r="GJ164" s="26"/>
      <c r="GK164" s="26"/>
      <c r="GL164" s="26"/>
      <c r="GM164" s="26"/>
      <c r="GN164" s="26"/>
      <c r="GO164" s="26"/>
      <c r="GP164" s="26"/>
      <c r="GQ164" s="26"/>
      <c r="GR164" s="26"/>
      <c r="GS164" s="26"/>
      <c r="GT164" s="26"/>
      <c r="GU164" s="26"/>
      <c r="GV164" s="26"/>
      <c r="GW164" s="26"/>
      <c r="GX164" s="26"/>
      <c r="GY164" s="26"/>
      <c r="GZ164" s="26"/>
      <c r="HA164" s="26"/>
      <c r="HB164" s="26"/>
      <c r="HC164" s="26"/>
      <c r="HD164" s="26"/>
      <c r="HE164" s="26"/>
      <c r="HF164" s="26"/>
      <c r="HG164" s="26"/>
      <c r="HH164" s="26"/>
      <c r="HI164" s="26"/>
      <c r="HJ164" s="26"/>
      <c r="HK164" s="26"/>
      <c r="HL164" s="26"/>
      <c r="HM164" s="26"/>
      <c r="HN164" s="26"/>
      <c r="HO164" s="26"/>
      <c r="HP164" s="26"/>
      <c r="HQ164" s="26"/>
      <c r="HR164" s="26"/>
      <c r="HS164" s="26"/>
      <c r="HT164" s="26"/>
      <c r="HU164" s="26"/>
      <c r="HV164" s="26"/>
      <c r="HW164" s="26"/>
      <c r="HX164" s="26"/>
      <c r="HY164" s="26"/>
      <c r="HZ164" s="26"/>
      <c r="IA164" s="26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  <c r="IW164" s="26"/>
      <c r="IX164" s="26"/>
      <c r="IY164" s="26"/>
      <c r="IZ164" s="26"/>
    </row>
    <row r="165" spans="1:260" s="27" customFormat="1" ht="15.95" customHeight="1">
      <c r="A165" s="317"/>
      <c r="B165" s="319"/>
      <c r="C165" s="321"/>
      <c r="D165" s="319"/>
      <c r="E165" s="323"/>
      <c r="F165" s="325"/>
      <c r="G165" s="140">
        <f t="shared" si="42"/>
        <v>10</v>
      </c>
      <c r="H165" s="23" t="s">
        <v>141</v>
      </c>
      <c r="I165" s="24">
        <v>10</v>
      </c>
      <c r="J165" s="102">
        <v>42786</v>
      </c>
      <c r="K165" s="102"/>
      <c r="L165" s="102">
        <v>42786</v>
      </c>
      <c r="M165" s="102"/>
      <c r="N165" s="102"/>
      <c r="O165" s="102"/>
      <c r="P165" s="158" t="s">
        <v>142</v>
      </c>
      <c r="Q165" s="25">
        <f t="shared" si="43"/>
        <v>10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5</v>
      </c>
      <c r="Z165" s="24">
        <v>5</v>
      </c>
      <c r="AA165" s="24">
        <v>0</v>
      </c>
      <c r="AB165" s="24">
        <v>0</v>
      </c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  <c r="FN165" s="26"/>
      <c r="FO165" s="26"/>
      <c r="FP165" s="26"/>
      <c r="FQ165" s="26"/>
      <c r="FR165" s="26"/>
      <c r="FS165" s="26"/>
      <c r="FT165" s="26"/>
      <c r="FU165" s="26"/>
      <c r="FV165" s="26"/>
      <c r="FW165" s="26"/>
      <c r="FX165" s="26"/>
      <c r="FY165" s="26"/>
      <c r="FZ165" s="26"/>
      <c r="GA165" s="26"/>
      <c r="GB165" s="26"/>
      <c r="GC165" s="26"/>
      <c r="GD165" s="26"/>
      <c r="GE165" s="26"/>
      <c r="GF165" s="26"/>
      <c r="GG165" s="26"/>
      <c r="GH165" s="26"/>
      <c r="GI165" s="26"/>
      <c r="GJ165" s="26"/>
      <c r="GK165" s="26"/>
      <c r="GL165" s="26"/>
      <c r="GM165" s="26"/>
      <c r="GN165" s="26"/>
      <c r="GO165" s="26"/>
      <c r="GP165" s="26"/>
      <c r="GQ165" s="26"/>
      <c r="GR165" s="26"/>
      <c r="GS165" s="26"/>
      <c r="GT165" s="26"/>
      <c r="GU165" s="26"/>
      <c r="GV165" s="26"/>
      <c r="GW165" s="26"/>
      <c r="GX165" s="26"/>
      <c r="GY165" s="26"/>
      <c r="GZ165" s="26"/>
      <c r="HA165" s="26"/>
      <c r="HB165" s="26"/>
      <c r="HC165" s="26"/>
      <c r="HD165" s="26"/>
      <c r="HE165" s="26"/>
      <c r="HF165" s="26"/>
      <c r="HG165" s="26"/>
      <c r="HH165" s="26"/>
      <c r="HI165" s="26"/>
      <c r="HJ165" s="26"/>
      <c r="HK165" s="26"/>
      <c r="HL165" s="26"/>
      <c r="HM165" s="26"/>
      <c r="HN165" s="26"/>
      <c r="HO165" s="26"/>
      <c r="HP165" s="26"/>
      <c r="HQ165" s="26"/>
      <c r="HR165" s="26"/>
      <c r="HS165" s="26"/>
      <c r="HT165" s="26"/>
      <c r="HU165" s="26"/>
      <c r="HV165" s="26"/>
      <c r="HW165" s="26"/>
      <c r="HX165" s="26"/>
      <c r="HY165" s="26"/>
      <c r="HZ165" s="26"/>
      <c r="IA165" s="26"/>
      <c r="IB165" s="26"/>
      <c r="IC165" s="26"/>
      <c r="ID165" s="26"/>
      <c r="IE165" s="26"/>
      <c r="IF165" s="26"/>
      <c r="IG165" s="26"/>
      <c r="IH165" s="26"/>
      <c r="II165" s="26"/>
      <c r="IJ165" s="26"/>
      <c r="IK165" s="26"/>
      <c r="IL165" s="26"/>
      <c r="IM165" s="26"/>
      <c r="IN165" s="26"/>
      <c r="IO165" s="26"/>
      <c r="IP165" s="26"/>
      <c r="IQ165" s="26"/>
      <c r="IR165" s="26"/>
      <c r="IS165" s="26"/>
      <c r="IT165" s="26"/>
      <c r="IU165" s="26"/>
      <c r="IV165" s="26"/>
      <c r="IW165" s="26"/>
      <c r="IX165" s="26"/>
      <c r="IY165" s="26"/>
      <c r="IZ165" s="26"/>
    </row>
    <row r="166" spans="1:260" s="27" customFormat="1" ht="15.95" customHeight="1">
      <c r="A166" s="317"/>
      <c r="B166" s="319"/>
      <c r="C166" s="321"/>
      <c r="D166" s="319"/>
      <c r="E166" s="323"/>
      <c r="F166" s="325"/>
      <c r="G166" s="140">
        <f t="shared" si="42"/>
        <v>5</v>
      </c>
      <c r="H166" s="23" t="s">
        <v>143</v>
      </c>
      <c r="I166" s="24">
        <v>5</v>
      </c>
      <c r="J166" s="102">
        <v>42793</v>
      </c>
      <c r="K166" s="102"/>
      <c r="L166" s="102">
        <v>42793</v>
      </c>
      <c r="M166" s="102"/>
      <c r="N166" s="102"/>
      <c r="O166" s="102"/>
      <c r="P166" s="158" t="s">
        <v>140</v>
      </c>
      <c r="Q166" s="25">
        <f t="shared" si="43"/>
        <v>5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5</v>
      </c>
      <c r="AB166" s="24">
        <v>0</v>
      </c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  <c r="FN166" s="26"/>
      <c r="FO166" s="26"/>
      <c r="FP166" s="26"/>
      <c r="FQ166" s="26"/>
      <c r="FR166" s="26"/>
      <c r="FS166" s="26"/>
      <c r="FT166" s="26"/>
      <c r="FU166" s="26"/>
      <c r="FV166" s="26"/>
      <c r="FW166" s="26"/>
      <c r="FX166" s="26"/>
      <c r="FY166" s="26"/>
      <c r="FZ166" s="26"/>
      <c r="GA166" s="26"/>
      <c r="GB166" s="26"/>
      <c r="GC166" s="26"/>
      <c r="GD166" s="26"/>
      <c r="GE166" s="26"/>
      <c r="GF166" s="26"/>
      <c r="GG166" s="26"/>
      <c r="GH166" s="26"/>
      <c r="GI166" s="26"/>
      <c r="GJ166" s="26"/>
      <c r="GK166" s="26"/>
      <c r="GL166" s="26"/>
      <c r="GM166" s="26"/>
      <c r="GN166" s="26"/>
      <c r="GO166" s="26"/>
      <c r="GP166" s="26"/>
      <c r="GQ166" s="26"/>
      <c r="GR166" s="26"/>
      <c r="GS166" s="26"/>
      <c r="GT166" s="26"/>
      <c r="GU166" s="26"/>
      <c r="GV166" s="26"/>
      <c r="GW166" s="26"/>
      <c r="GX166" s="26"/>
      <c r="GY166" s="26"/>
      <c r="GZ166" s="26"/>
      <c r="HA166" s="26"/>
      <c r="HB166" s="26"/>
      <c r="HC166" s="26"/>
      <c r="HD166" s="26"/>
      <c r="HE166" s="26"/>
      <c r="HF166" s="26"/>
      <c r="HG166" s="26"/>
      <c r="HH166" s="26"/>
      <c r="HI166" s="26"/>
      <c r="HJ166" s="26"/>
      <c r="HK166" s="26"/>
      <c r="HL166" s="26"/>
      <c r="HM166" s="26"/>
      <c r="HN166" s="26"/>
      <c r="HO166" s="26"/>
      <c r="HP166" s="26"/>
      <c r="HQ166" s="26"/>
      <c r="HR166" s="26"/>
      <c r="HS166" s="26"/>
      <c r="HT166" s="26"/>
      <c r="HU166" s="26"/>
      <c r="HV166" s="26"/>
      <c r="HW166" s="26"/>
      <c r="HX166" s="26"/>
      <c r="HY166" s="26"/>
      <c r="HZ166" s="26"/>
      <c r="IA166" s="26"/>
      <c r="IB166" s="26"/>
      <c r="IC166" s="26"/>
      <c r="ID166" s="26"/>
      <c r="IE166" s="26"/>
      <c r="IF166" s="26"/>
      <c r="IG166" s="26"/>
      <c r="IH166" s="26"/>
      <c r="II166" s="26"/>
      <c r="IJ166" s="26"/>
      <c r="IK166" s="26"/>
      <c r="IL166" s="26"/>
      <c r="IM166" s="26"/>
      <c r="IN166" s="26"/>
      <c r="IO166" s="26"/>
      <c r="IP166" s="26"/>
      <c r="IQ166" s="26"/>
      <c r="IR166" s="26"/>
      <c r="IS166" s="26"/>
      <c r="IT166" s="26"/>
      <c r="IU166" s="26"/>
      <c r="IV166" s="26"/>
      <c r="IW166" s="26"/>
      <c r="IX166" s="26"/>
      <c r="IY166" s="26"/>
      <c r="IZ166" s="26"/>
    </row>
    <row r="167" spans="1:260" s="27" customFormat="1" ht="15.95" customHeight="1">
      <c r="A167" s="317"/>
      <c r="B167" s="319"/>
      <c r="C167" s="321"/>
      <c r="D167" s="319"/>
      <c r="E167" s="323"/>
      <c r="F167" s="325"/>
      <c r="G167" s="140">
        <f t="shared" si="42"/>
        <v>5</v>
      </c>
      <c r="H167" s="23" t="s">
        <v>144</v>
      </c>
      <c r="I167" s="24">
        <v>5</v>
      </c>
      <c r="J167" s="102">
        <v>42786</v>
      </c>
      <c r="K167" s="102"/>
      <c r="L167" s="102">
        <v>42786</v>
      </c>
      <c r="M167" s="102"/>
      <c r="N167" s="102"/>
      <c r="O167" s="102"/>
      <c r="P167" s="158" t="s">
        <v>140</v>
      </c>
      <c r="Q167" s="25">
        <f t="shared" si="43"/>
        <v>5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5</v>
      </c>
      <c r="AA167" s="24">
        <v>0</v>
      </c>
      <c r="AB167" s="24">
        <v>0</v>
      </c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26"/>
      <c r="HI167" s="26"/>
      <c r="HJ167" s="26"/>
      <c r="HK167" s="26"/>
      <c r="HL167" s="26"/>
      <c r="HM167" s="26"/>
      <c r="HN167" s="26"/>
      <c r="HO167" s="26"/>
      <c r="HP167" s="26"/>
      <c r="HQ167" s="26"/>
      <c r="HR167" s="26"/>
      <c r="HS167" s="26"/>
      <c r="HT167" s="26"/>
      <c r="HU167" s="26"/>
      <c r="HV167" s="26"/>
      <c r="HW167" s="26"/>
      <c r="HX167" s="26"/>
      <c r="HY167" s="26"/>
      <c r="HZ167" s="26"/>
      <c r="IA167" s="26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  <c r="IW167" s="26"/>
      <c r="IX167" s="26"/>
      <c r="IY167" s="26"/>
      <c r="IZ167" s="26"/>
    </row>
    <row r="168" spans="1:260" s="27" customFormat="1" ht="15.95" customHeight="1">
      <c r="A168" s="317"/>
      <c r="B168" s="319"/>
      <c r="C168" s="321"/>
      <c r="D168" s="319"/>
      <c r="E168" s="323"/>
      <c r="F168" s="325"/>
      <c r="G168" s="140">
        <f t="shared" si="42"/>
        <v>5</v>
      </c>
      <c r="H168" s="23" t="s">
        <v>145</v>
      </c>
      <c r="I168" s="24">
        <v>5</v>
      </c>
      <c r="J168" s="102">
        <v>42793</v>
      </c>
      <c r="K168" s="102"/>
      <c r="L168" s="102">
        <v>42793</v>
      </c>
      <c r="M168" s="102"/>
      <c r="N168" s="102"/>
      <c r="O168" s="102"/>
      <c r="P168" s="158" t="s">
        <v>140</v>
      </c>
      <c r="Q168" s="25">
        <f t="shared" si="43"/>
        <v>5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5</v>
      </c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  <c r="HH168" s="26"/>
      <c r="HI168" s="26"/>
      <c r="HJ168" s="26"/>
      <c r="HK168" s="26"/>
      <c r="HL168" s="26"/>
      <c r="HM168" s="26"/>
      <c r="HN168" s="26"/>
      <c r="HO168" s="26"/>
      <c r="HP168" s="26"/>
      <c r="HQ168" s="26"/>
      <c r="HR168" s="26"/>
      <c r="HS168" s="26"/>
      <c r="HT168" s="26"/>
      <c r="HU168" s="26"/>
      <c r="HV168" s="26"/>
      <c r="HW168" s="26"/>
      <c r="HX168" s="26"/>
      <c r="HY168" s="26"/>
      <c r="HZ168" s="26"/>
      <c r="IA168" s="26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  <c r="IW168" s="26"/>
      <c r="IX168" s="26"/>
      <c r="IY168" s="26"/>
      <c r="IZ168" s="26"/>
    </row>
    <row r="169" spans="1:260" s="27" customFormat="1" ht="15.95" customHeight="1">
      <c r="A169" s="68"/>
      <c r="B169" s="257" t="s">
        <v>6</v>
      </c>
      <c r="C169" s="258"/>
      <c r="D169" s="4"/>
      <c r="E169" s="4"/>
      <c r="F169" s="18"/>
      <c r="G169" s="141">
        <f>SUM(G163:G168)</f>
        <v>55</v>
      </c>
      <c r="H169" s="24"/>
      <c r="I169" s="24"/>
      <c r="J169" s="24"/>
      <c r="K169" s="24"/>
      <c r="L169" s="24"/>
      <c r="M169" s="24"/>
      <c r="N169" s="24"/>
      <c r="O169" s="24"/>
      <c r="P169" s="159"/>
      <c r="Q169" s="25">
        <f t="shared" si="43"/>
        <v>0</v>
      </c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C169" s="26"/>
      <c r="FD169" s="26"/>
      <c r="FE169" s="26"/>
      <c r="FF169" s="26"/>
      <c r="FG169" s="26"/>
      <c r="FH169" s="26"/>
      <c r="FI169" s="26"/>
      <c r="FJ169" s="26"/>
      <c r="FK169" s="26"/>
      <c r="FL169" s="26"/>
      <c r="FM169" s="26"/>
      <c r="FN169" s="26"/>
      <c r="FO169" s="26"/>
      <c r="FP169" s="26"/>
      <c r="FQ169" s="26"/>
      <c r="FR169" s="26"/>
      <c r="FS169" s="26"/>
      <c r="FT169" s="26"/>
      <c r="FU169" s="26"/>
      <c r="FV169" s="26"/>
      <c r="FW169" s="26"/>
      <c r="FX169" s="26"/>
      <c r="FY169" s="26"/>
      <c r="FZ169" s="26"/>
      <c r="GA169" s="26"/>
      <c r="GB169" s="26"/>
      <c r="GC169" s="26"/>
      <c r="GD169" s="26"/>
      <c r="GE169" s="26"/>
      <c r="GF169" s="26"/>
      <c r="GG169" s="26"/>
      <c r="GH169" s="26"/>
      <c r="GI169" s="26"/>
      <c r="GJ169" s="26"/>
      <c r="GK169" s="26"/>
      <c r="GL169" s="26"/>
      <c r="GM169" s="26"/>
      <c r="GN169" s="26"/>
      <c r="GO169" s="26"/>
      <c r="GP169" s="26"/>
      <c r="GQ169" s="26"/>
      <c r="GR169" s="26"/>
      <c r="GS169" s="26"/>
      <c r="GT169" s="26"/>
      <c r="GU169" s="26"/>
      <c r="GV169" s="26"/>
      <c r="GW169" s="26"/>
      <c r="GX169" s="26"/>
      <c r="GY169" s="26"/>
      <c r="GZ169" s="26"/>
      <c r="HA169" s="26"/>
      <c r="HB169" s="26"/>
      <c r="HC169" s="26"/>
      <c r="HD169" s="26"/>
      <c r="HE169" s="26"/>
      <c r="HF169" s="26"/>
      <c r="HG169" s="26"/>
      <c r="HH169" s="26"/>
      <c r="HI169" s="26"/>
      <c r="HJ169" s="26"/>
      <c r="HK169" s="26"/>
      <c r="HL169" s="26"/>
      <c r="HM169" s="26"/>
      <c r="HN169" s="26"/>
      <c r="HO169" s="26"/>
      <c r="HP169" s="26"/>
      <c r="HQ169" s="26"/>
      <c r="HR169" s="26"/>
      <c r="HS169" s="26"/>
      <c r="HT169" s="26"/>
      <c r="HU169" s="26"/>
      <c r="HV169" s="26"/>
      <c r="HW169" s="26"/>
      <c r="HX169" s="26"/>
      <c r="HY169" s="26"/>
      <c r="HZ169" s="26"/>
      <c r="IA169" s="26"/>
      <c r="IB169" s="26"/>
      <c r="IC169" s="26"/>
      <c r="ID169" s="26"/>
      <c r="IE169" s="26"/>
      <c r="IF169" s="26"/>
      <c r="IG169" s="26"/>
      <c r="IH169" s="26"/>
      <c r="II169" s="26"/>
      <c r="IJ169" s="26"/>
      <c r="IK169" s="26"/>
      <c r="IL169" s="26"/>
      <c r="IM169" s="26"/>
      <c r="IN169" s="26"/>
      <c r="IO169" s="26"/>
      <c r="IP169" s="26"/>
      <c r="IQ169" s="26"/>
      <c r="IR169" s="26"/>
      <c r="IS169" s="26"/>
      <c r="IT169" s="26"/>
      <c r="IU169" s="26"/>
      <c r="IV169" s="26"/>
      <c r="IW169" s="26"/>
      <c r="IX169" s="26"/>
      <c r="IY169" s="26"/>
      <c r="IZ169" s="26"/>
    </row>
    <row r="170" spans="1:260" s="27" customFormat="1" ht="15.95" customHeight="1">
      <c r="A170" s="326" t="str">
        <f>CONCATENATE(B170," - ",C170)</f>
        <v>合同已签，等和销售确认 - 龙旗小米接口</v>
      </c>
      <c r="B170" s="319" t="s">
        <v>779</v>
      </c>
      <c r="C170" s="320" t="s">
        <v>147</v>
      </c>
      <c r="D170" s="319">
        <v>120</v>
      </c>
      <c r="E170" s="322">
        <f>SUM(Q170:R173)</f>
        <v>185</v>
      </c>
      <c r="F170" s="324">
        <v>0.3</v>
      </c>
      <c r="G170" s="140">
        <f>Q170+R170</f>
        <v>20</v>
      </c>
      <c r="H170" s="23" t="s">
        <v>148</v>
      </c>
      <c r="I170" s="24">
        <v>20</v>
      </c>
      <c r="J170" s="103">
        <v>42724</v>
      </c>
      <c r="K170" s="103"/>
      <c r="L170" s="103">
        <v>42724</v>
      </c>
      <c r="M170" s="103"/>
      <c r="N170" s="103"/>
      <c r="O170" s="103"/>
      <c r="P170" s="158" t="s">
        <v>149</v>
      </c>
      <c r="Q170" s="25">
        <f t="shared" si="43"/>
        <v>0</v>
      </c>
      <c r="R170" s="24">
        <v>20</v>
      </c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  <c r="FN170" s="26"/>
      <c r="FO170" s="26"/>
      <c r="FP170" s="26"/>
      <c r="FQ170" s="26"/>
      <c r="FR170" s="26"/>
      <c r="FS170" s="26"/>
      <c r="FT170" s="26"/>
      <c r="FU170" s="26"/>
      <c r="FV170" s="26"/>
      <c r="FW170" s="26"/>
      <c r="FX170" s="26"/>
      <c r="FY170" s="26"/>
      <c r="FZ170" s="26"/>
      <c r="GA170" s="26"/>
      <c r="GB170" s="26"/>
      <c r="GC170" s="26"/>
      <c r="GD170" s="26"/>
      <c r="GE170" s="26"/>
      <c r="GF170" s="26"/>
      <c r="GG170" s="26"/>
      <c r="GH170" s="26"/>
      <c r="GI170" s="26"/>
      <c r="GJ170" s="26"/>
      <c r="GK170" s="26"/>
      <c r="GL170" s="26"/>
      <c r="GM170" s="26"/>
      <c r="GN170" s="26"/>
      <c r="GO170" s="26"/>
      <c r="GP170" s="26"/>
      <c r="GQ170" s="26"/>
      <c r="GR170" s="26"/>
      <c r="GS170" s="26"/>
      <c r="GT170" s="26"/>
      <c r="GU170" s="26"/>
      <c r="GV170" s="26"/>
      <c r="GW170" s="26"/>
      <c r="GX170" s="26"/>
      <c r="GY170" s="26"/>
      <c r="GZ170" s="26"/>
      <c r="HA170" s="26"/>
      <c r="HB170" s="26"/>
      <c r="HC170" s="26"/>
      <c r="HD170" s="26"/>
      <c r="HE170" s="26"/>
      <c r="HF170" s="26"/>
      <c r="HG170" s="26"/>
      <c r="HH170" s="26"/>
      <c r="HI170" s="26"/>
      <c r="HJ170" s="26"/>
      <c r="HK170" s="26"/>
      <c r="HL170" s="26"/>
      <c r="HM170" s="26"/>
      <c r="HN170" s="26"/>
      <c r="HO170" s="26"/>
      <c r="HP170" s="26"/>
      <c r="HQ170" s="26"/>
      <c r="HR170" s="26"/>
      <c r="HS170" s="26"/>
      <c r="HT170" s="26"/>
      <c r="HU170" s="26"/>
      <c r="HV170" s="26"/>
      <c r="HW170" s="26"/>
      <c r="HX170" s="26"/>
      <c r="HY170" s="26"/>
      <c r="HZ170" s="26"/>
      <c r="IA170" s="26"/>
      <c r="IB170" s="26"/>
      <c r="IC170" s="26"/>
      <c r="ID170" s="26"/>
      <c r="IE170" s="26"/>
      <c r="IF170" s="26"/>
      <c r="IG170" s="26"/>
      <c r="IH170" s="26"/>
      <c r="II170" s="26"/>
      <c r="IJ170" s="26"/>
      <c r="IK170" s="26"/>
      <c r="IL170" s="26"/>
      <c r="IM170" s="26"/>
      <c r="IN170" s="26"/>
      <c r="IO170" s="26"/>
      <c r="IP170" s="26"/>
      <c r="IQ170" s="26"/>
      <c r="IR170" s="26"/>
      <c r="IS170" s="26"/>
      <c r="IT170" s="26"/>
      <c r="IU170" s="26"/>
      <c r="IV170" s="26"/>
      <c r="IW170" s="26"/>
      <c r="IX170" s="26"/>
      <c r="IY170" s="26"/>
      <c r="IZ170" s="26"/>
    </row>
    <row r="171" spans="1:260" s="27" customFormat="1" ht="15.95" customHeight="1">
      <c r="A171" s="317"/>
      <c r="B171" s="319"/>
      <c r="C171" s="321"/>
      <c r="D171" s="319"/>
      <c r="E171" s="323"/>
      <c r="F171" s="325"/>
      <c r="G171" s="140">
        <f>Q171+R171</f>
        <v>55</v>
      </c>
      <c r="H171" s="23" t="s">
        <v>150</v>
      </c>
      <c r="I171" s="24">
        <v>25</v>
      </c>
      <c r="J171" s="102">
        <v>42792</v>
      </c>
      <c r="K171" s="102"/>
      <c r="L171" s="102">
        <v>42792</v>
      </c>
      <c r="M171" s="102"/>
      <c r="N171" s="102"/>
      <c r="O171" s="102"/>
      <c r="P171" s="158" t="s">
        <v>151</v>
      </c>
      <c r="Q171" s="25">
        <f t="shared" si="43"/>
        <v>50</v>
      </c>
      <c r="R171" s="24">
        <v>5</v>
      </c>
      <c r="S171" s="24">
        <v>5</v>
      </c>
      <c r="T171" s="24">
        <v>5</v>
      </c>
      <c r="U171" s="24">
        <v>5</v>
      </c>
      <c r="V171" s="24">
        <v>5</v>
      </c>
      <c r="W171" s="24">
        <v>5</v>
      </c>
      <c r="X171" s="24">
        <v>5</v>
      </c>
      <c r="Y171" s="24">
        <v>5</v>
      </c>
      <c r="Z171" s="24">
        <v>5</v>
      </c>
      <c r="AA171" s="24">
        <v>5</v>
      </c>
      <c r="AB171" s="24">
        <v>5</v>
      </c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  <c r="HH171" s="26"/>
      <c r="HI171" s="26"/>
      <c r="HJ171" s="26"/>
      <c r="HK171" s="26"/>
      <c r="HL171" s="26"/>
      <c r="HM171" s="26"/>
      <c r="HN171" s="26"/>
      <c r="HO171" s="26"/>
      <c r="HP171" s="26"/>
      <c r="HQ171" s="26"/>
      <c r="HR171" s="26"/>
      <c r="HS171" s="26"/>
      <c r="HT171" s="26"/>
      <c r="HU171" s="26"/>
      <c r="HV171" s="26"/>
      <c r="HW171" s="26"/>
      <c r="HX171" s="26"/>
      <c r="HY171" s="26"/>
      <c r="HZ171" s="26"/>
      <c r="IA171" s="26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  <c r="IW171" s="26"/>
      <c r="IX171" s="26"/>
      <c r="IY171" s="26"/>
      <c r="IZ171" s="26"/>
    </row>
    <row r="172" spans="1:260" s="27" customFormat="1" ht="15.95" customHeight="1">
      <c r="A172" s="317"/>
      <c r="B172" s="319"/>
      <c r="C172" s="321"/>
      <c r="D172" s="319"/>
      <c r="E172" s="323"/>
      <c r="F172" s="325"/>
      <c r="G172" s="140">
        <f>Q172+R172</f>
        <v>55</v>
      </c>
      <c r="H172" s="23" t="s">
        <v>152</v>
      </c>
      <c r="I172" s="24">
        <v>40</v>
      </c>
      <c r="J172" s="102">
        <v>42792</v>
      </c>
      <c r="K172" s="102"/>
      <c r="L172" s="102">
        <v>42792</v>
      </c>
      <c r="M172" s="102"/>
      <c r="N172" s="102"/>
      <c r="O172" s="102"/>
      <c r="P172" s="158" t="s">
        <v>153</v>
      </c>
      <c r="Q172" s="25">
        <f t="shared" si="43"/>
        <v>50</v>
      </c>
      <c r="R172" s="24">
        <v>5</v>
      </c>
      <c r="S172" s="24">
        <v>5</v>
      </c>
      <c r="T172" s="24">
        <v>5</v>
      </c>
      <c r="U172" s="24">
        <v>5</v>
      </c>
      <c r="V172" s="24">
        <v>5</v>
      </c>
      <c r="W172" s="24">
        <v>5</v>
      </c>
      <c r="X172" s="24">
        <v>5</v>
      </c>
      <c r="Y172" s="24">
        <v>5</v>
      </c>
      <c r="Z172" s="24">
        <v>5</v>
      </c>
      <c r="AA172" s="24">
        <v>5</v>
      </c>
      <c r="AB172" s="24">
        <v>5</v>
      </c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C172" s="26"/>
      <c r="FD172" s="26"/>
      <c r="FE172" s="26"/>
      <c r="FF172" s="26"/>
      <c r="FG172" s="26"/>
      <c r="FH172" s="26"/>
      <c r="FI172" s="26"/>
      <c r="FJ172" s="26"/>
      <c r="FK172" s="26"/>
      <c r="FL172" s="26"/>
      <c r="FM172" s="26"/>
      <c r="FN172" s="26"/>
      <c r="FO172" s="26"/>
      <c r="FP172" s="26"/>
      <c r="FQ172" s="26"/>
      <c r="FR172" s="26"/>
      <c r="FS172" s="26"/>
      <c r="FT172" s="26"/>
      <c r="FU172" s="26"/>
      <c r="FV172" s="26"/>
      <c r="FW172" s="26"/>
      <c r="FX172" s="26"/>
      <c r="FY172" s="26"/>
      <c r="FZ172" s="26"/>
      <c r="GA172" s="26"/>
      <c r="GB172" s="26"/>
      <c r="GC172" s="26"/>
      <c r="GD172" s="26"/>
      <c r="GE172" s="26"/>
      <c r="GF172" s="26"/>
      <c r="GG172" s="26"/>
      <c r="GH172" s="26"/>
      <c r="GI172" s="26"/>
      <c r="GJ172" s="26"/>
      <c r="GK172" s="26"/>
      <c r="GL172" s="26"/>
      <c r="GM172" s="26"/>
      <c r="GN172" s="26"/>
      <c r="GO172" s="26"/>
      <c r="GP172" s="26"/>
      <c r="GQ172" s="26"/>
      <c r="GR172" s="26"/>
      <c r="GS172" s="26"/>
      <c r="GT172" s="26"/>
      <c r="GU172" s="26"/>
      <c r="GV172" s="26"/>
      <c r="GW172" s="26"/>
      <c r="GX172" s="26"/>
      <c r="GY172" s="26"/>
      <c r="GZ172" s="26"/>
      <c r="HA172" s="26"/>
      <c r="HB172" s="26"/>
      <c r="HC172" s="26"/>
      <c r="HD172" s="26"/>
      <c r="HE172" s="26"/>
      <c r="HF172" s="26"/>
      <c r="HG172" s="26"/>
      <c r="HH172" s="26"/>
      <c r="HI172" s="26"/>
      <c r="HJ172" s="26"/>
      <c r="HK172" s="26"/>
      <c r="HL172" s="26"/>
      <c r="HM172" s="26"/>
      <c r="HN172" s="26"/>
      <c r="HO172" s="26"/>
      <c r="HP172" s="26"/>
      <c r="HQ172" s="26"/>
      <c r="HR172" s="26"/>
      <c r="HS172" s="26"/>
      <c r="HT172" s="26"/>
      <c r="HU172" s="26"/>
      <c r="HV172" s="26"/>
      <c r="HW172" s="26"/>
      <c r="HX172" s="26"/>
      <c r="HY172" s="26"/>
      <c r="HZ172" s="26"/>
      <c r="IA172" s="26"/>
      <c r="IB172" s="26"/>
      <c r="IC172" s="26"/>
      <c r="ID172" s="26"/>
      <c r="IE172" s="26"/>
      <c r="IF172" s="26"/>
      <c r="IG172" s="26"/>
      <c r="IH172" s="26"/>
      <c r="II172" s="26"/>
      <c r="IJ172" s="26"/>
      <c r="IK172" s="26"/>
      <c r="IL172" s="26"/>
      <c r="IM172" s="26"/>
      <c r="IN172" s="26"/>
      <c r="IO172" s="26"/>
      <c r="IP172" s="26"/>
      <c r="IQ172" s="26"/>
      <c r="IR172" s="26"/>
      <c r="IS172" s="26"/>
      <c r="IT172" s="26"/>
      <c r="IU172" s="26"/>
      <c r="IV172" s="26"/>
      <c r="IW172" s="26"/>
      <c r="IX172" s="26"/>
      <c r="IY172" s="26"/>
      <c r="IZ172" s="26"/>
    </row>
    <row r="173" spans="1:260" s="27" customFormat="1" ht="15.95" customHeight="1">
      <c r="A173" s="317"/>
      <c r="B173" s="319"/>
      <c r="C173" s="321"/>
      <c r="D173" s="319"/>
      <c r="E173" s="323"/>
      <c r="F173" s="325"/>
      <c r="G173" s="140">
        <f>Q173+R173</f>
        <v>55</v>
      </c>
      <c r="H173" s="23" t="s">
        <v>154</v>
      </c>
      <c r="I173" s="24">
        <v>35</v>
      </c>
      <c r="J173" s="102">
        <v>42792</v>
      </c>
      <c r="K173" s="102"/>
      <c r="L173" s="102">
        <v>42792</v>
      </c>
      <c r="M173" s="102"/>
      <c r="N173" s="102"/>
      <c r="O173" s="102"/>
      <c r="P173" s="158" t="s">
        <v>155</v>
      </c>
      <c r="Q173" s="25">
        <f t="shared" si="43"/>
        <v>50</v>
      </c>
      <c r="R173" s="24">
        <v>5</v>
      </c>
      <c r="S173" s="24">
        <v>5</v>
      </c>
      <c r="T173" s="24">
        <v>5</v>
      </c>
      <c r="U173" s="24">
        <v>5</v>
      </c>
      <c r="V173" s="24">
        <v>5</v>
      </c>
      <c r="W173" s="24">
        <v>5</v>
      </c>
      <c r="X173" s="24">
        <v>5</v>
      </c>
      <c r="Y173" s="24">
        <v>5</v>
      </c>
      <c r="Z173" s="24">
        <v>5</v>
      </c>
      <c r="AA173" s="24">
        <v>5</v>
      </c>
      <c r="AB173" s="24">
        <v>5</v>
      </c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C173" s="26"/>
      <c r="FD173" s="26"/>
      <c r="FE173" s="26"/>
      <c r="FF173" s="26"/>
      <c r="FG173" s="26"/>
      <c r="FH173" s="26"/>
      <c r="FI173" s="26"/>
      <c r="FJ173" s="26"/>
      <c r="FK173" s="26"/>
      <c r="FL173" s="26"/>
      <c r="FM173" s="26"/>
      <c r="FN173" s="26"/>
      <c r="FO173" s="26"/>
      <c r="FP173" s="26"/>
      <c r="FQ173" s="26"/>
      <c r="FR173" s="26"/>
      <c r="FS173" s="26"/>
      <c r="FT173" s="26"/>
      <c r="FU173" s="26"/>
      <c r="FV173" s="26"/>
      <c r="FW173" s="26"/>
      <c r="FX173" s="26"/>
      <c r="FY173" s="26"/>
      <c r="FZ173" s="26"/>
      <c r="GA173" s="26"/>
      <c r="GB173" s="26"/>
      <c r="GC173" s="26"/>
      <c r="GD173" s="26"/>
      <c r="GE173" s="26"/>
      <c r="GF173" s="26"/>
      <c r="GG173" s="26"/>
      <c r="GH173" s="26"/>
      <c r="GI173" s="26"/>
      <c r="GJ173" s="26"/>
      <c r="GK173" s="26"/>
      <c r="GL173" s="26"/>
      <c r="GM173" s="26"/>
      <c r="GN173" s="26"/>
      <c r="GO173" s="26"/>
      <c r="GP173" s="26"/>
      <c r="GQ173" s="26"/>
      <c r="GR173" s="26"/>
      <c r="GS173" s="26"/>
      <c r="GT173" s="26"/>
      <c r="GU173" s="26"/>
      <c r="GV173" s="26"/>
      <c r="GW173" s="26"/>
      <c r="GX173" s="26"/>
      <c r="GY173" s="26"/>
      <c r="GZ173" s="26"/>
      <c r="HA173" s="26"/>
      <c r="HB173" s="26"/>
      <c r="HC173" s="26"/>
      <c r="HD173" s="26"/>
      <c r="HE173" s="26"/>
      <c r="HF173" s="26"/>
      <c r="HG173" s="26"/>
      <c r="HH173" s="26"/>
      <c r="HI173" s="26"/>
      <c r="HJ173" s="26"/>
      <c r="HK173" s="26"/>
      <c r="HL173" s="26"/>
      <c r="HM173" s="26"/>
      <c r="HN173" s="26"/>
      <c r="HO173" s="26"/>
      <c r="HP173" s="26"/>
      <c r="HQ173" s="26"/>
      <c r="HR173" s="26"/>
      <c r="HS173" s="26"/>
      <c r="HT173" s="26"/>
      <c r="HU173" s="26"/>
      <c r="HV173" s="26"/>
      <c r="HW173" s="26"/>
      <c r="HX173" s="26"/>
      <c r="HY173" s="26"/>
      <c r="HZ173" s="26"/>
      <c r="IA173" s="26"/>
      <c r="IB173" s="26"/>
      <c r="IC173" s="26"/>
      <c r="ID173" s="26"/>
      <c r="IE173" s="26"/>
      <c r="IF173" s="26"/>
      <c r="IG173" s="26"/>
      <c r="IH173" s="26"/>
      <c r="II173" s="26"/>
      <c r="IJ173" s="26"/>
      <c r="IK173" s="26"/>
      <c r="IL173" s="26"/>
      <c r="IM173" s="26"/>
      <c r="IN173" s="26"/>
      <c r="IO173" s="26"/>
      <c r="IP173" s="26"/>
      <c r="IQ173" s="26"/>
      <c r="IR173" s="26"/>
      <c r="IS173" s="26"/>
      <c r="IT173" s="26"/>
      <c r="IU173" s="26"/>
      <c r="IV173" s="26"/>
      <c r="IW173" s="26"/>
      <c r="IX173" s="26"/>
      <c r="IY173" s="26"/>
      <c r="IZ173" s="26"/>
    </row>
    <row r="174" spans="1:260" s="27" customFormat="1" ht="15.95" customHeight="1">
      <c r="A174" s="68"/>
      <c r="B174" s="257" t="s">
        <v>6</v>
      </c>
      <c r="C174" s="258"/>
      <c r="D174" s="4"/>
      <c r="E174" s="4"/>
      <c r="F174" s="18"/>
      <c r="G174" s="141">
        <f>SUM(G170:G173)</f>
        <v>185</v>
      </c>
      <c r="H174" s="24"/>
      <c r="I174" s="24"/>
      <c r="J174" s="24"/>
      <c r="K174" s="24"/>
      <c r="L174" s="24"/>
      <c r="M174" s="24"/>
      <c r="N174" s="24"/>
      <c r="O174" s="24"/>
      <c r="P174" s="159"/>
      <c r="Q174" s="25">
        <f t="shared" si="43"/>
        <v>0</v>
      </c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26"/>
      <c r="IX174" s="26"/>
      <c r="IY174" s="26"/>
      <c r="IZ174" s="26"/>
    </row>
    <row r="175" spans="1:260" s="27" customFormat="1" ht="15.95" customHeight="1">
      <c r="A175" s="123"/>
      <c r="B175" s="125"/>
      <c r="C175" s="126" t="s">
        <v>156</v>
      </c>
      <c r="D175" s="125">
        <v>100</v>
      </c>
      <c r="E175" s="127">
        <f>SUM(Q175:R175)</f>
        <v>55</v>
      </c>
      <c r="F175" s="128">
        <v>0</v>
      </c>
      <c r="G175" s="140">
        <f>Q175+R175</f>
        <v>55</v>
      </c>
      <c r="H175" s="23" t="s">
        <v>157</v>
      </c>
      <c r="I175" s="24">
        <v>100</v>
      </c>
      <c r="J175" s="102">
        <v>42792</v>
      </c>
      <c r="K175" s="102"/>
      <c r="L175" s="102">
        <v>42792</v>
      </c>
      <c r="M175" s="102"/>
      <c r="N175" s="102"/>
      <c r="O175" s="102"/>
      <c r="P175" s="158" t="s">
        <v>149</v>
      </c>
      <c r="Q175" s="25">
        <f t="shared" si="43"/>
        <v>50</v>
      </c>
      <c r="R175" s="24">
        <v>5</v>
      </c>
      <c r="S175" s="24">
        <v>5</v>
      </c>
      <c r="T175" s="24">
        <v>5</v>
      </c>
      <c r="U175" s="24">
        <v>5</v>
      </c>
      <c r="V175" s="24">
        <v>5</v>
      </c>
      <c r="W175" s="24">
        <v>5</v>
      </c>
      <c r="X175" s="24">
        <v>5</v>
      </c>
      <c r="Y175" s="24">
        <v>5</v>
      </c>
      <c r="Z175" s="24">
        <v>5</v>
      </c>
      <c r="AA175" s="24">
        <v>5</v>
      </c>
      <c r="AB175" s="24">
        <v>5</v>
      </c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  <c r="FN175" s="26"/>
      <c r="FO175" s="26"/>
      <c r="FP175" s="26"/>
      <c r="FQ175" s="26"/>
      <c r="FR175" s="26"/>
      <c r="FS175" s="26"/>
      <c r="FT175" s="26"/>
      <c r="FU175" s="26"/>
      <c r="FV175" s="26"/>
      <c r="FW175" s="26"/>
      <c r="FX175" s="26"/>
      <c r="FY175" s="26"/>
      <c r="FZ175" s="26"/>
      <c r="GA175" s="26"/>
      <c r="GB175" s="26"/>
      <c r="GC175" s="26"/>
      <c r="GD175" s="26"/>
      <c r="GE175" s="26"/>
      <c r="GF175" s="26"/>
      <c r="GG175" s="26"/>
      <c r="GH175" s="26"/>
      <c r="GI175" s="26"/>
      <c r="GJ175" s="26"/>
      <c r="GK175" s="26"/>
      <c r="GL175" s="26"/>
      <c r="GM175" s="26"/>
      <c r="GN175" s="26"/>
      <c r="GO175" s="26"/>
      <c r="GP175" s="26"/>
      <c r="GQ175" s="26"/>
      <c r="GR175" s="26"/>
      <c r="GS175" s="26"/>
      <c r="GT175" s="26"/>
      <c r="GU175" s="26"/>
      <c r="GV175" s="26"/>
      <c r="GW175" s="26"/>
      <c r="GX175" s="26"/>
      <c r="GY175" s="26"/>
      <c r="GZ175" s="26"/>
      <c r="HA175" s="26"/>
      <c r="HB175" s="26"/>
      <c r="HC175" s="26"/>
      <c r="HD175" s="26"/>
      <c r="HE175" s="26"/>
      <c r="HF175" s="26"/>
      <c r="HG175" s="26"/>
      <c r="HH175" s="26"/>
      <c r="HI175" s="26"/>
      <c r="HJ175" s="26"/>
      <c r="HK175" s="26"/>
      <c r="HL175" s="26"/>
      <c r="HM175" s="26"/>
      <c r="HN175" s="26"/>
      <c r="HO175" s="26"/>
      <c r="HP175" s="26"/>
      <c r="HQ175" s="26"/>
      <c r="HR175" s="26"/>
      <c r="HS175" s="26"/>
      <c r="HT175" s="26"/>
      <c r="HU175" s="26"/>
      <c r="HV175" s="26"/>
      <c r="HW175" s="26"/>
      <c r="HX175" s="26"/>
      <c r="HY175" s="26"/>
      <c r="HZ175" s="26"/>
      <c r="IA175" s="26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  <c r="IW175" s="26"/>
      <c r="IX175" s="26"/>
      <c r="IY175" s="26"/>
      <c r="IZ175" s="26"/>
    </row>
    <row r="176" spans="1:260" s="27" customFormat="1" ht="15.95" customHeight="1">
      <c r="A176" s="68"/>
      <c r="B176" s="257" t="s">
        <v>6</v>
      </c>
      <c r="C176" s="258"/>
      <c r="D176" s="4"/>
      <c r="E176" s="4"/>
      <c r="F176" s="18"/>
      <c r="G176" s="141">
        <f>SUM(G175:G175)</f>
        <v>55</v>
      </c>
      <c r="H176" s="24"/>
      <c r="I176" s="24"/>
      <c r="J176" s="24"/>
      <c r="K176" s="24"/>
      <c r="L176" s="24"/>
      <c r="M176" s="24"/>
      <c r="N176" s="24"/>
      <c r="O176" s="24"/>
      <c r="P176" s="159"/>
      <c r="Q176" s="25">
        <f t="shared" si="43"/>
        <v>0</v>
      </c>
      <c r="R176" s="28"/>
      <c r="S176" s="28"/>
      <c r="T176" s="28"/>
      <c r="U176" s="28"/>
      <c r="V176" s="28"/>
      <c r="W176" s="28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C176" s="26"/>
      <c r="FD176" s="26"/>
      <c r="FE176" s="26"/>
      <c r="FF176" s="26"/>
      <c r="FG176" s="26"/>
      <c r="FH176" s="26"/>
      <c r="FI176" s="26"/>
      <c r="FJ176" s="26"/>
      <c r="FK176" s="26"/>
      <c r="FL176" s="26"/>
      <c r="FM176" s="26"/>
      <c r="FN176" s="26"/>
      <c r="FO176" s="26"/>
      <c r="FP176" s="26"/>
      <c r="FQ176" s="26"/>
      <c r="FR176" s="26"/>
      <c r="FS176" s="26"/>
      <c r="FT176" s="26"/>
      <c r="FU176" s="26"/>
      <c r="FV176" s="26"/>
      <c r="FW176" s="26"/>
      <c r="FX176" s="26"/>
      <c r="FY176" s="26"/>
      <c r="FZ176" s="26"/>
      <c r="GA176" s="26"/>
      <c r="GB176" s="26"/>
      <c r="GC176" s="26"/>
      <c r="GD176" s="26"/>
      <c r="GE176" s="26"/>
      <c r="GF176" s="26"/>
      <c r="GG176" s="26"/>
      <c r="GH176" s="26"/>
      <c r="GI176" s="26"/>
      <c r="GJ176" s="26"/>
      <c r="GK176" s="26"/>
      <c r="GL176" s="26"/>
      <c r="GM176" s="26"/>
      <c r="GN176" s="26"/>
      <c r="GO176" s="26"/>
      <c r="GP176" s="26"/>
      <c r="GQ176" s="26"/>
      <c r="GR176" s="26"/>
      <c r="GS176" s="26"/>
      <c r="GT176" s="26"/>
      <c r="GU176" s="26"/>
      <c r="GV176" s="26"/>
      <c r="GW176" s="26"/>
      <c r="GX176" s="26"/>
      <c r="GY176" s="26"/>
      <c r="GZ176" s="26"/>
      <c r="HA176" s="26"/>
      <c r="HB176" s="26"/>
      <c r="HC176" s="26"/>
      <c r="HD176" s="26"/>
      <c r="HE176" s="26"/>
      <c r="HF176" s="26"/>
      <c r="HG176" s="26"/>
      <c r="HH176" s="26"/>
      <c r="HI176" s="26"/>
      <c r="HJ176" s="26"/>
      <c r="HK176" s="26"/>
      <c r="HL176" s="26"/>
      <c r="HM176" s="26"/>
      <c r="HN176" s="26"/>
      <c r="HO176" s="26"/>
      <c r="HP176" s="26"/>
      <c r="HQ176" s="26"/>
      <c r="HR176" s="26"/>
      <c r="HS176" s="26"/>
      <c r="HT176" s="26"/>
      <c r="HU176" s="26"/>
      <c r="HV176" s="26"/>
      <c r="HW176" s="26"/>
      <c r="HX176" s="26"/>
      <c r="HY176" s="26"/>
      <c r="HZ176" s="26"/>
      <c r="IA176" s="26"/>
      <c r="IB176" s="26"/>
      <c r="IC176" s="26"/>
      <c r="ID176" s="26"/>
      <c r="IE176" s="26"/>
      <c r="IF176" s="26"/>
      <c r="IG176" s="26"/>
      <c r="IH176" s="26"/>
      <c r="II176" s="26"/>
      <c r="IJ176" s="26"/>
      <c r="IK176" s="26"/>
      <c r="IL176" s="26"/>
      <c r="IM176" s="26"/>
      <c r="IN176" s="26"/>
      <c r="IO176" s="26"/>
      <c r="IP176" s="26"/>
      <c r="IQ176" s="26"/>
      <c r="IR176" s="26"/>
      <c r="IS176" s="26"/>
      <c r="IT176" s="26"/>
      <c r="IU176" s="26"/>
      <c r="IV176" s="26"/>
      <c r="IW176" s="26"/>
      <c r="IX176" s="26"/>
      <c r="IY176" s="26"/>
      <c r="IZ176" s="26"/>
    </row>
    <row r="177" spans="1:260" s="27" customFormat="1" ht="15.95" customHeight="1">
      <c r="A177" s="316" t="s">
        <v>158</v>
      </c>
      <c r="B177" s="318" t="s">
        <v>159</v>
      </c>
      <c r="C177" s="320" t="s">
        <v>160</v>
      </c>
      <c r="D177" s="319">
        <v>455</v>
      </c>
      <c r="E177" s="322">
        <v>363</v>
      </c>
      <c r="F177" s="324">
        <v>0.8</v>
      </c>
      <c r="G177" s="140">
        <f>Q177+R177</f>
        <v>65</v>
      </c>
      <c r="H177" s="23" t="s">
        <v>161</v>
      </c>
      <c r="I177" s="24">
        <v>10</v>
      </c>
      <c r="J177" s="102">
        <v>42755</v>
      </c>
      <c r="K177" s="102"/>
      <c r="L177" s="102">
        <v>42755</v>
      </c>
      <c r="M177" s="102"/>
      <c r="N177" s="102"/>
      <c r="O177" s="102"/>
      <c r="P177" s="158" t="s">
        <v>162</v>
      </c>
      <c r="Q177" s="25">
        <f t="shared" si="43"/>
        <v>25</v>
      </c>
      <c r="R177" s="24">
        <v>40</v>
      </c>
      <c r="S177" s="24">
        <v>5</v>
      </c>
      <c r="T177" s="24">
        <v>5</v>
      </c>
      <c r="U177" s="24">
        <v>5</v>
      </c>
      <c r="V177" s="24">
        <v>5</v>
      </c>
      <c r="W177" s="24">
        <v>5</v>
      </c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6"/>
      <c r="HU177" s="26"/>
      <c r="HV177" s="26"/>
      <c r="HW177" s="26"/>
      <c r="HX177" s="26"/>
      <c r="HY177" s="26"/>
      <c r="HZ177" s="26"/>
      <c r="IA177" s="26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  <c r="IW177" s="26"/>
      <c r="IX177" s="26"/>
      <c r="IY177" s="26"/>
      <c r="IZ177" s="26"/>
    </row>
    <row r="178" spans="1:260" s="27" customFormat="1" ht="15.95" customHeight="1">
      <c r="A178" s="317"/>
      <c r="B178" s="319"/>
      <c r="C178" s="321"/>
      <c r="D178" s="319"/>
      <c r="E178" s="323"/>
      <c r="F178" s="325"/>
      <c r="G178" s="140">
        <f>Q178+R178</f>
        <v>0</v>
      </c>
      <c r="H178" s="23" t="s">
        <v>163</v>
      </c>
      <c r="I178" s="24">
        <v>8</v>
      </c>
      <c r="J178" s="102">
        <v>42755</v>
      </c>
      <c r="K178" s="102"/>
      <c r="L178" s="102">
        <v>42755</v>
      </c>
      <c r="M178" s="102"/>
      <c r="N178" s="102"/>
      <c r="O178" s="102"/>
      <c r="P178" s="158" t="s">
        <v>162</v>
      </c>
      <c r="Q178" s="25">
        <f t="shared" si="43"/>
        <v>0</v>
      </c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  <c r="FW178" s="26"/>
      <c r="FX178" s="26"/>
      <c r="FY178" s="26"/>
      <c r="FZ178" s="26"/>
      <c r="GA178" s="26"/>
      <c r="GB178" s="26"/>
      <c r="GC178" s="26"/>
      <c r="GD178" s="26"/>
      <c r="GE178" s="26"/>
      <c r="GF178" s="26"/>
      <c r="GG178" s="26"/>
      <c r="GH178" s="26"/>
      <c r="GI178" s="26"/>
      <c r="GJ178" s="26"/>
      <c r="GK178" s="26"/>
      <c r="GL178" s="26"/>
      <c r="GM178" s="26"/>
      <c r="GN178" s="26"/>
      <c r="GO178" s="26"/>
      <c r="GP178" s="26"/>
      <c r="GQ178" s="26"/>
      <c r="GR178" s="26"/>
      <c r="GS178" s="26"/>
      <c r="GT178" s="26"/>
      <c r="GU178" s="26"/>
      <c r="GV178" s="26"/>
      <c r="GW178" s="26"/>
      <c r="GX178" s="26"/>
      <c r="GY178" s="26"/>
      <c r="GZ178" s="26"/>
      <c r="HA178" s="26"/>
      <c r="HB178" s="26"/>
      <c r="HC178" s="26"/>
      <c r="HD178" s="26"/>
      <c r="HE178" s="26"/>
      <c r="HF178" s="26"/>
      <c r="HG178" s="26"/>
      <c r="HH178" s="26"/>
      <c r="HI178" s="26"/>
      <c r="HJ178" s="26"/>
      <c r="HK178" s="26"/>
      <c r="HL178" s="26"/>
      <c r="HM178" s="26"/>
      <c r="HN178" s="26"/>
      <c r="HO178" s="26"/>
      <c r="HP178" s="26"/>
      <c r="HQ178" s="26"/>
      <c r="HR178" s="26"/>
      <c r="HS178" s="26"/>
      <c r="HT178" s="26"/>
      <c r="HU178" s="26"/>
      <c r="HV178" s="26"/>
      <c r="HW178" s="26"/>
      <c r="HX178" s="26"/>
      <c r="HY178" s="26"/>
      <c r="HZ178" s="26"/>
      <c r="IA178" s="26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  <c r="IQ178" s="26"/>
      <c r="IR178" s="26"/>
      <c r="IS178" s="26"/>
      <c r="IT178" s="26"/>
      <c r="IU178" s="26"/>
      <c r="IV178" s="26"/>
      <c r="IW178" s="26"/>
      <c r="IX178" s="26"/>
      <c r="IY178" s="26"/>
      <c r="IZ178" s="26"/>
    </row>
    <row r="179" spans="1:260" s="27" customFormat="1" ht="15.95" customHeight="1">
      <c r="A179" s="317"/>
      <c r="B179" s="319"/>
      <c r="C179" s="321"/>
      <c r="D179" s="319"/>
      <c r="E179" s="323"/>
      <c r="F179" s="325"/>
      <c r="G179" s="140">
        <f>Q179+R179</f>
        <v>0</v>
      </c>
      <c r="H179" s="23" t="s">
        <v>164</v>
      </c>
      <c r="I179" s="24">
        <v>10</v>
      </c>
      <c r="J179" s="102">
        <v>42755</v>
      </c>
      <c r="K179" s="102"/>
      <c r="L179" s="102">
        <v>42755</v>
      </c>
      <c r="M179" s="102"/>
      <c r="N179" s="102"/>
      <c r="O179" s="102"/>
      <c r="P179" s="158" t="s">
        <v>162</v>
      </c>
      <c r="Q179" s="25">
        <f t="shared" si="43"/>
        <v>0</v>
      </c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6"/>
      <c r="GZ179" s="26"/>
      <c r="HA179" s="26"/>
      <c r="HB179" s="26"/>
      <c r="HC179" s="26"/>
      <c r="HD179" s="26"/>
      <c r="HE179" s="26"/>
      <c r="HF179" s="26"/>
      <c r="HG179" s="26"/>
      <c r="HH179" s="26"/>
      <c r="HI179" s="26"/>
      <c r="HJ179" s="26"/>
      <c r="HK179" s="26"/>
      <c r="HL179" s="26"/>
      <c r="HM179" s="26"/>
      <c r="HN179" s="26"/>
      <c r="HO179" s="26"/>
      <c r="HP179" s="26"/>
      <c r="HQ179" s="26"/>
      <c r="HR179" s="26"/>
      <c r="HS179" s="26"/>
      <c r="HT179" s="26"/>
      <c r="HU179" s="26"/>
      <c r="HV179" s="26"/>
      <c r="HW179" s="26"/>
      <c r="HX179" s="26"/>
      <c r="HY179" s="26"/>
      <c r="HZ179" s="26"/>
      <c r="IA179" s="26"/>
      <c r="IB179" s="26"/>
      <c r="IC179" s="26"/>
      <c r="ID179" s="26"/>
      <c r="IE179" s="26"/>
      <c r="IF179" s="26"/>
      <c r="IG179" s="26"/>
      <c r="IH179" s="26"/>
      <c r="II179" s="26"/>
      <c r="IJ179" s="26"/>
      <c r="IK179" s="26"/>
      <c r="IL179" s="26"/>
      <c r="IM179" s="26"/>
      <c r="IN179" s="26"/>
      <c r="IO179" s="26"/>
      <c r="IP179" s="26"/>
      <c r="IQ179" s="26"/>
      <c r="IR179" s="26"/>
      <c r="IS179" s="26"/>
      <c r="IT179" s="26"/>
      <c r="IU179" s="26"/>
      <c r="IV179" s="26"/>
      <c r="IW179" s="26"/>
      <c r="IX179" s="26"/>
      <c r="IY179" s="26"/>
      <c r="IZ179" s="26"/>
    </row>
    <row r="180" spans="1:260" s="27" customFormat="1" ht="15.95" customHeight="1">
      <c r="A180" s="317"/>
      <c r="B180" s="319"/>
      <c r="C180" s="321"/>
      <c r="D180" s="319"/>
      <c r="E180" s="323"/>
      <c r="F180" s="325"/>
      <c r="G180" s="140">
        <v>0</v>
      </c>
      <c r="H180" s="23" t="s">
        <v>165</v>
      </c>
      <c r="I180" s="24">
        <v>10</v>
      </c>
      <c r="J180" s="102">
        <v>42755</v>
      </c>
      <c r="K180" s="102"/>
      <c r="L180" s="102">
        <v>42755</v>
      </c>
      <c r="M180" s="102"/>
      <c r="N180" s="102"/>
      <c r="O180" s="102"/>
      <c r="P180" s="158" t="s">
        <v>162</v>
      </c>
      <c r="Q180" s="2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  <c r="FN180" s="26"/>
      <c r="FO180" s="26"/>
      <c r="FP180" s="26"/>
      <c r="FQ180" s="26"/>
      <c r="FR180" s="26"/>
      <c r="FS180" s="26"/>
      <c r="FT180" s="26"/>
      <c r="FU180" s="26"/>
      <c r="FV180" s="26"/>
      <c r="FW180" s="26"/>
      <c r="FX180" s="26"/>
      <c r="FY180" s="26"/>
      <c r="FZ180" s="26"/>
      <c r="GA180" s="26"/>
      <c r="GB180" s="26"/>
      <c r="GC180" s="26"/>
      <c r="GD180" s="2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26"/>
      <c r="GR180" s="26"/>
      <c r="GS180" s="26"/>
      <c r="GT180" s="26"/>
      <c r="GU180" s="26"/>
      <c r="GV180" s="26"/>
      <c r="GW180" s="26"/>
      <c r="GX180" s="26"/>
      <c r="GY180" s="26"/>
      <c r="GZ180" s="26"/>
      <c r="HA180" s="26"/>
      <c r="HB180" s="26"/>
      <c r="HC180" s="26"/>
      <c r="HD180" s="26"/>
      <c r="HE180" s="26"/>
      <c r="HF180" s="26"/>
      <c r="HG180" s="26"/>
      <c r="HH180" s="26"/>
      <c r="HI180" s="26"/>
      <c r="HJ180" s="26"/>
      <c r="HK180" s="26"/>
      <c r="HL180" s="26"/>
      <c r="HM180" s="26"/>
      <c r="HN180" s="26"/>
      <c r="HO180" s="26"/>
      <c r="HP180" s="26"/>
      <c r="HQ180" s="26"/>
      <c r="HR180" s="26"/>
      <c r="HS180" s="26"/>
      <c r="HT180" s="26"/>
      <c r="HU180" s="26"/>
      <c r="HV180" s="26"/>
      <c r="HW180" s="26"/>
      <c r="HX180" s="26"/>
      <c r="HY180" s="26"/>
      <c r="HZ180" s="26"/>
      <c r="IA180" s="26"/>
      <c r="IB180" s="26"/>
      <c r="IC180" s="26"/>
      <c r="ID180" s="26"/>
      <c r="IE180" s="26"/>
      <c r="IF180" s="26"/>
      <c r="IG180" s="26"/>
      <c r="IH180" s="26"/>
      <c r="II180" s="26"/>
      <c r="IJ180" s="26"/>
      <c r="IK180" s="26"/>
      <c r="IL180" s="26"/>
      <c r="IM180" s="26"/>
      <c r="IN180" s="26"/>
      <c r="IO180" s="26"/>
      <c r="IP180" s="26"/>
      <c r="IQ180" s="26"/>
      <c r="IR180" s="26"/>
      <c r="IS180" s="26"/>
      <c r="IT180" s="26"/>
      <c r="IU180" s="26"/>
      <c r="IV180" s="26"/>
      <c r="IW180" s="26"/>
      <c r="IX180" s="26"/>
      <c r="IY180" s="26"/>
      <c r="IZ180" s="26"/>
    </row>
    <row r="181" spans="1:260" s="27" customFormat="1" ht="15.95" customHeight="1">
      <c r="A181" s="317"/>
      <c r="B181" s="319"/>
      <c r="C181" s="321"/>
      <c r="D181" s="319"/>
      <c r="E181" s="327"/>
      <c r="F181" s="328"/>
      <c r="G181" s="140">
        <f>Q181+R181</f>
        <v>298</v>
      </c>
      <c r="H181" s="23" t="s">
        <v>166</v>
      </c>
      <c r="I181" s="24">
        <v>418</v>
      </c>
      <c r="J181" s="102">
        <v>42799</v>
      </c>
      <c r="K181" s="102"/>
      <c r="L181" s="102">
        <v>42799</v>
      </c>
      <c r="M181" s="102"/>
      <c r="N181" s="102"/>
      <c r="O181" s="102"/>
      <c r="P181" s="158" t="s">
        <v>167</v>
      </c>
      <c r="Q181" s="25">
        <f t="shared" ref="Q181:Q188" si="44">SUM(S181:AD181)</f>
        <v>25</v>
      </c>
      <c r="R181" s="24">
        <v>273</v>
      </c>
      <c r="S181" s="24">
        <v>3</v>
      </c>
      <c r="T181" s="24">
        <v>3</v>
      </c>
      <c r="U181" s="24">
        <v>3</v>
      </c>
      <c r="V181" s="24">
        <v>3</v>
      </c>
      <c r="W181" s="24">
        <v>3</v>
      </c>
      <c r="X181" s="24">
        <v>2</v>
      </c>
      <c r="Y181" s="24">
        <v>2</v>
      </c>
      <c r="Z181" s="24">
        <v>2</v>
      </c>
      <c r="AA181" s="24">
        <v>2</v>
      </c>
      <c r="AB181" s="24">
        <v>2</v>
      </c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  <c r="FN181" s="26"/>
      <c r="FO181" s="26"/>
      <c r="FP181" s="26"/>
      <c r="FQ181" s="26"/>
      <c r="FR181" s="26"/>
      <c r="FS181" s="26"/>
      <c r="FT181" s="26"/>
      <c r="FU181" s="26"/>
      <c r="FV181" s="26"/>
      <c r="FW181" s="26"/>
      <c r="FX181" s="26"/>
      <c r="FY181" s="26"/>
      <c r="FZ181" s="26"/>
      <c r="GA181" s="26"/>
      <c r="GB181" s="26"/>
      <c r="GC181" s="26"/>
      <c r="GD181" s="26"/>
      <c r="GE181" s="26"/>
      <c r="GF181" s="26"/>
      <c r="GG181" s="26"/>
      <c r="GH181" s="26"/>
      <c r="GI181" s="26"/>
      <c r="GJ181" s="26"/>
      <c r="GK181" s="26"/>
      <c r="GL181" s="26"/>
      <c r="GM181" s="26"/>
      <c r="GN181" s="26"/>
      <c r="GO181" s="26"/>
      <c r="GP181" s="26"/>
      <c r="GQ181" s="26"/>
      <c r="GR181" s="26"/>
      <c r="GS181" s="26"/>
      <c r="GT181" s="26"/>
      <c r="GU181" s="26"/>
      <c r="GV181" s="26"/>
      <c r="GW181" s="26"/>
      <c r="GX181" s="26"/>
      <c r="GY181" s="26"/>
      <c r="GZ181" s="26"/>
      <c r="HA181" s="26"/>
      <c r="HB181" s="26"/>
      <c r="HC181" s="26"/>
      <c r="HD181" s="26"/>
      <c r="HE181" s="26"/>
      <c r="HF181" s="26"/>
      <c r="HG181" s="26"/>
      <c r="HH181" s="26"/>
      <c r="HI181" s="26"/>
      <c r="HJ181" s="26"/>
      <c r="HK181" s="26"/>
      <c r="HL181" s="26"/>
      <c r="HM181" s="26"/>
      <c r="HN181" s="26"/>
      <c r="HO181" s="26"/>
      <c r="HP181" s="26"/>
      <c r="HQ181" s="26"/>
      <c r="HR181" s="26"/>
      <c r="HS181" s="26"/>
      <c r="HT181" s="26"/>
      <c r="HU181" s="26"/>
      <c r="HV181" s="26"/>
      <c r="HW181" s="26"/>
      <c r="HX181" s="26"/>
      <c r="HY181" s="26"/>
      <c r="HZ181" s="26"/>
      <c r="IA181" s="26"/>
      <c r="IB181" s="26"/>
      <c r="IC181" s="26"/>
      <c r="ID181" s="26"/>
      <c r="IE181" s="26"/>
      <c r="IF181" s="26"/>
      <c r="IG181" s="26"/>
      <c r="IH181" s="26"/>
      <c r="II181" s="26"/>
      <c r="IJ181" s="26"/>
      <c r="IK181" s="26"/>
      <c r="IL181" s="26"/>
      <c r="IM181" s="26"/>
      <c r="IN181" s="26"/>
      <c r="IO181" s="26"/>
      <c r="IP181" s="26"/>
      <c r="IQ181" s="26"/>
      <c r="IR181" s="26"/>
      <c r="IS181" s="26"/>
      <c r="IT181" s="26"/>
      <c r="IU181" s="26"/>
      <c r="IV181" s="26"/>
      <c r="IW181" s="26"/>
      <c r="IX181" s="26"/>
      <c r="IY181" s="26"/>
      <c r="IZ181" s="26"/>
    </row>
    <row r="182" spans="1:260" s="27" customFormat="1" ht="15.95" customHeight="1">
      <c r="A182" s="68"/>
      <c r="B182" s="257" t="s">
        <v>6</v>
      </c>
      <c r="C182" s="258"/>
      <c r="D182" s="4"/>
      <c r="E182" s="4"/>
      <c r="F182" s="18"/>
      <c r="G182" s="141">
        <f>SUM(G177:G181)</f>
        <v>363</v>
      </c>
      <c r="H182" s="28"/>
      <c r="I182" s="24"/>
      <c r="J182" s="24"/>
      <c r="K182" s="24"/>
      <c r="L182" s="24"/>
      <c r="M182" s="24"/>
      <c r="N182" s="24"/>
      <c r="O182" s="24"/>
      <c r="P182" s="159"/>
      <c r="Q182" s="25">
        <f t="shared" si="44"/>
        <v>50</v>
      </c>
      <c r="R182" s="28">
        <f>SUM(R177:R181)</f>
        <v>313</v>
      </c>
      <c r="S182" s="28">
        <v>8</v>
      </c>
      <c r="T182" s="28">
        <v>8</v>
      </c>
      <c r="U182" s="28">
        <v>8</v>
      </c>
      <c r="V182" s="28">
        <v>8</v>
      </c>
      <c r="W182" s="28">
        <v>8</v>
      </c>
      <c r="X182" s="24">
        <v>2</v>
      </c>
      <c r="Y182" s="24">
        <v>2</v>
      </c>
      <c r="Z182" s="24">
        <v>2</v>
      </c>
      <c r="AA182" s="24">
        <v>2</v>
      </c>
      <c r="AB182" s="24">
        <v>2</v>
      </c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  <c r="FN182" s="26"/>
      <c r="FO182" s="26"/>
      <c r="FP182" s="26"/>
      <c r="FQ182" s="26"/>
      <c r="FR182" s="26"/>
      <c r="FS182" s="26"/>
      <c r="FT182" s="26"/>
      <c r="FU182" s="26"/>
      <c r="FV182" s="26"/>
      <c r="FW182" s="26"/>
      <c r="FX182" s="26"/>
      <c r="FY182" s="26"/>
      <c r="FZ182" s="26"/>
      <c r="GA182" s="26"/>
      <c r="GB182" s="26"/>
      <c r="GC182" s="26"/>
      <c r="GD182" s="26"/>
      <c r="GE182" s="26"/>
      <c r="GF182" s="26"/>
      <c r="GG182" s="26"/>
      <c r="GH182" s="26"/>
      <c r="GI182" s="26"/>
      <c r="GJ182" s="26"/>
      <c r="GK182" s="26"/>
      <c r="GL182" s="26"/>
      <c r="GM182" s="26"/>
      <c r="GN182" s="26"/>
      <c r="GO182" s="26"/>
      <c r="GP182" s="26"/>
      <c r="GQ182" s="26"/>
      <c r="GR182" s="26"/>
      <c r="GS182" s="26"/>
      <c r="GT182" s="26"/>
      <c r="GU182" s="26"/>
      <c r="GV182" s="26"/>
      <c r="GW182" s="26"/>
      <c r="GX182" s="26"/>
      <c r="GY182" s="26"/>
      <c r="GZ182" s="26"/>
      <c r="HA182" s="26"/>
      <c r="HB182" s="26"/>
      <c r="HC182" s="26"/>
      <c r="HD182" s="26"/>
      <c r="HE182" s="26"/>
      <c r="HF182" s="26"/>
      <c r="HG182" s="26"/>
      <c r="HH182" s="26"/>
      <c r="HI182" s="26"/>
      <c r="HJ182" s="26"/>
      <c r="HK182" s="26"/>
      <c r="HL182" s="26"/>
      <c r="HM182" s="26"/>
      <c r="HN182" s="26"/>
      <c r="HO182" s="26"/>
      <c r="HP182" s="26"/>
      <c r="HQ182" s="26"/>
      <c r="HR182" s="26"/>
      <c r="HS182" s="26"/>
      <c r="HT182" s="26"/>
      <c r="HU182" s="26"/>
      <c r="HV182" s="26"/>
      <c r="HW182" s="26"/>
      <c r="HX182" s="26"/>
      <c r="HY182" s="26"/>
      <c r="HZ182" s="26"/>
      <c r="IA182" s="26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  <c r="IW182" s="26"/>
      <c r="IX182" s="26"/>
      <c r="IY182" s="26"/>
      <c r="IZ182" s="26"/>
    </row>
    <row r="183" spans="1:260" s="27" customFormat="1" ht="27.75" customHeight="1">
      <c r="A183" s="122" t="s">
        <v>168</v>
      </c>
      <c r="B183" s="124" t="s">
        <v>169</v>
      </c>
      <c r="C183" s="126" t="s">
        <v>170</v>
      </c>
      <c r="D183" s="125">
        <v>40</v>
      </c>
      <c r="E183" s="127">
        <v>28</v>
      </c>
      <c r="F183" s="128">
        <v>0.8</v>
      </c>
      <c r="G183" s="140">
        <f>Q183+R183</f>
        <v>28</v>
      </c>
      <c r="H183" s="23" t="s">
        <v>171</v>
      </c>
      <c r="I183" s="24">
        <v>40</v>
      </c>
      <c r="J183" s="102">
        <v>42745</v>
      </c>
      <c r="K183" s="102"/>
      <c r="L183" s="102">
        <v>42745</v>
      </c>
      <c r="M183" s="102"/>
      <c r="N183" s="102"/>
      <c r="O183" s="102"/>
      <c r="P183" s="158" t="s">
        <v>167</v>
      </c>
      <c r="Q183" s="25">
        <f t="shared" si="44"/>
        <v>8</v>
      </c>
      <c r="R183" s="24">
        <v>20</v>
      </c>
      <c r="S183" s="24">
        <v>2</v>
      </c>
      <c r="T183" s="24">
        <v>2</v>
      </c>
      <c r="U183" s="24"/>
      <c r="V183" s="24"/>
      <c r="W183" s="24"/>
      <c r="X183" s="24"/>
      <c r="Y183" s="24"/>
      <c r="Z183" s="24"/>
      <c r="AA183" s="24">
        <v>2</v>
      </c>
      <c r="AB183" s="24">
        <v>2</v>
      </c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  <c r="FN183" s="26"/>
      <c r="FO183" s="26"/>
      <c r="FP183" s="26"/>
      <c r="FQ183" s="26"/>
      <c r="FR183" s="26"/>
      <c r="FS183" s="26"/>
      <c r="FT183" s="26"/>
      <c r="FU183" s="26"/>
      <c r="FV183" s="26"/>
      <c r="FW183" s="26"/>
      <c r="FX183" s="26"/>
      <c r="FY183" s="26"/>
      <c r="FZ183" s="26"/>
      <c r="GA183" s="26"/>
      <c r="GB183" s="26"/>
      <c r="GC183" s="26"/>
      <c r="GD183" s="26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6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  <c r="HH183" s="26"/>
      <c r="HI183" s="26"/>
      <c r="HJ183" s="26"/>
      <c r="HK183" s="26"/>
      <c r="HL183" s="26"/>
      <c r="HM183" s="26"/>
      <c r="HN183" s="26"/>
      <c r="HO183" s="26"/>
      <c r="HP183" s="26"/>
      <c r="HQ183" s="26"/>
      <c r="HR183" s="26"/>
      <c r="HS183" s="26"/>
      <c r="HT183" s="26"/>
      <c r="HU183" s="26"/>
      <c r="HV183" s="26"/>
      <c r="HW183" s="26"/>
      <c r="HX183" s="26"/>
      <c r="HY183" s="26"/>
      <c r="HZ183" s="26"/>
      <c r="IA183" s="26"/>
      <c r="IB183" s="26"/>
      <c r="IC183" s="26"/>
      <c r="ID183" s="26"/>
      <c r="IE183" s="26"/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  <c r="IW183" s="26"/>
      <c r="IX183" s="26"/>
      <c r="IY183" s="26"/>
      <c r="IZ183" s="26"/>
    </row>
    <row r="184" spans="1:260" s="27" customFormat="1" ht="15.95" customHeight="1">
      <c r="A184" s="68"/>
      <c r="B184" s="257" t="s">
        <v>6</v>
      </c>
      <c r="C184" s="258"/>
      <c r="D184" s="4"/>
      <c r="E184" s="4"/>
      <c r="F184" s="18"/>
      <c r="G184" s="141">
        <f>SUM(G183:G183)</f>
        <v>28</v>
      </c>
      <c r="H184" s="28"/>
      <c r="I184" s="28"/>
      <c r="J184" s="28"/>
      <c r="K184" s="28"/>
      <c r="L184" s="28"/>
      <c r="M184" s="28"/>
      <c r="N184" s="28"/>
      <c r="O184" s="28"/>
      <c r="P184" s="159"/>
      <c r="Q184" s="25">
        <f t="shared" si="44"/>
        <v>0</v>
      </c>
      <c r="R184" s="28"/>
      <c r="S184" s="28"/>
      <c r="T184" s="28"/>
      <c r="U184" s="28"/>
      <c r="V184" s="28"/>
      <c r="W184" s="28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C184" s="26"/>
      <c r="FD184" s="26"/>
      <c r="FE184" s="26"/>
      <c r="FF184" s="26"/>
      <c r="FG184" s="26"/>
      <c r="FH184" s="26"/>
      <c r="FI184" s="26"/>
      <c r="FJ184" s="26"/>
      <c r="FK184" s="26"/>
      <c r="FL184" s="26"/>
      <c r="FM184" s="26"/>
      <c r="FN184" s="26"/>
      <c r="FO184" s="26"/>
      <c r="FP184" s="26"/>
      <c r="FQ184" s="26"/>
      <c r="FR184" s="26"/>
      <c r="FS184" s="26"/>
      <c r="FT184" s="26"/>
      <c r="FU184" s="26"/>
      <c r="FV184" s="26"/>
      <c r="FW184" s="26"/>
      <c r="FX184" s="26"/>
      <c r="FY184" s="26"/>
      <c r="FZ184" s="26"/>
      <c r="GA184" s="26"/>
      <c r="GB184" s="26"/>
      <c r="GC184" s="26"/>
      <c r="GD184" s="26"/>
      <c r="GE184" s="26"/>
      <c r="GF184" s="26"/>
      <c r="GG184" s="26"/>
      <c r="GH184" s="26"/>
      <c r="GI184" s="26"/>
      <c r="GJ184" s="26"/>
      <c r="GK184" s="26"/>
      <c r="GL184" s="26"/>
      <c r="GM184" s="26"/>
      <c r="GN184" s="26"/>
      <c r="GO184" s="26"/>
      <c r="GP184" s="26"/>
      <c r="GQ184" s="26"/>
      <c r="GR184" s="26"/>
      <c r="GS184" s="26"/>
      <c r="GT184" s="26"/>
      <c r="GU184" s="26"/>
      <c r="GV184" s="26"/>
      <c r="GW184" s="26"/>
      <c r="GX184" s="26"/>
      <c r="GY184" s="26"/>
      <c r="GZ184" s="26"/>
      <c r="HA184" s="26"/>
      <c r="HB184" s="26"/>
      <c r="HC184" s="26"/>
      <c r="HD184" s="26"/>
      <c r="HE184" s="26"/>
      <c r="HF184" s="26"/>
      <c r="HG184" s="26"/>
      <c r="HH184" s="26"/>
      <c r="HI184" s="26"/>
      <c r="HJ184" s="26"/>
      <c r="HK184" s="26"/>
      <c r="HL184" s="26"/>
      <c r="HM184" s="26"/>
      <c r="HN184" s="26"/>
      <c r="HO184" s="26"/>
      <c r="HP184" s="26"/>
      <c r="HQ184" s="26"/>
      <c r="HR184" s="26"/>
      <c r="HS184" s="26"/>
      <c r="HT184" s="26"/>
      <c r="HU184" s="26"/>
      <c r="HV184" s="26"/>
      <c r="HW184" s="26"/>
      <c r="HX184" s="26"/>
      <c r="HY184" s="26"/>
      <c r="HZ184" s="26"/>
      <c r="IA184" s="26"/>
      <c r="IB184" s="26"/>
      <c r="IC184" s="26"/>
      <c r="ID184" s="26"/>
      <c r="IE184" s="26"/>
      <c r="IF184" s="26"/>
      <c r="IG184" s="26"/>
      <c r="IH184" s="26"/>
      <c r="II184" s="26"/>
      <c r="IJ184" s="26"/>
      <c r="IK184" s="26"/>
      <c r="IL184" s="26"/>
      <c r="IM184" s="26"/>
      <c r="IN184" s="26"/>
      <c r="IO184" s="26"/>
      <c r="IP184" s="26"/>
      <c r="IQ184" s="26"/>
      <c r="IR184" s="26"/>
      <c r="IS184" s="26"/>
      <c r="IT184" s="26"/>
      <c r="IU184" s="26"/>
      <c r="IV184" s="26"/>
      <c r="IW184" s="26"/>
      <c r="IX184" s="26"/>
      <c r="IY184" s="26"/>
      <c r="IZ184" s="26"/>
    </row>
    <row r="185" spans="1:260" s="27" customFormat="1" ht="18.95" customHeight="1">
      <c r="A185" s="67" t="s">
        <v>172</v>
      </c>
      <c r="B185" s="69" t="s">
        <v>173</v>
      </c>
      <c r="C185" s="71" t="s">
        <v>174</v>
      </c>
      <c r="D185" s="70">
        <v>30</v>
      </c>
      <c r="E185" s="29">
        <v>30</v>
      </c>
      <c r="F185" s="111">
        <v>0.8</v>
      </c>
      <c r="G185" s="140">
        <f>Q185+R185</f>
        <v>30</v>
      </c>
      <c r="H185" s="23" t="s">
        <v>171</v>
      </c>
      <c r="I185" s="24">
        <v>30</v>
      </c>
      <c r="J185" s="102">
        <v>42581</v>
      </c>
      <c r="K185" s="102"/>
      <c r="L185" s="102">
        <v>42581</v>
      </c>
      <c r="M185" s="102"/>
      <c r="N185" s="102"/>
      <c r="O185" s="102"/>
      <c r="P185" s="158" t="s">
        <v>167</v>
      </c>
      <c r="Q185" s="25">
        <f t="shared" si="44"/>
        <v>0</v>
      </c>
      <c r="R185" s="24">
        <v>30</v>
      </c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C185" s="26"/>
      <c r="FD185" s="26"/>
      <c r="FE185" s="26"/>
      <c r="FF185" s="26"/>
      <c r="FG185" s="26"/>
      <c r="FH185" s="26"/>
      <c r="FI185" s="26"/>
      <c r="FJ185" s="26"/>
      <c r="FK185" s="26"/>
      <c r="FL185" s="26"/>
      <c r="FM185" s="26"/>
      <c r="FN185" s="26"/>
      <c r="FO185" s="26"/>
      <c r="FP185" s="26"/>
      <c r="FQ185" s="26"/>
      <c r="FR185" s="26"/>
      <c r="FS185" s="26"/>
      <c r="FT185" s="26"/>
      <c r="FU185" s="26"/>
      <c r="FV185" s="26"/>
      <c r="FW185" s="26"/>
      <c r="FX185" s="26"/>
      <c r="FY185" s="26"/>
      <c r="FZ185" s="26"/>
      <c r="GA185" s="26"/>
      <c r="GB185" s="26"/>
      <c r="GC185" s="26"/>
      <c r="GD185" s="26"/>
      <c r="GE185" s="26"/>
      <c r="GF185" s="26"/>
      <c r="GG185" s="26"/>
      <c r="GH185" s="26"/>
      <c r="GI185" s="26"/>
      <c r="GJ185" s="26"/>
      <c r="GK185" s="26"/>
      <c r="GL185" s="26"/>
      <c r="GM185" s="26"/>
      <c r="GN185" s="26"/>
      <c r="GO185" s="26"/>
      <c r="GP185" s="26"/>
      <c r="GQ185" s="26"/>
      <c r="GR185" s="26"/>
      <c r="GS185" s="26"/>
      <c r="GT185" s="26"/>
      <c r="GU185" s="26"/>
      <c r="GV185" s="26"/>
      <c r="GW185" s="26"/>
      <c r="GX185" s="26"/>
      <c r="GY185" s="26"/>
      <c r="GZ185" s="26"/>
      <c r="HA185" s="26"/>
      <c r="HB185" s="26"/>
      <c r="HC185" s="26"/>
      <c r="HD185" s="26"/>
      <c r="HE185" s="26"/>
      <c r="HF185" s="26"/>
      <c r="HG185" s="26"/>
      <c r="HH185" s="26"/>
      <c r="HI185" s="26"/>
      <c r="HJ185" s="26"/>
      <c r="HK185" s="26"/>
      <c r="HL185" s="26"/>
      <c r="HM185" s="26"/>
      <c r="HN185" s="26"/>
      <c r="HO185" s="26"/>
      <c r="HP185" s="26"/>
      <c r="HQ185" s="26"/>
      <c r="HR185" s="26"/>
      <c r="HS185" s="26"/>
      <c r="HT185" s="26"/>
      <c r="HU185" s="26"/>
      <c r="HV185" s="26"/>
      <c r="HW185" s="26"/>
      <c r="HX185" s="26"/>
      <c r="HY185" s="26"/>
      <c r="HZ185" s="26"/>
      <c r="IA185" s="26"/>
      <c r="IB185" s="26"/>
      <c r="IC185" s="26"/>
      <c r="ID185" s="26"/>
      <c r="IE185" s="26"/>
      <c r="IF185" s="26"/>
      <c r="IG185" s="26"/>
      <c r="IH185" s="26"/>
      <c r="II185" s="26"/>
      <c r="IJ185" s="26"/>
      <c r="IK185" s="26"/>
      <c r="IL185" s="26"/>
      <c r="IM185" s="26"/>
      <c r="IN185" s="26"/>
      <c r="IO185" s="26"/>
      <c r="IP185" s="26"/>
      <c r="IQ185" s="26"/>
      <c r="IR185" s="26"/>
      <c r="IS185" s="26"/>
      <c r="IT185" s="26"/>
      <c r="IU185" s="26"/>
      <c r="IV185" s="26"/>
      <c r="IW185" s="26"/>
      <c r="IX185" s="26"/>
      <c r="IY185" s="26"/>
      <c r="IZ185" s="26"/>
    </row>
    <row r="186" spans="1:260" s="27" customFormat="1" ht="15.95" customHeight="1">
      <c r="A186" s="68"/>
      <c r="B186" s="257" t="s">
        <v>6</v>
      </c>
      <c r="C186" s="258"/>
      <c r="D186" s="4"/>
      <c r="E186" s="4"/>
      <c r="F186" s="18"/>
      <c r="G186" s="141">
        <f>SUM(G185:G185)</f>
        <v>30</v>
      </c>
      <c r="H186" s="28"/>
      <c r="I186" s="28"/>
      <c r="J186" s="28"/>
      <c r="K186" s="28"/>
      <c r="L186" s="28"/>
      <c r="M186" s="28"/>
      <c r="N186" s="28"/>
      <c r="O186" s="28"/>
      <c r="P186" s="159"/>
      <c r="Q186" s="25">
        <f t="shared" si="44"/>
        <v>0</v>
      </c>
      <c r="R186" s="28"/>
      <c r="S186" s="28"/>
      <c r="T186" s="28"/>
      <c r="U186" s="28"/>
      <c r="V186" s="28"/>
      <c r="W186" s="28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  <c r="HH186" s="26"/>
      <c r="HI186" s="26"/>
      <c r="HJ186" s="26"/>
      <c r="HK186" s="26"/>
      <c r="HL186" s="26"/>
      <c r="HM186" s="26"/>
      <c r="HN186" s="26"/>
      <c r="HO186" s="26"/>
      <c r="HP186" s="26"/>
      <c r="HQ186" s="26"/>
      <c r="HR186" s="26"/>
      <c r="HS186" s="26"/>
      <c r="HT186" s="26"/>
      <c r="HU186" s="26"/>
      <c r="HV186" s="26"/>
      <c r="HW186" s="26"/>
      <c r="HX186" s="26"/>
      <c r="HY186" s="26"/>
      <c r="HZ186" s="26"/>
      <c r="IA186" s="26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  <c r="IQ186" s="26"/>
      <c r="IR186" s="26"/>
      <c r="IS186" s="26"/>
      <c r="IT186" s="26"/>
      <c r="IU186" s="26"/>
      <c r="IV186" s="26"/>
      <c r="IW186" s="26"/>
      <c r="IX186" s="26"/>
      <c r="IY186" s="26"/>
      <c r="IZ186" s="26"/>
    </row>
    <row r="187" spans="1:260" s="27" customFormat="1" ht="15.95" customHeight="1">
      <c r="A187" s="316" t="s">
        <v>175</v>
      </c>
      <c r="B187" s="318" t="s">
        <v>176</v>
      </c>
      <c r="C187" s="320" t="s">
        <v>177</v>
      </c>
      <c r="D187" s="319">
        <v>555</v>
      </c>
      <c r="E187" s="322">
        <v>240</v>
      </c>
      <c r="F187" s="324">
        <v>0.3</v>
      </c>
      <c r="G187" s="140">
        <v>15</v>
      </c>
      <c r="H187" s="23" t="s">
        <v>178</v>
      </c>
      <c r="I187" s="24">
        <v>15</v>
      </c>
      <c r="J187" s="103">
        <v>42724</v>
      </c>
      <c r="K187" s="103"/>
      <c r="L187" s="103">
        <v>42724</v>
      </c>
      <c r="M187" s="103"/>
      <c r="N187" s="103"/>
      <c r="O187" s="103"/>
      <c r="P187" s="158" t="s">
        <v>179</v>
      </c>
      <c r="Q187" s="25">
        <f t="shared" si="44"/>
        <v>0</v>
      </c>
      <c r="R187" s="24">
        <v>15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C187" s="26"/>
      <c r="FD187" s="26"/>
      <c r="FE187" s="26"/>
      <c r="FF187" s="26"/>
      <c r="FG187" s="26"/>
      <c r="FH187" s="26"/>
      <c r="FI187" s="26"/>
      <c r="FJ187" s="26"/>
      <c r="FK187" s="26"/>
      <c r="FL187" s="26"/>
      <c r="FM187" s="26"/>
      <c r="FN187" s="26"/>
      <c r="FO187" s="26"/>
      <c r="FP187" s="26"/>
      <c r="FQ187" s="26"/>
      <c r="FR187" s="26"/>
      <c r="FS187" s="26"/>
      <c r="FT187" s="26"/>
      <c r="FU187" s="26"/>
      <c r="FV187" s="26"/>
      <c r="FW187" s="26"/>
      <c r="FX187" s="26"/>
      <c r="FY187" s="26"/>
      <c r="FZ187" s="26"/>
      <c r="GA187" s="26"/>
      <c r="GB187" s="26"/>
      <c r="GC187" s="26"/>
      <c r="GD187" s="26"/>
      <c r="GE187" s="26"/>
      <c r="GF187" s="26"/>
      <c r="GG187" s="26"/>
      <c r="GH187" s="26"/>
      <c r="GI187" s="26"/>
      <c r="GJ187" s="26"/>
      <c r="GK187" s="26"/>
      <c r="GL187" s="26"/>
      <c r="GM187" s="26"/>
      <c r="GN187" s="26"/>
      <c r="GO187" s="26"/>
      <c r="GP187" s="26"/>
      <c r="GQ187" s="26"/>
      <c r="GR187" s="26"/>
      <c r="GS187" s="26"/>
      <c r="GT187" s="26"/>
      <c r="GU187" s="26"/>
      <c r="GV187" s="26"/>
      <c r="GW187" s="26"/>
      <c r="GX187" s="26"/>
      <c r="GY187" s="26"/>
      <c r="GZ187" s="26"/>
      <c r="HA187" s="26"/>
      <c r="HB187" s="26"/>
      <c r="HC187" s="26"/>
      <c r="HD187" s="26"/>
      <c r="HE187" s="26"/>
      <c r="HF187" s="26"/>
      <c r="HG187" s="26"/>
      <c r="HH187" s="26"/>
      <c r="HI187" s="26"/>
      <c r="HJ187" s="26"/>
      <c r="HK187" s="26"/>
      <c r="HL187" s="26"/>
      <c r="HM187" s="26"/>
      <c r="HN187" s="26"/>
      <c r="HO187" s="26"/>
      <c r="HP187" s="26"/>
      <c r="HQ187" s="26"/>
      <c r="HR187" s="26"/>
      <c r="HS187" s="26"/>
      <c r="HT187" s="26"/>
      <c r="HU187" s="26"/>
      <c r="HV187" s="26"/>
      <c r="HW187" s="26"/>
      <c r="HX187" s="26"/>
      <c r="HY187" s="26"/>
      <c r="HZ187" s="26"/>
      <c r="IA187" s="26"/>
      <c r="IB187" s="26"/>
      <c r="IC187" s="26"/>
      <c r="ID187" s="26"/>
      <c r="IE187" s="26"/>
      <c r="IF187" s="26"/>
      <c r="IG187" s="26"/>
      <c r="IH187" s="26"/>
      <c r="II187" s="26"/>
      <c r="IJ187" s="26"/>
      <c r="IK187" s="26"/>
      <c r="IL187" s="26"/>
      <c r="IM187" s="26"/>
      <c r="IN187" s="26"/>
      <c r="IO187" s="26"/>
      <c r="IP187" s="26"/>
      <c r="IQ187" s="26"/>
      <c r="IR187" s="26"/>
      <c r="IS187" s="26"/>
      <c r="IT187" s="26"/>
      <c r="IU187" s="26"/>
      <c r="IV187" s="26"/>
      <c r="IW187" s="26"/>
      <c r="IX187" s="26"/>
      <c r="IY187" s="26"/>
      <c r="IZ187" s="26"/>
    </row>
    <row r="188" spans="1:260" s="27" customFormat="1" ht="15.95" customHeight="1">
      <c r="A188" s="317"/>
      <c r="B188" s="319"/>
      <c r="C188" s="321"/>
      <c r="D188" s="319"/>
      <c r="E188" s="323"/>
      <c r="F188" s="325"/>
      <c r="G188" s="140">
        <v>15</v>
      </c>
      <c r="H188" s="23" t="s">
        <v>180</v>
      </c>
      <c r="I188" s="24">
        <v>15</v>
      </c>
      <c r="J188" s="103">
        <v>42724</v>
      </c>
      <c r="K188" s="103"/>
      <c r="L188" s="103">
        <v>42724</v>
      </c>
      <c r="M188" s="103"/>
      <c r="N188" s="103"/>
      <c r="O188" s="103"/>
      <c r="P188" s="158" t="s">
        <v>181</v>
      </c>
      <c r="Q188" s="25">
        <f t="shared" si="44"/>
        <v>0</v>
      </c>
      <c r="R188" s="24">
        <v>15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C188" s="26"/>
      <c r="FD188" s="26"/>
      <c r="FE188" s="26"/>
      <c r="FF188" s="26"/>
      <c r="FG188" s="26"/>
      <c r="FH188" s="26"/>
      <c r="FI188" s="26"/>
      <c r="FJ188" s="26"/>
      <c r="FK188" s="26"/>
      <c r="FL188" s="26"/>
      <c r="FM188" s="26"/>
      <c r="FN188" s="26"/>
      <c r="FO188" s="26"/>
      <c r="FP188" s="26"/>
      <c r="FQ188" s="26"/>
      <c r="FR188" s="26"/>
      <c r="FS188" s="26"/>
      <c r="FT188" s="26"/>
      <c r="FU188" s="26"/>
      <c r="FV188" s="26"/>
      <c r="FW188" s="26"/>
      <c r="FX188" s="26"/>
      <c r="FY188" s="26"/>
      <c r="FZ188" s="26"/>
      <c r="GA188" s="26"/>
      <c r="GB188" s="26"/>
      <c r="GC188" s="26"/>
      <c r="GD188" s="26"/>
      <c r="GE188" s="26"/>
      <c r="GF188" s="26"/>
      <c r="GG188" s="26"/>
      <c r="GH188" s="26"/>
      <c r="GI188" s="26"/>
      <c r="GJ188" s="26"/>
      <c r="GK188" s="26"/>
      <c r="GL188" s="26"/>
      <c r="GM188" s="26"/>
      <c r="GN188" s="26"/>
      <c r="GO188" s="26"/>
      <c r="GP188" s="26"/>
      <c r="GQ188" s="26"/>
      <c r="GR188" s="26"/>
      <c r="GS188" s="26"/>
      <c r="GT188" s="26"/>
      <c r="GU188" s="26"/>
      <c r="GV188" s="26"/>
      <c r="GW188" s="26"/>
      <c r="GX188" s="26"/>
      <c r="GY188" s="26"/>
      <c r="GZ188" s="26"/>
      <c r="HA188" s="26"/>
      <c r="HB188" s="26"/>
      <c r="HC188" s="26"/>
      <c r="HD188" s="26"/>
      <c r="HE188" s="26"/>
      <c r="HF188" s="26"/>
      <c r="HG188" s="26"/>
      <c r="HH188" s="26"/>
      <c r="HI188" s="26"/>
      <c r="HJ188" s="26"/>
      <c r="HK188" s="26"/>
      <c r="HL188" s="26"/>
      <c r="HM188" s="26"/>
      <c r="HN188" s="26"/>
      <c r="HO188" s="26"/>
      <c r="HP188" s="26"/>
      <c r="HQ188" s="26"/>
      <c r="HR188" s="26"/>
      <c r="HS188" s="26"/>
      <c r="HT188" s="26"/>
      <c r="HU188" s="26"/>
      <c r="HV188" s="26"/>
      <c r="HW188" s="26"/>
      <c r="HX188" s="26"/>
      <c r="HY188" s="26"/>
      <c r="HZ188" s="26"/>
      <c r="IA188" s="26"/>
      <c r="IB188" s="26"/>
      <c r="IC188" s="26"/>
      <c r="ID188" s="26"/>
      <c r="IE188" s="26"/>
      <c r="IF188" s="26"/>
      <c r="IG188" s="26"/>
      <c r="IH188" s="26"/>
      <c r="II188" s="26"/>
      <c r="IJ188" s="26"/>
      <c r="IK188" s="26"/>
      <c r="IL188" s="26"/>
      <c r="IM188" s="26"/>
      <c r="IN188" s="26"/>
      <c r="IO188" s="26"/>
      <c r="IP188" s="26"/>
      <c r="IQ188" s="26"/>
      <c r="IR188" s="26"/>
      <c r="IS188" s="26"/>
      <c r="IT188" s="26"/>
      <c r="IU188" s="26"/>
      <c r="IV188" s="26"/>
      <c r="IW188" s="26"/>
      <c r="IX188" s="26"/>
      <c r="IY188" s="26"/>
      <c r="IZ188" s="26"/>
    </row>
    <row r="189" spans="1:260" s="27" customFormat="1" ht="15.95" customHeight="1">
      <c r="A189" s="317"/>
      <c r="B189" s="319"/>
      <c r="C189" s="321"/>
      <c r="D189" s="319"/>
      <c r="E189" s="323"/>
      <c r="F189" s="325"/>
      <c r="G189" s="140">
        <v>30</v>
      </c>
      <c r="H189" s="23" t="s">
        <v>182</v>
      </c>
      <c r="I189" s="24">
        <v>40</v>
      </c>
      <c r="J189" s="102">
        <v>42745</v>
      </c>
      <c r="K189" s="102"/>
      <c r="L189" s="102">
        <v>42745</v>
      </c>
      <c r="M189" s="102"/>
      <c r="N189" s="102"/>
      <c r="O189" s="102"/>
      <c r="P189" s="158" t="s">
        <v>179</v>
      </c>
      <c r="Q189" s="25">
        <v>5</v>
      </c>
      <c r="R189" s="24">
        <v>25</v>
      </c>
      <c r="S189" s="24">
        <v>0</v>
      </c>
      <c r="T189" s="24">
        <v>5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  <c r="HH189" s="26"/>
      <c r="HI189" s="26"/>
      <c r="HJ189" s="26"/>
      <c r="HK189" s="26"/>
      <c r="HL189" s="26"/>
      <c r="HM189" s="26"/>
      <c r="HN189" s="26"/>
      <c r="HO189" s="26"/>
      <c r="HP189" s="26"/>
      <c r="HQ189" s="26"/>
      <c r="HR189" s="26"/>
      <c r="HS189" s="26"/>
      <c r="HT189" s="26"/>
      <c r="HU189" s="26"/>
      <c r="HV189" s="26"/>
      <c r="HW189" s="26"/>
      <c r="HX189" s="26"/>
      <c r="HY189" s="26"/>
      <c r="HZ189" s="26"/>
      <c r="IA189" s="26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  <c r="IW189" s="26"/>
      <c r="IX189" s="26"/>
      <c r="IY189" s="26"/>
      <c r="IZ189" s="26"/>
    </row>
    <row r="190" spans="1:260" s="27" customFormat="1" ht="15.95" customHeight="1">
      <c r="A190" s="317"/>
      <c r="B190" s="319"/>
      <c r="C190" s="321"/>
      <c r="D190" s="319"/>
      <c r="E190" s="323"/>
      <c r="F190" s="325"/>
      <c r="G190" s="140">
        <v>30</v>
      </c>
      <c r="H190" s="23" t="s">
        <v>183</v>
      </c>
      <c r="I190" s="24">
        <v>40</v>
      </c>
      <c r="J190" s="102">
        <v>42786</v>
      </c>
      <c r="K190" s="102"/>
      <c r="L190" s="102">
        <v>42786</v>
      </c>
      <c r="M190" s="102"/>
      <c r="N190" s="102"/>
      <c r="O190" s="102"/>
      <c r="P190" s="170" t="s">
        <v>734</v>
      </c>
      <c r="Q190" s="25">
        <v>12</v>
      </c>
      <c r="R190" s="24">
        <v>23</v>
      </c>
      <c r="S190" s="24">
        <v>0</v>
      </c>
      <c r="T190" s="24">
        <v>4</v>
      </c>
      <c r="U190" s="24">
        <v>3</v>
      </c>
      <c r="V190" s="24">
        <v>0</v>
      </c>
      <c r="W190" s="24">
        <v>0</v>
      </c>
      <c r="X190" s="24">
        <v>0</v>
      </c>
      <c r="Y190" s="24">
        <v>0</v>
      </c>
      <c r="Z190" s="24">
        <v>5</v>
      </c>
      <c r="AA190" s="24">
        <v>0</v>
      </c>
      <c r="AB190" s="24">
        <v>0</v>
      </c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C190" s="26"/>
      <c r="FD190" s="26"/>
      <c r="FE190" s="26"/>
      <c r="FF190" s="26"/>
      <c r="FG190" s="26"/>
      <c r="FH190" s="26"/>
      <c r="FI190" s="26"/>
      <c r="FJ190" s="26"/>
      <c r="FK190" s="26"/>
      <c r="FL190" s="26"/>
      <c r="FM190" s="26"/>
      <c r="FN190" s="26"/>
      <c r="FO190" s="26"/>
      <c r="FP190" s="26"/>
      <c r="FQ190" s="26"/>
      <c r="FR190" s="26"/>
      <c r="FS190" s="26"/>
      <c r="FT190" s="26"/>
      <c r="FU190" s="26"/>
      <c r="FV190" s="26"/>
      <c r="FW190" s="26"/>
      <c r="FX190" s="26"/>
      <c r="FY190" s="26"/>
      <c r="FZ190" s="26"/>
      <c r="GA190" s="26"/>
      <c r="GB190" s="26"/>
      <c r="GC190" s="26"/>
      <c r="GD190" s="26"/>
      <c r="GE190" s="26"/>
      <c r="GF190" s="26"/>
      <c r="GG190" s="26"/>
      <c r="GH190" s="26"/>
      <c r="GI190" s="26"/>
      <c r="GJ190" s="26"/>
      <c r="GK190" s="26"/>
      <c r="GL190" s="26"/>
      <c r="GM190" s="26"/>
      <c r="GN190" s="26"/>
      <c r="GO190" s="26"/>
      <c r="GP190" s="26"/>
      <c r="GQ190" s="26"/>
      <c r="GR190" s="26"/>
      <c r="GS190" s="26"/>
      <c r="GT190" s="26"/>
      <c r="GU190" s="26"/>
      <c r="GV190" s="26"/>
      <c r="GW190" s="26"/>
      <c r="GX190" s="26"/>
      <c r="GY190" s="26"/>
      <c r="GZ190" s="26"/>
      <c r="HA190" s="26"/>
      <c r="HB190" s="26"/>
      <c r="HC190" s="26"/>
      <c r="HD190" s="26"/>
      <c r="HE190" s="26"/>
      <c r="HF190" s="26"/>
      <c r="HG190" s="26"/>
      <c r="HH190" s="26"/>
      <c r="HI190" s="26"/>
      <c r="HJ190" s="26"/>
      <c r="HK190" s="26"/>
      <c r="HL190" s="26"/>
      <c r="HM190" s="26"/>
      <c r="HN190" s="26"/>
      <c r="HO190" s="26"/>
      <c r="HP190" s="26"/>
      <c r="HQ190" s="26"/>
      <c r="HR190" s="26"/>
      <c r="HS190" s="26"/>
      <c r="HT190" s="26"/>
      <c r="HU190" s="26"/>
      <c r="HV190" s="26"/>
      <c r="HW190" s="26"/>
      <c r="HX190" s="26"/>
      <c r="HY190" s="26"/>
      <c r="HZ190" s="26"/>
      <c r="IA190" s="26"/>
      <c r="IB190" s="26"/>
      <c r="IC190" s="26"/>
      <c r="ID190" s="26"/>
      <c r="IE190" s="26"/>
      <c r="IF190" s="26"/>
      <c r="IG190" s="26"/>
      <c r="IH190" s="26"/>
      <c r="II190" s="26"/>
      <c r="IJ190" s="26"/>
      <c r="IK190" s="26"/>
      <c r="IL190" s="26"/>
      <c r="IM190" s="26"/>
      <c r="IN190" s="26"/>
      <c r="IO190" s="26"/>
      <c r="IP190" s="26"/>
      <c r="IQ190" s="26"/>
      <c r="IR190" s="26"/>
      <c r="IS190" s="26"/>
      <c r="IT190" s="26"/>
      <c r="IU190" s="26"/>
      <c r="IV190" s="26"/>
      <c r="IW190" s="26"/>
      <c r="IX190" s="26"/>
      <c r="IY190" s="26"/>
      <c r="IZ190" s="26"/>
    </row>
    <row r="191" spans="1:260" s="27" customFormat="1" ht="15.95" customHeight="1">
      <c r="A191" s="317"/>
      <c r="B191" s="319"/>
      <c r="C191" s="321"/>
      <c r="D191" s="319"/>
      <c r="E191" s="323"/>
      <c r="F191" s="325"/>
      <c r="G191" s="140">
        <v>20</v>
      </c>
      <c r="H191" s="23" t="s">
        <v>184</v>
      </c>
      <c r="I191" s="24">
        <v>30</v>
      </c>
      <c r="J191" s="102">
        <v>42750</v>
      </c>
      <c r="K191" s="102"/>
      <c r="L191" s="102">
        <v>42750</v>
      </c>
      <c r="M191" s="102"/>
      <c r="N191" s="102"/>
      <c r="O191" s="102"/>
      <c r="P191" s="158" t="s">
        <v>142</v>
      </c>
      <c r="Q191" s="25">
        <v>5</v>
      </c>
      <c r="R191" s="24">
        <v>15</v>
      </c>
      <c r="S191" s="24">
        <v>0</v>
      </c>
      <c r="T191" s="24">
        <v>4</v>
      </c>
      <c r="U191" s="24">
        <v>1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  <c r="IW191" s="26"/>
      <c r="IX191" s="26"/>
      <c r="IY191" s="26"/>
      <c r="IZ191" s="26"/>
    </row>
    <row r="192" spans="1:260" s="27" customFormat="1" ht="15.95" customHeight="1">
      <c r="A192" s="317"/>
      <c r="B192" s="319"/>
      <c r="C192" s="321"/>
      <c r="D192" s="319"/>
      <c r="E192" s="323"/>
      <c r="F192" s="325"/>
      <c r="G192" s="140">
        <v>15</v>
      </c>
      <c r="H192" s="23" t="s">
        <v>185</v>
      </c>
      <c r="I192" s="24">
        <v>20</v>
      </c>
      <c r="J192" s="102">
        <v>42757</v>
      </c>
      <c r="K192" s="102"/>
      <c r="L192" s="102">
        <v>42757</v>
      </c>
      <c r="M192" s="102"/>
      <c r="N192" s="102"/>
      <c r="O192" s="102"/>
      <c r="P192" s="158" t="s">
        <v>142</v>
      </c>
      <c r="Q192" s="25">
        <v>5</v>
      </c>
      <c r="R192" s="24">
        <v>10</v>
      </c>
      <c r="S192" s="24">
        <v>0</v>
      </c>
      <c r="T192" s="24">
        <v>0</v>
      </c>
      <c r="U192" s="24">
        <v>4</v>
      </c>
      <c r="V192" s="24">
        <v>1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  <c r="HH192" s="26"/>
      <c r="HI192" s="26"/>
      <c r="HJ192" s="26"/>
      <c r="HK192" s="26"/>
      <c r="HL192" s="26"/>
      <c r="HM192" s="26"/>
      <c r="HN192" s="26"/>
      <c r="HO192" s="26"/>
      <c r="HP192" s="26"/>
      <c r="HQ192" s="26"/>
      <c r="HR192" s="26"/>
      <c r="HS192" s="26"/>
      <c r="HT192" s="26"/>
      <c r="HU192" s="26"/>
      <c r="HV192" s="26"/>
      <c r="HW192" s="26"/>
      <c r="HX192" s="26"/>
      <c r="HY192" s="26"/>
      <c r="HZ192" s="26"/>
      <c r="IA192" s="26"/>
      <c r="IB192" s="26"/>
      <c r="IC192" s="26"/>
      <c r="ID192" s="26"/>
      <c r="IE192" s="26"/>
      <c r="IF192" s="26"/>
      <c r="IG192" s="26"/>
      <c r="IH192" s="26"/>
      <c r="II192" s="26"/>
      <c r="IJ192" s="26"/>
      <c r="IK192" s="26"/>
      <c r="IL192" s="26"/>
      <c r="IM192" s="26"/>
      <c r="IN192" s="26"/>
      <c r="IO192" s="26"/>
      <c r="IP192" s="26"/>
      <c r="IQ192" s="26"/>
      <c r="IR192" s="26"/>
      <c r="IS192" s="26"/>
      <c r="IT192" s="26"/>
      <c r="IU192" s="26"/>
      <c r="IV192" s="26"/>
      <c r="IW192" s="26"/>
      <c r="IX192" s="26"/>
      <c r="IY192" s="26"/>
      <c r="IZ192" s="26"/>
    </row>
    <row r="193" spans="1:260" s="27" customFormat="1" ht="15.95" customHeight="1">
      <c r="A193" s="317"/>
      <c r="B193" s="319"/>
      <c r="C193" s="321"/>
      <c r="D193" s="319"/>
      <c r="E193" s="323"/>
      <c r="F193" s="325"/>
      <c r="G193" s="140">
        <v>15</v>
      </c>
      <c r="H193" s="23" t="s">
        <v>186</v>
      </c>
      <c r="I193" s="24">
        <v>20</v>
      </c>
      <c r="J193" s="102">
        <v>42757</v>
      </c>
      <c r="K193" s="102"/>
      <c r="L193" s="102">
        <v>42757</v>
      </c>
      <c r="M193" s="102"/>
      <c r="N193" s="102"/>
      <c r="O193" s="102"/>
      <c r="P193" s="158" t="s">
        <v>142</v>
      </c>
      <c r="Q193" s="25">
        <v>5</v>
      </c>
      <c r="R193" s="24">
        <v>10</v>
      </c>
      <c r="S193" s="24">
        <v>0</v>
      </c>
      <c r="T193" s="24">
        <v>0</v>
      </c>
      <c r="U193" s="24">
        <v>0</v>
      </c>
      <c r="V193" s="24">
        <v>5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  <c r="FN193" s="26"/>
      <c r="FO193" s="26"/>
      <c r="FP193" s="26"/>
      <c r="FQ193" s="26"/>
      <c r="FR193" s="26"/>
      <c r="FS193" s="26"/>
      <c r="FT193" s="26"/>
      <c r="FU193" s="26"/>
      <c r="FV193" s="26"/>
      <c r="FW193" s="26"/>
      <c r="FX193" s="26"/>
      <c r="FY193" s="26"/>
      <c r="FZ193" s="26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6"/>
      <c r="GY193" s="26"/>
      <c r="GZ193" s="26"/>
      <c r="HA193" s="26"/>
      <c r="HB193" s="26"/>
      <c r="HC193" s="26"/>
      <c r="HD193" s="26"/>
      <c r="HE193" s="26"/>
      <c r="HF193" s="26"/>
      <c r="HG193" s="26"/>
      <c r="HH193" s="26"/>
      <c r="HI193" s="26"/>
      <c r="HJ193" s="26"/>
      <c r="HK193" s="26"/>
      <c r="HL193" s="26"/>
      <c r="HM193" s="26"/>
      <c r="HN193" s="26"/>
      <c r="HO193" s="26"/>
      <c r="HP193" s="26"/>
      <c r="HQ193" s="26"/>
      <c r="HR193" s="26"/>
      <c r="HS193" s="26"/>
      <c r="HT193" s="26"/>
      <c r="HU193" s="26"/>
      <c r="HV193" s="26"/>
      <c r="HW193" s="26"/>
      <c r="HX193" s="26"/>
      <c r="HY193" s="26"/>
      <c r="HZ193" s="26"/>
      <c r="IA193" s="26"/>
      <c r="IB193" s="26"/>
      <c r="IC193" s="26"/>
      <c r="ID193" s="26"/>
      <c r="IE193" s="26"/>
      <c r="IF193" s="26"/>
      <c r="IG193" s="26"/>
      <c r="IH193" s="26"/>
      <c r="II193" s="26"/>
      <c r="IJ193" s="26"/>
      <c r="IK193" s="26"/>
      <c r="IL193" s="26"/>
      <c r="IM193" s="26"/>
      <c r="IN193" s="26"/>
      <c r="IO193" s="26"/>
      <c r="IP193" s="26"/>
      <c r="IQ193" s="26"/>
      <c r="IR193" s="26"/>
      <c r="IS193" s="26"/>
      <c r="IT193" s="26"/>
      <c r="IU193" s="26"/>
      <c r="IV193" s="26"/>
      <c r="IW193" s="26"/>
      <c r="IX193" s="26"/>
      <c r="IY193" s="26"/>
      <c r="IZ193" s="26"/>
    </row>
    <row r="194" spans="1:260" s="27" customFormat="1" ht="15.95" customHeight="1">
      <c r="A194" s="317"/>
      <c r="B194" s="319"/>
      <c r="C194" s="321"/>
      <c r="D194" s="319"/>
      <c r="E194" s="323"/>
      <c r="F194" s="325"/>
      <c r="G194" s="140">
        <v>15</v>
      </c>
      <c r="H194" s="23" t="s">
        <v>187</v>
      </c>
      <c r="I194" s="24">
        <v>20</v>
      </c>
      <c r="J194" s="102">
        <v>42757</v>
      </c>
      <c r="K194" s="102"/>
      <c r="L194" s="102">
        <v>42757</v>
      </c>
      <c r="M194" s="102"/>
      <c r="N194" s="102"/>
      <c r="O194" s="102"/>
      <c r="P194" s="158" t="s">
        <v>179</v>
      </c>
      <c r="Q194" s="25">
        <v>11</v>
      </c>
      <c r="R194" s="24">
        <v>4</v>
      </c>
      <c r="S194" s="24">
        <v>0</v>
      </c>
      <c r="T194" s="24">
        <v>0</v>
      </c>
      <c r="U194" s="24">
        <v>5</v>
      </c>
      <c r="V194" s="24">
        <v>6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  <c r="FN194" s="26"/>
      <c r="FO194" s="26"/>
      <c r="FP194" s="26"/>
      <c r="FQ194" s="26"/>
      <c r="FR194" s="26"/>
      <c r="FS194" s="26"/>
      <c r="FT194" s="26"/>
      <c r="FU194" s="26"/>
      <c r="FV194" s="26"/>
      <c r="FW194" s="26"/>
      <c r="FX194" s="26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26"/>
      <c r="GZ194" s="26"/>
      <c r="HA194" s="26"/>
      <c r="HB194" s="26"/>
      <c r="HC194" s="26"/>
      <c r="HD194" s="26"/>
      <c r="HE194" s="26"/>
      <c r="HF194" s="26"/>
      <c r="HG194" s="26"/>
      <c r="HH194" s="26"/>
      <c r="HI194" s="26"/>
      <c r="HJ194" s="26"/>
      <c r="HK194" s="26"/>
      <c r="HL194" s="26"/>
      <c r="HM194" s="26"/>
      <c r="HN194" s="26"/>
      <c r="HO194" s="26"/>
      <c r="HP194" s="26"/>
      <c r="HQ194" s="26"/>
      <c r="HR194" s="26"/>
      <c r="HS194" s="26"/>
      <c r="HT194" s="26"/>
      <c r="HU194" s="26"/>
      <c r="HV194" s="26"/>
      <c r="HW194" s="26"/>
      <c r="HX194" s="26"/>
      <c r="HY194" s="26"/>
      <c r="HZ194" s="26"/>
      <c r="IA194" s="26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  <c r="IQ194" s="26"/>
      <c r="IR194" s="26"/>
      <c r="IS194" s="26"/>
      <c r="IT194" s="26"/>
      <c r="IU194" s="26"/>
      <c r="IV194" s="26"/>
      <c r="IW194" s="26"/>
      <c r="IX194" s="26"/>
      <c r="IY194" s="26"/>
      <c r="IZ194" s="26"/>
    </row>
    <row r="195" spans="1:260" s="27" customFormat="1" ht="15.95" customHeight="1">
      <c r="A195" s="317"/>
      <c r="B195" s="319"/>
      <c r="C195" s="321"/>
      <c r="D195" s="319"/>
      <c r="E195" s="323"/>
      <c r="F195" s="325"/>
      <c r="G195" s="140">
        <v>10</v>
      </c>
      <c r="H195" s="30" t="s">
        <v>188</v>
      </c>
      <c r="I195" s="24">
        <v>15</v>
      </c>
      <c r="J195" s="102">
        <v>42757</v>
      </c>
      <c r="K195" s="102"/>
      <c r="L195" s="102">
        <v>42757</v>
      </c>
      <c r="M195" s="102"/>
      <c r="N195" s="102"/>
      <c r="O195" s="102"/>
      <c r="P195" s="158" t="s">
        <v>189</v>
      </c>
      <c r="Q195" s="25">
        <v>5</v>
      </c>
      <c r="R195" s="24">
        <v>5</v>
      </c>
      <c r="S195" s="24">
        <v>0</v>
      </c>
      <c r="T195" s="24">
        <v>0</v>
      </c>
      <c r="U195" s="24">
        <v>0</v>
      </c>
      <c r="V195" s="24">
        <v>5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  <c r="HH195" s="26"/>
      <c r="HI195" s="26"/>
      <c r="HJ195" s="26"/>
      <c r="HK195" s="26"/>
      <c r="HL195" s="26"/>
      <c r="HM195" s="26"/>
      <c r="HN195" s="26"/>
      <c r="HO195" s="26"/>
      <c r="HP195" s="26"/>
      <c r="HQ195" s="26"/>
      <c r="HR195" s="26"/>
      <c r="HS195" s="26"/>
      <c r="HT195" s="26"/>
      <c r="HU195" s="26"/>
      <c r="HV195" s="26"/>
      <c r="HW195" s="26"/>
      <c r="HX195" s="26"/>
      <c r="HY195" s="26"/>
      <c r="HZ195" s="26"/>
      <c r="IA195" s="26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  <c r="IW195" s="26"/>
      <c r="IX195" s="26"/>
      <c r="IY195" s="26"/>
      <c r="IZ195" s="26"/>
    </row>
    <row r="196" spans="1:260" s="27" customFormat="1" ht="15.95" customHeight="1">
      <c r="A196" s="317"/>
      <c r="B196" s="319"/>
      <c r="C196" s="321"/>
      <c r="D196" s="319"/>
      <c r="E196" s="323"/>
      <c r="F196" s="325"/>
      <c r="G196" s="140">
        <v>40</v>
      </c>
      <c r="H196" s="31" t="s">
        <v>190</v>
      </c>
      <c r="I196" s="24">
        <v>55</v>
      </c>
      <c r="J196" s="102">
        <v>42757</v>
      </c>
      <c r="K196" s="102"/>
      <c r="L196" s="102">
        <v>42757</v>
      </c>
      <c r="M196" s="102"/>
      <c r="N196" s="102"/>
      <c r="O196" s="102"/>
      <c r="P196" s="158" t="s">
        <v>135</v>
      </c>
      <c r="Q196" s="25">
        <v>5</v>
      </c>
      <c r="R196" s="24">
        <v>35</v>
      </c>
      <c r="S196" s="24">
        <v>0</v>
      </c>
      <c r="T196" s="24">
        <v>2</v>
      </c>
      <c r="U196" s="24">
        <v>2</v>
      </c>
      <c r="V196" s="24">
        <v>1</v>
      </c>
      <c r="W196" s="24">
        <v>0</v>
      </c>
      <c r="X196" s="24">
        <v>0</v>
      </c>
      <c r="Y196" s="24">
        <v>0</v>
      </c>
      <c r="Z196" s="24">
        <v>0</v>
      </c>
      <c r="AA196" s="24">
        <v>0</v>
      </c>
      <c r="AB196" s="24">
        <v>0</v>
      </c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C196" s="26"/>
      <c r="FD196" s="26"/>
      <c r="FE196" s="26"/>
      <c r="FF196" s="26"/>
      <c r="FG196" s="26"/>
      <c r="FH196" s="26"/>
      <c r="FI196" s="26"/>
      <c r="FJ196" s="26"/>
      <c r="FK196" s="26"/>
      <c r="FL196" s="26"/>
      <c r="FM196" s="26"/>
      <c r="FN196" s="26"/>
      <c r="FO196" s="26"/>
      <c r="FP196" s="26"/>
      <c r="FQ196" s="26"/>
      <c r="FR196" s="26"/>
      <c r="FS196" s="26"/>
      <c r="FT196" s="26"/>
      <c r="FU196" s="26"/>
      <c r="FV196" s="26"/>
      <c r="FW196" s="26"/>
      <c r="FX196" s="26"/>
      <c r="FY196" s="26"/>
      <c r="FZ196" s="26"/>
      <c r="GA196" s="26"/>
      <c r="GB196" s="26"/>
      <c r="GC196" s="26"/>
      <c r="GD196" s="26"/>
      <c r="GE196" s="26"/>
      <c r="GF196" s="26"/>
      <c r="GG196" s="26"/>
      <c r="GH196" s="26"/>
      <c r="GI196" s="26"/>
      <c r="GJ196" s="26"/>
      <c r="GK196" s="26"/>
      <c r="GL196" s="26"/>
      <c r="GM196" s="26"/>
      <c r="GN196" s="26"/>
      <c r="GO196" s="26"/>
      <c r="GP196" s="26"/>
      <c r="GQ196" s="26"/>
      <c r="GR196" s="26"/>
      <c r="GS196" s="26"/>
      <c r="GT196" s="26"/>
      <c r="GU196" s="26"/>
      <c r="GV196" s="26"/>
      <c r="GW196" s="26"/>
      <c r="GX196" s="26"/>
      <c r="GY196" s="26"/>
      <c r="GZ196" s="26"/>
      <c r="HA196" s="26"/>
      <c r="HB196" s="26"/>
      <c r="HC196" s="26"/>
      <c r="HD196" s="26"/>
      <c r="HE196" s="26"/>
      <c r="HF196" s="26"/>
      <c r="HG196" s="26"/>
      <c r="HH196" s="26"/>
      <c r="HI196" s="26"/>
      <c r="HJ196" s="26"/>
      <c r="HK196" s="26"/>
      <c r="HL196" s="26"/>
      <c r="HM196" s="26"/>
      <c r="HN196" s="26"/>
      <c r="HO196" s="26"/>
      <c r="HP196" s="26"/>
      <c r="HQ196" s="26"/>
      <c r="HR196" s="26"/>
      <c r="HS196" s="26"/>
      <c r="HT196" s="26"/>
      <c r="HU196" s="26"/>
      <c r="HV196" s="26"/>
      <c r="HW196" s="26"/>
      <c r="HX196" s="26"/>
      <c r="HY196" s="26"/>
      <c r="HZ196" s="26"/>
      <c r="IA196" s="26"/>
      <c r="IB196" s="26"/>
      <c r="IC196" s="26"/>
      <c r="ID196" s="26"/>
      <c r="IE196" s="26"/>
      <c r="IF196" s="26"/>
      <c r="IG196" s="26"/>
      <c r="IH196" s="26"/>
      <c r="II196" s="26"/>
      <c r="IJ196" s="26"/>
      <c r="IK196" s="26"/>
      <c r="IL196" s="26"/>
      <c r="IM196" s="26"/>
      <c r="IN196" s="26"/>
      <c r="IO196" s="26"/>
      <c r="IP196" s="26"/>
      <c r="IQ196" s="26"/>
      <c r="IR196" s="26"/>
      <c r="IS196" s="26"/>
      <c r="IT196" s="26"/>
      <c r="IU196" s="26"/>
      <c r="IV196" s="26"/>
      <c r="IW196" s="26"/>
      <c r="IX196" s="26"/>
      <c r="IY196" s="26"/>
      <c r="IZ196" s="26"/>
    </row>
    <row r="197" spans="1:260" s="27" customFormat="1" ht="15.95" customHeight="1">
      <c r="A197" s="317"/>
      <c r="B197" s="319"/>
      <c r="C197" s="321"/>
      <c r="D197" s="319"/>
      <c r="E197" s="323"/>
      <c r="F197" s="325"/>
      <c r="G197" s="140">
        <v>10</v>
      </c>
      <c r="H197" s="31" t="s">
        <v>191</v>
      </c>
      <c r="I197" s="24">
        <v>80</v>
      </c>
      <c r="J197" s="102">
        <v>42855</v>
      </c>
      <c r="K197" s="102"/>
      <c r="L197" s="24"/>
      <c r="M197" s="24"/>
      <c r="N197" s="24"/>
      <c r="O197" s="24"/>
      <c r="P197" s="158" t="s">
        <v>189</v>
      </c>
      <c r="Q197" s="25">
        <v>15</v>
      </c>
      <c r="R197" s="24">
        <v>5</v>
      </c>
      <c r="S197" s="24">
        <v>0</v>
      </c>
      <c r="T197" s="24">
        <v>3</v>
      </c>
      <c r="U197" s="24">
        <v>2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5</v>
      </c>
      <c r="AB197" s="24">
        <v>5</v>
      </c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C197" s="26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  <c r="FN197" s="26"/>
      <c r="FO197" s="26"/>
      <c r="FP197" s="26"/>
      <c r="FQ197" s="26"/>
      <c r="FR197" s="26"/>
      <c r="FS197" s="26"/>
      <c r="FT197" s="26"/>
      <c r="FU197" s="26"/>
      <c r="FV197" s="26"/>
      <c r="FW197" s="26"/>
      <c r="FX197" s="26"/>
      <c r="FY197" s="26"/>
      <c r="FZ197" s="26"/>
      <c r="GA197" s="26"/>
      <c r="GB197" s="26"/>
      <c r="GC197" s="26"/>
      <c r="GD197" s="26"/>
      <c r="GE197" s="26"/>
      <c r="GF197" s="26"/>
      <c r="GG197" s="26"/>
      <c r="GH197" s="26"/>
      <c r="GI197" s="26"/>
      <c r="GJ197" s="26"/>
      <c r="GK197" s="26"/>
      <c r="GL197" s="26"/>
      <c r="GM197" s="26"/>
      <c r="GN197" s="26"/>
      <c r="GO197" s="26"/>
      <c r="GP197" s="26"/>
      <c r="GQ197" s="26"/>
      <c r="GR197" s="26"/>
      <c r="GS197" s="26"/>
      <c r="GT197" s="26"/>
      <c r="GU197" s="26"/>
      <c r="GV197" s="26"/>
      <c r="GW197" s="26"/>
      <c r="GX197" s="26"/>
      <c r="GY197" s="26"/>
      <c r="GZ197" s="26"/>
      <c r="HA197" s="26"/>
      <c r="HB197" s="26"/>
      <c r="HC197" s="26"/>
      <c r="HD197" s="26"/>
      <c r="HE197" s="26"/>
      <c r="HF197" s="26"/>
      <c r="HG197" s="26"/>
      <c r="HH197" s="26"/>
      <c r="HI197" s="26"/>
      <c r="HJ197" s="26"/>
      <c r="HK197" s="26"/>
      <c r="HL197" s="26"/>
      <c r="HM197" s="26"/>
      <c r="HN197" s="26"/>
      <c r="HO197" s="26"/>
      <c r="HP197" s="26"/>
      <c r="HQ197" s="26"/>
      <c r="HR197" s="26"/>
      <c r="HS197" s="26"/>
      <c r="HT197" s="26"/>
      <c r="HU197" s="26"/>
      <c r="HV197" s="26"/>
      <c r="HW197" s="26"/>
      <c r="HX197" s="26"/>
      <c r="HY197" s="26"/>
      <c r="HZ197" s="26"/>
      <c r="IA197" s="26"/>
      <c r="IB197" s="26"/>
      <c r="IC197" s="26"/>
      <c r="ID197" s="26"/>
      <c r="IE197" s="26"/>
      <c r="IF197" s="26"/>
      <c r="IG197" s="26"/>
      <c r="IH197" s="26"/>
      <c r="II197" s="26"/>
      <c r="IJ197" s="26"/>
      <c r="IK197" s="26"/>
      <c r="IL197" s="26"/>
      <c r="IM197" s="26"/>
      <c r="IN197" s="26"/>
      <c r="IO197" s="26"/>
      <c r="IP197" s="26"/>
      <c r="IQ197" s="26"/>
      <c r="IR197" s="26"/>
      <c r="IS197" s="26"/>
      <c r="IT197" s="26"/>
      <c r="IU197" s="26"/>
      <c r="IV197" s="26"/>
      <c r="IW197" s="26"/>
      <c r="IX197" s="26"/>
      <c r="IY197" s="26"/>
      <c r="IZ197" s="26"/>
    </row>
    <row r="198" spans="1:260" s="27" customFormat="1" ht="15.95" customHeight="1">
      <c r="A198" s="317"/>
      <c r="B198" s="319"/>
      <c r="C198" s="321"/>
      <c r="D198" s="319"/>
      <c r="E198" s="327"/>
      <c r="F198" s="328"/>
      <c r="G198" s="140">
        <v>25</v>
      </c>
      <c r="H198" s="32" t="s">
        <v>192</v>
      </c>
      <c r="I198" s="24">
        <v>50</v>
      </c>
      <c r="J198" s="102">
        <v>42855</v>
      </c>
      <c r="K198" s="102"/>
      <c r="L198" s="24"/>
      <c r="M198" s="24"/>
      <c r="N198" s="24"/>
      <c r="O198" s="24"/>
      <c r="P198" s="158" t="s">
        <v>189</v>
      </c>
      <c r="Q198" s="25">
        <v>10</v>
      </c>
      <c r="R198" s="24">
        <v>18</v>
      </c>
      <c r="S198" s="24">
        <v>0</v>
      </c>
      <c r="T198" s="24">
        <v>2</v>
      </c>
      <c r="U198" s="24">
        <v>3</v>
      </c>
      <c r="V198" s="24">
        <v>1</v>
      </c>
      <c r="W198" s="24">
        <v>1</v>
      </c>
      <c r="X198" s="24">
        <v>0</v>
      </c>
      <c r="Y198" s="24">
        <v>3</v>
      </c>
      <c r="Z198" s="24">
        <v>0</v>
      </c>
      <c r="AA198" s="24">
        <v>0</v>
      </c>
      <c r="AB198" s="24">
        <v>0</v>
      </c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26"/>
      <c r="GZ198" s="26"/>
      <c r="HA198" s="26"/>
      <c r="HB198" s="26"/>
      <c r="HC198" s="26"/>
      <c r="HD198" s="26"/>
      <c r="HE198" s="26"/>
      <c r="HF198" s="26"/>
      <c r="HG198" s="26"/>
      <c r="HH198" s="26"/>
      <c r="HI198" s="26"/>
      <c r="HJ198" s="26"/>
      <c r="HK198" s="26"/>
      <c r="HL198" s="26"/>
      <c r="HM198" s="26"/>
      <c r="HN198" s="26"/>
      <c r="HO198" s="26"/>
      <c r="HP198" s="26"/>
      <c r="HQ198" s="26"/>
      <c r="HR198" s="26"/>
      <c r="HS198" s="26"/>
      <c r="HT198" s="26"/>
      <c r="HU198" s="26"/>
      <c r="HV198" s="26"/>
      <c r="HW198" s="26"/>
      <c r="HX198" s="26"/>
      <c r="HY198" s="26"/>
      <c r="HZ198" s="26"/>
      <c r="IA198" s="26"/>
      <c r="IB198" s="26"/>
      <c r="IC198" s="26"/>
      <c r="ID198" s="26"/>
      <c r="IE198" s="26"/>
      <c r="IF198" s="26"/>
      <c r="IG198" s="26"/>
      <c r="IH198" s="26"/>
      <c r="II198" s="26"/>
      <c r="IJ198" s="26"/>
      <c r="IK198" s="26"/>
      <c r="IL198" s="26"/>
      <c r="IM198" s="26"/>
      <c r="IN198" s="26"/>
      <c r="IO198" s="26"/>
      <c r="IP198" s="26"/>
      <c r="IQ198" s="26"/>
      <c r="IR198" s="26"/>
      <c r="IS198" s="26"/>
      <c r="IT198" s="26"/>
      <c r="IU198" s="26"/>
      <c r="IV198" s="26"/>
      <c r="IW198" s="26"/>
      <c r="IX198" s="26"/>
      <c r="IY198" s="26"/>
      <c r="IZ198" s="26"/>
    </row>
    <row r="199" spans="1:260" ht="16.5">
      <c r="A199" s="65"/>
      <c r="B199" s="238" t="s">
        <v>146</v>
      </c>
      <c r="C199" s="239"/>
      <c r="D199" s="37"/>
      <c r="E199" s="37"/>
      <c r="F199" s="38"/>
      <c r="G199" s="142">
        <f>SUM(G187:G198)</f>
        <v>240</v>
      </c>
      <c r="H199" s="34"/>
      <c r="I199" s="34"/>
      <c r="J199" s="34"/>
      <c r="K199" s="34"/>
      <c r="L199" s="34"/>
      <c r="M199" s="34"/>
      <c r="N199" s="34"/>
      <c r="O199" s="34"/>
      <c r="P199" s="160"/>
      <c r="Q199" s="35">
        <f t="shared" ref="Q199" si="45">SUM(S199:AD199)</f>
        <v>0</v>
      </c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</row>
    <row r="200" spans="1:260" s="81" customFormat="1" ht="16.5">
      <c r="A200" s="87" t="s">
        <v>521</v>
      </c>
      <c r="B200" s="88"/>
      <c r="C200" s="89"/>
      <c r="D200" s="90"/>
      <c r="E200" s="91"/>
      <c r="F200" s="92"/>
      <c r="G200" s="143"/>
      <c r="H200" s="93"/>
      <c r="I200" s="93"/>
      <c r="J200" s="93"/>
      <c r="K200" s="177"/>
      <c r="L200" s="93"/>
      <c r="M200" s="177"/>
      <c r="N200" s="177"/>
      <c r="O200" s="177"/>
      <c r="P200" s="161"/>
      <c r="Q200" s="94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</row>
    <row r="201" spans="1:260">
      <c r="A201" s="244" t="str">
        <f>CONCATENATE(B201," - ",C201)</f>
        <v>NC/SH1512220003S1 - 分销主数据</v>
      </c>
      <c r="B201" s="230" t="s">
        <v>193</v>
      </c>
      <c r="C201" s="246" t="s">
        <v>194</v>
      </c>
      <c r="D201" s="230">
        <v>760</v>
      </c>
      <c r="E201" s="259">
        <f>SUM(Q201:BR205)</f>
        <v>944</v>
      </c>
      <c r="F201" s="237">
        <v>0.65</v>
      </c>
      <c r="G201" s="136">
        <f>Q201+R201</f>
        <v>324</v>
      </c>
      <c r="H201" s="3" t="s">
        <v>195</v>
      </c>
      <c r="I201" s="3"/>
      <c r="J201" s="3"/>
      <c r="K201" s="34"/>
      <c r="L201" s="3"/>
      <c r="M201" s="34"/>
      <c r="N201" s="34"/>
      <c r="O201" s="34"/>
      <c r="P201" s="156" t="s">
        <v>196</v>
      </c>
      <c r="Q201" s="6">
        <f>SUM(S201:AD201)</f>
        <v>40</v>
      </c>
      <c r="R201" s="3">
        <v>284</v>
      </c>
      <c r="S201" s="3">
        <v>5</v>
      </c>
      <c r="T201" s="3">
        <v>5</v>
      </c>
      <c r="U201" s="3">
        <v>5</v>
      </c>
      <c r="V201" s="3">
        <v>5</v>
      </c>
      <c r="W201" s="3">
        <v>5</v>
      </c>
      <c r="X201" s="3">
        <v>5</v>
      </c>
      <c r="Y201" s="3">
        <v>5</v>
      </c>
      <c r="Z201" s="3">
        <v>5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</row>
    <row r="202" spans="1:260">
      <c r="A202" s="244"/>
      <c r="B202" s="230"/>
      <c r="C202" s="246"/>
      <c r="D202" s="230"/>
      <c r="E202" s="248"/>
      <c r="F202" s="228"/>
      <c r="G202" s="136">
        <f t="shared" ref="G202:G225" si="46">Q202+R202</f>
        <v>322</v>
      </c>
      <c r="H202" s="3" t="s">
        <v>197</v>
      </c>
      <c r="I202" s="3"/>
      <c r="J202" s="3"/>
      <c r="K202" s="34"/>
      <c r="L202" s="3"/>
      <c r="M202" s="34"/>
      <c r="N202" s="34"/>
      <c r="O202" s="34"/>
      <c r="P202" s="156" t="s">
        <v>198</v>
      </c>
      <c r="Q202" s="6">
        <f t="shared" ref="Q202:Q227" si="47">SUM(S202:AD202)</f>
        <v>38</v>
      </c>
      <c r="R202" s="3">
        <v>284</v>
      </c>
      <c r="S202" s="3">
        <v>5</v>
      </c>
      <c r="T202" s="3">
        <v>5</v>
      </c>
      <c r="U202" s="3">
        <v>5</v>
      </c>
      <c r="V202" s="3">
        <v>5</v>
      </c>
      <c r="W202" s="3">
        <v>5</v>
      </c>
      <c r="X202" s="3">
        <v>5</v>
      </c>
      <c r="Y202" s="3">
        <v>5</v>
      </c>
      <c r="Z202" s="3">
        <v>3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</row>
    <row r="203" spans="1:260">
      <c r="A203" s="244"/>
      <c r="B203" s="230"/>
      <c r="C203" s="246"/>
      <c r="D203" s="230"/>
      <c r="E203" s="248"/>
      <c r="F203" s="228"/>
      <c r="G203" s="136">
        <f t="shared" si="46"/>
        <v>100</v>
      </c>
      <c r="H203" s="3" t="s">
        <v>199</v>
      </c>
      <c r="I203" s="3"/>
      <c r="J203" s="3"/>
      <c r="K203" s="34"/>
      <c r="L203" s="3"/>
      <c r="M203" s="34"/>
      <c r="N203" s="34"/>
      <c r="O203" s="34"/>
      <c r="P203" s="156" t="s">
        <v>200</v>
      </c>
      <c r="Q203" s="6">
        <f t="shared" si="47"/>
        <v>0</v>
      </c>
      <c r="R203" s="3">
        <v>100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</row>
    <row r="204" spans="1:260">
      <c r="A204" s="244"/>
      <c r="B204" s="230"/>
      <c r="C204" s="246"/>
      <c r="D204" s="230"/>
      <c r="E204" s="248"/>
      <c r="F204" s="228"/>
      <c r="G204" s="136">
        <f t="shared" si="46"/>
        <v>60</v>
      </c>
      <c r="H204" s="3" t="s">
        <v>201</v>
      </c>
      <c r="I204" s="3"/>
      <c r="J204" s="3"/>
      <c r="K204" s="34"/>
      <c r="L204" s="3"/>
      <c r="M204" s="34"/>
      <c r="N204" s="34"/>
      <c r="O204" s="34"/>
      <c r="P204" s="156" t="s">
        <v>151</v>
      </c>
      <c r="Q204" s="6">
        <f t="shared" si="47"/>
        <v>0</v>
      </c>
      <c r="R204" s="3">
        <v>60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</row>
    <row r="205" spans="1:260">
      <c r="A205" s="244"/>
      <c r="B205" s="230"/>
      <c r="C205" s="246"/>
      <c r="D205" s="230"/>
      <c r="E205" s="248"/>
      <c r="F205" s="228"/>
      <c r="G205" s="136">
        <f t="shared" si="46"/>
        <v>60</v>
      </c>
      <c r="H205" s="3" t="s">
        <v>202</v>
      </c>
      <c r="I205" s="3"/>
      <c r="J205" s="3"/>
      <c r="K205" s="34"/>
      <c r="L205" s="3"/>
      <c r="M205" s="34"/>
      <c r="N205" s="34"/>
      <c r="O205" s="34"/>
      <c r="P205" s="156" t="s">
        <v>203</v>
      </c>
      <c r="Q205" s="6">
        <f t="shared" si="47"/>
        <v>0</v>
      </c>
      <c r="R205" s="3">
        <v>60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</row>
    <row r="206" spans="1:260" ht="16.5">
      <c r="A206" s="72"/>
      <c r="B206" s="238" t="s">
        <v>146</v>
      </c>
      <c r="C206" s="239"/>
      <c r="D206" s="4"/>
      <c r="E206" s="4"/>
      <c r="F206" s="18"/>
      <c r="G206" s="144">
        <f>SUM(G201:G205)</f>
        <v>866</v>
      </c>
      <c r="H206" s="3"/>
      <c r="I206" s="3"/>
      <c r="J206" s="3"/>
      <c r="K206" s="34"/>
      <c r="L206" s="3"/>
      <c r="M206" s="34"/>
      <c r="N206" s="34"/>
      <c r="O206" s="34"/>
      <c r="P206" s="156"/>
      <c r="Q206" s="6">
        <f t="shared" si="47"/>
        <v>0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</row>
    <row r="207" spans="1:260">
      <c r="A207" s="244" t="str">
        <f>CONCATENATE(B207," - ",C207)</f>
        <v>住友NC/SH1611090003E1 - 住友电工凭证导入</v>
      </c>
      <c r="B207" s="230" t="s">
        <v>204</v>
      </c>
      <c r="C207" s="246" t="s">
        <v>205</v>
      </c>
      <c r="D207" s="230">
        <v>41</v>
      </c>
      <c r="E207" s="259">
        <f>SUM(Q207:BR207)</f>
        <v>9</v>
      </c>
      <c r="F207" s="237"/>
      <c r="G207" s="136">
        <f>Q207+R207</f>
        <v>7</v>
      </c>
      <c r="H207" s="3" t="s">
        <v>206</v>
      </c>
      <c r="I207" s="3">
        <v>7</v>
      </c>
      <c r="J207" s="57">
        <v>42733</v>
      </c>
      <c r="K207" s="40"/>
      <c r="L207" s="57">
        <v>42733</v>
      </c>
      <c r="M207" s="40"/>
      <c r="N207" s="40"/>
      <c r="O207" s="40"/>
      <c r="P207" s="156" t="s">
        <v>196</v>
      </c>
      <c r="Q207" s="6">
        <f t="shared" si="47"/>
        <v>2</v>
      </c>
      <c r="R207" s="3">
        <v>5</v>
      </c>
      <c r="S207" s="3">
        <v>2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</row>
    <row r="208" spans="1:260">
      <c r="A208" s="244"/>
      <c r="B208" s="230"/>
      <c r="C208" s="246"/>
      <c r="D208" s="230"/>
      <c r="E208" s="248"/>
      <c r="F208" s="228"/>
      <c r="G208" s="136">
        <f t="shared" si="46"/>
        <v>14</v>
      </c>
      <c r="H208" s="3" t="s">
        <v>207</v>
      </c>
      <c r="I208" s="3"/>
      <c r="J208" s="57">
        <v>42742</v>
      </c>
      <c r="K208" s="40"/>
      <c r="L208" s="57">
        <v>42742</v>
      </c>
      <c r="M208" s="40"/>
      <c r="N208" s="40"/>
      <c r="O208" s="40"/>
      <c r="P208" s="156" t="s">
        <v>151</v>
      </c>
      <c r="Q208" s="6">
        <f t="shared" si="47"/>
        <v>4</v>
      </c>
      <c r="R208" s="3">
        <v>10</v>
      </c>
      <c r="S208" s="3">
        <v>4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</row>
    <row r="209" spans="1:72" ht="16.5">
      <c r="A209" s="72"/>
      <c r="B209" s="238" t="s">
        <v>146</v>
      </c>
      <c r="C209" s="239"/>
      <c r="D209" s="4"/>
      <c r="E209" s="4"/>
      <c r="F209" s="18"/>
      <c r="G209" s="145">
        <f>SUM(G207:G208)</f>
        <v>21</v>
      </c>
      <c r="H209" s="3"/>
      <c r="I209" s="3"/>
      <c r="J209" s="3"/>
      <c r="K209" s="34"/>
      <c r="L209" s="3"/>
      <c r="M209" s="34"/>
      <c r="N209" s="34"/>
      <c r="O209" s="34"/>
      <c r="P209" s="156"/>
      <c r="Q209" s="6">
        <f t="shared" si="47"/>
        <v>0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</row>
    <row r="210" spans="1:72">
      <c r="A210" s="244" t="str">
        <f>CONCATENATE(B210," - ",C210)</f>
        <v>上海医药NC/SH1508140002E1 - 上药集团主数据</v>
      </c>
      <c r="B210" s="230" t="s">
        <v>208</v>
      </c>
      <c r="C210" s="246" t="s">
        <v>209</v>
      </c>
      <c r="D210" s="230">
        <v>1130</v>
      </c>
      <c r="E210" s="259">
        <f>SUM(Q210:BR210)</f>
        <v>500</v>
      </c>
      <c r="F210" s="237"/>
      <c r="G210" s="136">
        <f t="shared" si="46"/>
        <v>460</v>
      </c>
      <c r="H210" s="3" t="s">
        <v>210</v>
      </c>
      <c r="I210" s="3"/>
      <c r="J210" s="57">
        <v>42367</v>
      </c>
      <c r="K210" s="40"/>
      <c r="L210" s="57">
        <v>42398</v>
      </c>
      <c r="M210" s="40"/>
      <c r="N210" s="40"/>
      <c r="O210" s="40"/>
      <c r="P210" s="156" t="s">
        <v>211</v>
      </c>
      <c r="Q210" s="6">
        <f t="shared" si="47"/>
        <v>40</v>
      </c>
      <c r="R210" s="3">
        <v>420</v>
      </c>
      <c r="S210" s="3">
        <v>5</v>
      </c>
      <c r="T210" s="3">
        <v>5</v>
      </c>
      <c r="U210" s="3">
        <v>5</v>
      </c>
      <c r="V210" s="3">
        <v>5</v>
      </c>
      <c r="W210" s="3">
        <v>5</v>
      </c>
      <c r="X210" s="3">
        <v>5</v>
      </c>
      <c r="Y210" s="3">
        <v>5</v>
      </c>
      <c r="Z210" s="3">
        <v>5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</row>
    <row r="211" spans="1:72">
      <c r="A211" s="244"/>
      <c r="B211" s="230"/>
      <c r="C211" s="246"/>
      <c r="D211" s="230"/>
      <c r="E211" s="248"/>
      <c r="F211" s="228"/>
      <c r="G211" s="136">
        <f t="shared" si="46"/>
        <v>322</v>
      </c>
      <c r="H211" s="3" t="s">
        <v>212</v>
      </c>
      <c r="I211" s="3"/>
      <c r="J211" s="57">
        <v>42429</v>
      </c>
      <c r="K211" s="40"/>
      <c r="L211" s="57">
        <v>42519</v>
      </c>
      <c r="M211" s="40"/>
      <c r="N211" s="40"/>
      <c r="O211" s="40"/>
      <c r="P211" s="156" t="s">
        <v>213</v>
      </c>
      <c r="Q211" s="6">
        <f t="shared" si="47"/>
        <v>38</v>
      </c>
      <c r="R211" s="3">
        <v>284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5</v>
      </c>
      <c r="Z211" s="3">
        <v>3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</row>
    <row r="212" spans="1:72">
      <c r="A212" s="244"/>
      <c r="B212" s="230"/>
      <c r="C212" s="246"/>
      <c r="D212" s="230"/>
      <c r="E212" s="248"/>
      <c r="F212" s="228"/>
      <c r="G212" s="136">
        <f t="shared" si="46"/>
        <v>284</v>
      </c>
      <c r="H212" s="3" t="s">
        <v>195</v>
      </c>
      <c r="I212" s="3"/>
      <c r="J212" s="57">
        <v>42367</v>
      </c>
      <c r="K212" s="40"/>
      <c r="L212" s="57">
        <v>42398</v>
      </c>
      <c r="M212" s="40"/>
      <c r="N212" s="40"/>
      <c r="O212" s="40"/>
      <c r="P212" s="156" t="s">
        <v>214</v>
      </c>
      <c r="Q212" s="6">
        <f t="shared" si="47"/>
        <v>0</v>
      </c>
      <c r="R212" s="3">
        <v>284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</row>
    <row r="213" spans="1:72" ht="16.5">
      <c r="A213" s="72"/>
      <c r="B213" s="257" t="s">
        <v>6</v>
      </c>
      <c r="C213" s="258"/>
      <c r="D213" s="4"/>
      <c r="E213" s="4"/>
      <c r="F213" s="18"/>
      <c r="G213" s="145">
        <f>SUM(G210:G212)</f>
        <v>1066</v>
      </c>
      <c r="H213" s="3"/>
      <c r="I213" s="3"/>
      <c r="J213" s="3"/>
      <c r="K213" s="34"/>
      <c r="L213" s="3"/>
      <c r="M213" s="34"/>
      <c r="N213" s="34"/>
      <c r="O213" s="34"/>
      <c r="P213" s="156"/>
      <c r="Q213" s="6">
        <f t="shared" si="47"/>
        <v>0</v>
      </c>
      <c r="R213" s="86"/>
      <c r="S213" s="86"/>
      <c r="T213" s="86"/>
      <c r="U213" s="86"/>
      <c r="V213" s="86"/>
      <c r="W213" s="8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</row>
    <row r="214" spans="1:72" ht="13.5" customHeight="1">
      <c r="A214" s="113" t="str">
        <f>CONCATENATE(B214," - ",C214)</f>
        <v>雷允上药业NC/SH1507030001E1 - 雷允上药业NC供应链</v>
      </c>
      <c r="B214" s="114" t="s">
        <v>215</v>
      </c>
      <c r="C214" s="115" t="s">
        <v>216</v>
      </c>
      <c r="D214" s="114">
        <v>47</v>
      </c>
      <c r="E214" s="116">
        <f>SUM(Q214:BR214)</f>
        <v>38</v>
      </c>
      <c r="F214" s="117"/>
      <c r="G214" s="136">
        <f t="shared" si="46"/>
        <v>38</v>
      </c>
      <c r="H214" s="3" t="s">
        <v>217</v>
      </c>
      <c r="I214" s="3"/>
      <c r="J214" s="57">
        <v>42458</v>
      </c>
      <c r="K214" s="40"/>
      <c r="L214" s="57">
        <v>42449</v>
      </c>
      <c r="M214" s="40"/>
      <c r="N214" s="40"/>
      <c r="O214" s="40"/>
      <c r="P214" s="156" t="s">
        <v>196</v>
      </c>
      <c r="Q214" s="6">
        <f t="shared" si="47"/>
        <v>0</v>
      </c>
      <c r="R214" s="3">
        <v>38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</row>
    <row r="215" spans="1:72" ht="16.5">
      <c r="A215" s="72"/>
      <c r="B215" s="257" t="s">
        <v>6</v>
      </c>
      <c r="C215" s="258"/>
      <c r="D215" s="4"/>
      <c r="E215" s="4"/>
      <c r="F215" s="18"/>
      <c r="G215" s="145">
        <f>SUM(G214:G214)</f>
        <v>38</v>
      </c>
      <c r="H215" s="86"/>
      <c r="I215" s="3"/>
      <c r="J215" s="3"/>
      <c r="K215" s="34"/>
      <c r="L215" s="3"/>
      <c r="M215" s="34"/>
      <c r="N215" s="34"/>
      <c r="O215" s="34"/>
      <c r="P215" s="156"/>
      <c r="Q215" s="6">
        <f t="shared" si="47"/>
        <v>0</v>
      </c>
      <c r="R215" s="86"/>
      <c r="S215" s="86"/>
      <c r="T215" s="86"/>
      <c r="U215" s="86"/>
      <c r="V215" s="86"/>
      <c r="W215" s="8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</row>
    <row r="216" spans="1:72">
      <c r="A216" s="244" t="s">
        <v>218</v>
      </c>
      <c r="B216" s="230" t="s">
        <v>219</v>
      </c>
      <c r="C216" s="246" t="s">
        <v>220</v>
      </c>
      <c r="D216" s="230">
        <v>46</v>
      </c>
      <c r="E216" s="259">
        <f>SUM(R216:BR216)</f>
        <v>46</v>
      </c>
      <c r="F216" s="237"/>
      <c r="G216" s="136">
        <f t="shared" si="46"/>
        <v>46</v>
      </c>
      <c r="H216" s="104" t="s">
        <v>527</v>
      </c>
      <c r="I216" s="3">
        <v>20</v>
      </c>
      <c r="J216" s="57">
        <v>42733</v>
      </c>
      <c r="K216" s="40"/>
      <c r="L216" s="57">
        <v>42733</v>
      </c>
      <c r="M216" s="40"/>
      <c r="N216" s="40"/>
      <c r="O216" s="40"/>
      <c r="P216" s="162" t="s">
        <v>221</v>
      </c>
      <c r="Q216" s="6">
        <f t="shared" si="47"/>
        <v>29</v>
      </c>
      <c r="R216" s="3">
        <v>17</v>
      </c>
      <c r="S216" s="3">
        <v>5</v>
      </c>
      <c r="T216" s="3">
        <v>5</v>
      </c>
      <c r="U216" s="3">
        <v>5</v>
      </c>
      <c r="V216" s="3">
        <v>5</v>
      </c>
      <c r="W216" s="3"/>
      <c r="X216" s="3">
        <v>4</v>
      </c>
      <c r="Y216" s="3">
        <v>5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</row>
    <row r="217" spans="1:72">
      <c r="A217" s="244"/>
      <c r="B217" s="230"/>
      <c r="C217" s="246"/>
      <c r="D217" s="230"/>
      <c r="E217" s="248"/>
      <c r="F217" s="228"/>
      <c r="G217" s="136">
        <f t="shared" si="46"/>
        <v>0</v>
      </c>
      <c r="H217" s="104" t="s">
        <v>528</v>
      </c>
      <c r="I217" s="3">
        <v>26</v>
      </c>
      <c r="J217" s="57">
        <v>42764</v>
      </c>
      <c r="K217" s="40"/>
      <c r="L217" s="57">
        <v>42764</v>
      </c>
      <c r="M217" s="40"/>
      <c r="N217" s="40"/>
      <c r="O217" s="40"/>
      <c r="P217" s="162" t="s">
        <v>221</v>
      </c>
      <c r="Q217" s="6">
        <f t="shared" si="47"/>
        <v>0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</row>
    <row r="218" spans="1:72" ht="16.5">
      <c r="A218" s="72"/>
      <c r="B218" s="257" t="s">
        <v>6</v>
      </c>
      <c r="C218" s="258"/>
      <c r="D218" s="4"/>
      <c r="E218" s="4"/>
      <c r="F218" s="18"/>
      <c r="G218" s="145">
        <f>SUM(G216:G217)</f>
        <v>46</v>
      </c>
      <c r="H218" s="86"/>
      <c r="I218" s="86"/>
      <c r="J218" s="86"/>
      <c r="K218" s="39"/>
      <c r="L218" s="86"/>
      <c r="M218" s="39"/>
      <c r="N218" s="39"/>
      <c r="O218" s="39"/>
      <c r="P218" s="156"/>
      <c r="Q218" s="6">
        <f t="shared" si="47"/>
        <v>0</v>
      </c>
      <c r="R218" s="86"/>
      <c r="S218" s="86"/>
      <c r="T218" s="86"/>
      <c r="U218" s="86"/>
      <c r="V218" s="86"/>
      <c r="W218" s="8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</row>
    <row r="219" spans="1:72">
      <c r="A219" s="244" t="s">
        <v>222</v>
      </c>
      <c r="B219" s="230" t="s">
        <v>219</v>
      </c>
      <c r="C219" s="246" t="s">
        <v>223</v>
      </c>
      <c r="D219" s="230">
        <f>28+25</f>
        <v>53</v>
      </c>
      <c r="E219" s="259">
        <f>SUM(Q219:BR219)</f>
        <v>2</v>
      </c>
      <c r="F219" s="237"/>
      <c r="G219" s="136">
        <f t="shared" si="46"/>
        <v>2</v>
      </c>
      <c r="H219" s="104" t="s">
        <v>529</v>
      </c>
      <c r="I219" s="3"/>
      <c r="J219" s="57">
        <v>42458</v>
      </c>
      <c r="K219" s="40"/>
      <c r="L219" s="57">
        <v>42458</v>
      </c>
      <c r="M219" s="40"/>
      <c r="N219" s="40"/>
      <c r="O219" s="40"/>
      <c r="P219" s="162" t="s">
        <v>221</v>
      </c>
      <c r="Q219" s="6">
        <f t="shared" si="47"/>
        <v>0</v>
      </c>
      <c r="R219" s="3">
        <v>2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</row>
    <row r="220" spans="1:72">
      <c r="A220" s="244"/>
      <c r="B220" s="230"/>
      <c r="C220" s="246"/>
      <c r="D220" s="230"/>
      <c r="E220" s="248"/>
      <c r="F220" s="228"/>
      <c r="G220" s="136">
        <f t="shared" si="46"/>
        <v>0</v>
      </c>
      <c r="H220" s="104" t="s">
        <v>530</v>
      </c>
      <c r="I220" s="3"/>
      <c r="J220" s="57">
        <v>42489</v>
      </c>
      <c r="K220" s="40"/>
      <c r="L220" s="57">
        <v>42489</v>
      </c>
      <c r="M220" s="40"/>
      <c r="N220" s="40"/>
      <c r="O220" s="40"/>
      <c r="P220" s="162" t="s">
        <v>221</v>
      </c>
      <c r="Q220" s="6">
        <f t="shared" si="47"/>
        <v>0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</row>
    <row r="221" spans="1:72" ht="16.5">
      <c r="A221" s="72"/>
      <c r="B221" s="257" t="s">
        <v>6</v>
      </c>
      <c r="C221" s="258"/>
      <c r="D221" s="4"/>
      <c r="E221" s="4"/>
      <c r="F221" s="18"/>
      <c r="G221" s="145">
        <f>SUM(G219:G220)</f>
        <v>2</v>
      </c>
      <c r="H221" s="86"/>
      <c r="I221" s="86"/>
      <c r="J221" s="86"/>
      <c r="K221" s="39"/>
      <c r="L221" s="86"/>
      <c r="M221" s="39"/>
      <c r="N221" s="39"/>
      <c r="O221" s="39"/>
      <c r="P221" s="156"/>
      <c r="Q221" s="6">
        <f t="shared" si="47"/>
        <v>0</v>
      </c>
      <c r="R221" s="86"/>
      <c r="S221" s="86"/>
      <c r="T221" s="86"/>
      <c r="U221" s="86"/>
      <c r="V221" s="86"/>
      <c r="W221" s="8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</row>
    <row r="222" spans="1:72">
      <c r="A222" s="244" t="s">
        <v>224</v>
      </c>
      <c r="B222" s="230" t="s">
        <v>219</v>
      </c>
      <c r="C222" s="246" t="s">
        <v>225</v>
      </c>
      <c r="D222" s="230">
        <f>51+57</f>
        <v>108</v>
      </c>
      <c r="E222" s="259">
        <f>SUM(Q222:BR222)</f>
        <v>108</v>
      </c>
      <c r="F222" s="237"/>
      <c r="G222" s="136">
        <f t="shared" si="46"/>
        <v>108</v>
      </c>
      <c r="H222" s="104" t="s">
        <v>531</v>
      </c>
      <c r="I222" s="3"/>
      <c r="J222" s="57">
        <v>42550</v>
      </c>
      <c r="K222" s="40"/>
      <c r="L222" s="57">
        <v>42550</v>
      </c>
      <c r="M222" s="40"/>
      <c r="N222" s="40"/>
      <c r="O222" s="40"/>
      <c r="P222" s="156" t="s">
        <v>221</v>
      </c>
      <c r="Q222" s="6">
        <f t="shared" si="47"/>
        <v>0</v>
      </c>
      <c r="R222" s="3">
        <v>108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</row>
    <row r="223" spans="1:72">
      <c r="A223" s="244"/>
      <c r="B223" s="230"/>
      <c r="C223" s="246"/>
      <c r="D223" s="230"/>
      <c r="E223" s="248"/>
      <c r="F223" s="228"/>
      <c r="G223" s="136">
        <f t="shared" si="46"/>
        <v>0</v>
      </c>
      <c r="H223" s="104" t="s">
        <v>532</v>
      </c>
      <c r="I223" s="3"/>
      <c r="J223" s="57">
        <v>42580</v>
      </c>
      <c r="K223" s="40"/>
      <c r="L223" s="57">
        <v>42580</v>
      </c>
      <c r="M223" s="40"/>
      <c r="N223" s="40"/>
      <c r="O223" s="40"/>
      <c r="P223" s="162" t="s">
        <v>221</v>
      </c>
      <c r="Q223" s="6">
        <f t="shared" si="47"/>
        <v>0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</row>
    <row r="224" spans="1:72">
      <c r="A224" s="244"/>
      <c r="B224" s="230"/>
      <c r="C224" s="246"/>
      <c r="D224" s="230"/>
      <c r="E224" s="248"/>
      <c r="F224" s="228"/>
      <c r="G224" s="136">
        <f t="shared" si="46"/>
        <v>0</v>
      </c>
      <c r="H224" s="104" t="s">
        <v>533</v>
      </c>
      <c r="I224" s="3"/>
      <c r="J224" s="57">
        <v>42611</v>
      </c>
      <c r="K224" s="40"/>
      <c r="L224" s="57">
        <v>42611</v>
      </c>
      <c r="M224" s="40"/>
      <c r="N224" s="40"/>
      <c r="O224" s="40"/>
      <c r="P224" s="162" t="s">
        <v>221</v>
      </c>
      <c r="Q224" s="6">
        <f t="shared" si="47"/>
        <v>0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</row>
    <row r="225" spans="1:72">
      <c r="A225" s="244"/>
      <c r="B225" s="230"/>
      <c r="C225" s="246"/>
      <c r="D225" s="230"/>
      <c r="E225" s="248"/>
      <c r="F225" s="228"/>
      <c r="G225" s="136">
        <f t="shared" si="46"/>
        <v>0</v>
      </c>
      <c r="H225" s="104" t="s">
        <v>534</v>
      </c>
      <c r="I225" s="3"/>
      <c r="J225" s="57">
        <v>42642</v>
      </c>
      <c r="K225" s="40"/>
      <c r="L225" s="57">
        <v>42642</v>
      </c>
      <c r="M225" s="40"/>
      <c r="N225" s="40"/>
      <c r="O225" s="40"/>
      <c r="P225" s="162" t="s">
        <v>221</v>
      </c>
      <c r="Q225" s="6">
        <f t="shared" si="47"/>
        <v>0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</row>
    <row r="226" spans="1:72" ht="16.5">
      <c r="A226" s="72"/>
      <c r="B226" s="257" t="s">
        <v>6</v>
      </c>
      <c r="C226" s="258"/>
      <c r="D226" s="4"/>
      <c r="E226" s="4"/>
      <c r="F226" s="18"/>
      <c r="G226" s="144">
        <f>SUM(G222:G225)</f>
        <v>108</v>
      </c>
      <c r="H226" s="86"/>
      <c r="I226" s="86"/>
      <c r="J226" s="86"/>
      <c r="K226" s="39"/>
      <c r="L226" s="86"/>
      <c r="M226" s="39"/>
      <c r="N226" s="39"/>
      <c r="O226" s="39"/>
      <c r="P226" s="156"/>
      <c r="Q226" s="6">
        <f t="shared" si="47"/>
        <v>0</v>
      </c>
      <c r="R226" s="86"/>
      <c r="S226" s="86"/>
      <c r="T226" s="86"/>
      <c r="U226" s="86"/>
      <c r="V226" s="86"/>
      <c r="W226" s="8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</row>
    <row r="227" spans="1:72" ht="27">
      <c r="A227" s="113" t="s">
        <v>226</v>
      </c>
      <c r="B227" s="114" t="s">
        <v>227</v>
      </c>
      <c r="C227" s="115" t="s">
        <v>228</v>
      </c>
      <c r="D227" s="114">
        <v>20</v>
      </c>
      <c r="E227" s="116">
        <f>SUM(R227:BR227)</f>
        <v>6</v>
      </c>
      <c r="F227" s="117"/>
      <c r="G227" s="136">
        <f>Q227+R227</f>
        <v>6</v>
      </c>
      <c r="H227" s="104" t="s">
        <v>535</v>
      </c>
      <c r="I227" s="3"/>
      <c r="J227" s="57">
        <v>42764</v>
      </c>
      <c r="K227" s="40"/>
      <c r="L227" s="57">
        <v>42764</v>
      </c>
      <c r="M227" s="40"/>
      <c r="N227" s="40"/>
      <c r="O227" s="40"/>
      <c r="P227" s="156" t="s">
        <v>221</v>
      </c>
      <c r="Q227" s="6">
        <f t="shared" si="47"/>
        <v>6</v>
      </c>
      <c r="R227" s="3"/>
      <c r="S227" s="3"/>
      <c r="T227" s="3"/>
      <c r="U227" s="3"/>
      <c r="V227" s="3"/>
      <c r="W227" s="3">
        <v>5</v>
      </c>
      <c r="X227" s="3">
        <v>1</v>
      </c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</row>
    <row r="228" spans="1:72" ht="16.5">
      <c r="A228" s="113"/>
      <c r="B228" s="257" t="s">
        <v>6</v>
      </c>
      <c r="C228" s="258"/>
      <c r="D228" s="4"/>
      <c r="E228" s="4"/>
      <c r="F228" s="18"/>
      <c r="G228" s="144">
        <f>SUM(G227)</f>
        <v>6</v>
      </c>
      <c r="H228" s="86"/>
      <c r="I228" s="86"/>
      <c r="J228" s="86"/>
      <c r="K228" s="39"/>
      <c r="L228" s="86"/>
      <c r="M228" s="39"/>
      <c r="N228" s="39"/>
      <c r="O228" s="39"/>
      <c r="P228" s="156"/>
      <c r="Q228" s="6">
        <f t="shared" ref="Q228" si="48">SUM(S228:AD228)</f>
        <v>0</v>
      </c>
      <c r="R228" s="86"/>
      <c r="S228" s="86"/>
      <c r="T228" s="86"/>
      <c r="U228" s="86"/>
      <c r="V228" s="86"/>
      <c r="W228" s="8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</row>
    <row r="229" spans="1:72" s="81" customFormat="1" ht="16.5">
      <c r="A229" s="87" t="s">
        <v>522</v>
      </c>
      <c r="B229" s="95"/>
      <c r="C229" s="96"/>
      <c r="D229" s="95"/>
      <c r="E229" s="97"/>
      <c r="F229" s="98"/>
      <c r="G229" s="146"/>
      <c r="H229" s="93"/>
      <c r="I229" s="93"/>
      <c r="J229" s="93"/>
      <c r="K229" s="177"/>
      <c r="L229" s="93"/>
      <c r="M229" s="177"/>
      <c r="N229" s="177"/>
      <c r="O229" s="177"/>
      <c r="P229" s="161"/>
      <c r="Q229" s="94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93"/>
      <c r="BK229" s="93"/>
      <c r="BL229" s="93"/>
      <c r="BM229" s="93"/>
      <c r="BN229" s="93"/>
      <c r="BO229" s="93"/>
      <c r="BP229" s="93"/>
      <c r="BQ229" s="93"/>
      <c r="BR229" s="93"/>
      <c r="BS229" s="93"/>
      <c r="BT229" s="93"/>
    </row>
    <row r="230" spans="1:72" ht="13.5" customHeight="1">
      <c r="A230" s="244" t="str">
        <f>CONCATENATE(B230," A10- ",C230)</f>
        <v>SH1609280001E1 A10- 埃克森美孚（中国）投资有限公司</v>
      </c>
      <c r="B230" s="329" t="s">
        <v>229</v>
      </c>
      <c r="C230" s="245" t="s">
        <v>230</v>
      </c>
      <c r="D230" s="329">
        <v>180</v>
      </c>
      <c r="E230" s="315">
        <f>SUM(R230:BR230)</f>
        <v>200</v>
      </c>
      <c r="F230" s="331">
        <v>0.6</v>
      </c>
      <c r="G230" s="136">
        <f>Q230+R230</f>
        <v>200</v>
      </c>
      <c r="H230" s="3" t="s">
        <v>536</v>
      </c>
      <c r="I230" s="3">
        <v>15</v>
      </c>
      <c r="J230" s="57"/>
      <c r="K230" s="40"/>
      <c r="L230" s="57">
        <v>42794</v>
      </c>
      <c r="M230" s="40"/>
      <c r="N230" s="40"/>
      <c r="O230" s="40"/>
      <c r="P230" s="156" t="s">
        <v>231</v>
      </c>
      <c r="Q230" s="6">
        <f>SUM(S230:AD230)</f>
        <v>65</v>
      </c>
      <c r="R230" s="3">
        <v>135</v>
      </c>
      <c r="S230" s="3"/>
      <c r="T230" s="3">
        <v>15</v>
      </c>
      <c r="U230" s="3">
        <v>10</v>
      </c>
      <c r="V230" s="3">
        <v>15</v>
      </c>
      <c r="W230" s="3">
        <v>15</v>
      </c>
      <c r="X230" s="3">
        <v>10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</row>
    <row r="231" spans="1:72" ht="13.5" customHeight="1">
      <c r="A231" s="244"/>
      <c r="B231" s="329"/>
      <c r="C231" s="245"/>
      <c r="D231" s="329"/>
      <c r="E231" s="330"/>
      <c r="F231" s="332"/>
      <c r="G231" s="136">
        <f t="shared" ref="G231:G236" si="49">Q231+R231</f>
        <v>0</v>
      </c>
      <c r="H231" s="3" t="s">
        <v>537</v>
      </c>
      <c r="I231" s="3">
        <v>25</v>
      </c>
      <c r="J231" s="57">
        <v>42795</v>
      </c>
      <c r="K231" s="40"/>
      <c r="L231" s="57">
        <v>42782</v>
      </c>
      <c r="M231" s="40"/>
      <c r="N231" s="40"/>
      <c r="O231" s="40"/>
      <c r="P231" s="156" t="s">
        <v>232</v>
      </c>
      <c r="Q231" s="6">
        <f t="shared" ref="Q231:Q240" si="50">SUM(S231:AD231)</f>
        <v>0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</row>
    <row r="232" spans="1:72" ht="13.5" customHeight="1">
      <c r="A232" s="244"/>
      <c r="B232" s="329"/>
      <c r="C232" s="245"/>
      <c r="D232" s="329"/>
      <c r="E232" s="330"/>
      <c r="F232" s="332"/>
      <c r="G232" s="136">
        <f t="shared" si="49"/>
        <v>0</v>
      </c>
      <c r="H232" s="3" t="s">
        <v>538</v>
      </c>
      <c r="I232" s="3">
        <v>25</v>
      </c>
      <c r="J232" s="57">
        <v>42795</v>
      </c>
      <c r="K232" s="40"/>
      <c r="L232" s="57">
        <v>42790</v>
      </c>
      <c r="M232" s="40"/>
      <c r="N232" s="40"/>
      <c r="O232" s="40"/>
      <c r="P232" s="156" t="s">
        <v>233</v>
      </c>
      <c r="Q232" s="6">
        <f t="shared" si="50"/>
        <v>0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</row>
    <row r="233" spans="1:72" ht="16.5">
      <c r="A233" s="113"/>
      <c r="B233" s="333" t="s">
        <v>6</v>
      </c>
      <c r="C233" s="334"/>
      <c r="D233" s="131"/>
      <c r="E233" s="131"/>
      <c r="F233" s="132"/>
      <c r="G233" s="137">
        <f>SUM(G230:G232)</f>
        <v>200</v>
      </c>
      <c r="H233" s="3"/>
      <c r="I233" s="3"/>
      <c r="J233" s="3"/>
      <c r="K233" s="34"/>
      <c r="L233" s="3"/>
      <c r="M233" s="34"/>
      <c r="N233" s="34"/>
      <c r="O233" s="34"/>
      <c r="P233" s="156"/>
      <c r="Q233" s="6">
        <f t="shared" si="50"/>
        <v>0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</row>
    <row r="234" spans="1:72" ht="30.75" customHeight="1">
      <c r="A234" s="113" t="str">
        <f>CONCATENATE(B234," - ",C234)</f>
        <v>SH1609190005S1 - 上海医药集团股份有限公司</v>
      </c>
      <c r="B234" s="119" t="s">
        <v>237</v>
      </c>
      <c r="C234" s="120" t="s">
        <v>539</v>
      </c>
      <c r="D234" s="119">
        <v>28</v>
      </c>
      <c r="E234" s="121">
        <f>SUM(R234:BR234)</f>
        <v>20</v>
      </c>
      <c r="F234" s="118">
        <v>0</v>
      </c>
      <c r="G234" s="136">
        <v>20</v>
      </c>
      <c r="H234" s="3" t="s">
        <v>540</v>
      </c>
      <c r="I234" s="3">
        <v>20</v>
      </c>
      <c r="J234" s="57">
        <v>42793</v>
      </c>
      <c r="K234" s="40"/>
      <c r="L234" s="57">
        <v>42793</v>
      </c>
      <c r="M234" s="40"/>
      <c r="N234" s="40"/>
      <c r="O234" s="40"/>
      <c r="P234" s="156" t="s">
        <v>541</v>
      </c>
      <c r="Q234" s="6">
        <v>0</v>
      </c>
      <c r="R234" s="3">
        <v>0</v>
      </c>
      <c r="S234" s="3">
        <v>0</v>
      </c>
      <c r="T234" s="3">
        <v>0</v>
      </c>
      <c r="U234" s="3">
        <v>0</v>
      </c>
      <c r="V234" s="3">
        <v>5</v>
      </c>
      <c r="W234" s="3">
        <v>5</v>
      </c>
      <c r="X234" s="3">
        <v>5</v>
      </c>
      <c r="Y234" s="3">
        <v>5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</row>
    <row r="235" spans="1:72" ht="16.5">
      <c r="A235" s="72"/>
      <c r="B235" s="257" t="s">
        <v>6</v>
      </c>
      <c r="C235" s="258"/>
      <c r="D235" s="4"/>
      <c r="E235" s="4"/>
      <c r="F235" s="18"/>
      <c r="G235" s="137">
        <f>SUM(G234:G234)</f>
        <v>20</v>
      </c>
      <c r="H235" s="3"/>
      <c r="I235" s="3"/>
      <c r="J235" s="3"/>
      <c r="K235" s="34"/>
      <c r="L235" s="3"/>
      <c r="M235" s="34"/>
      <c r="N235" s="34"/>
      <c r="O235" s="34"/>
      <c r="P235" s="156"/>
      <c r="Q235" s="6">
        <f t="shared" si="50"/>
        <v>0</v>
      </c>
      <c r="R235" s="5"/>
      <c r="S235" s="5"/>
      <c r="T235" s="5"/>
      <c r="U235" s="5"/>
      <c r="V235" s="5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</row>
    <row r="236" spans="1:72" ht="36.75" customHeight="1">
      <c r="A236" s="113" t="str">
        <f>CONCATENATE(B236," - ",C236)</f>
        <v>SH1412080004F1 - 文信家居</v>
      </c>
      <c r="B236" s="119" t="s">
        <v>238</v>
      </c>
      <c r="C236" s="120" t="s">
        <v>542</v>
      </c>
      <c r="D236" s="119">
        <v>18</v>
      </c>
      <c r="E236" s="121">
        <v>18</v>
      </c>
      <c r="F236" s="118">
        <v>0</v>
      </c>
      <c r="G236" s="136">
        <f t="shared" si="49"/>
        <v>9</v>
      </c>
      <c r="H236" s="3" t="s">
        <v>543</v>
      </c>
      <c r="I236" s="3">
        <v>10</v>
      </c>
      <c r="J236" s="57">
        <v>42804</v>
      </c>
      <c r="K236" s="40"/>
      <c r="L236" s="57">
        <v>42790</v>
      </c>
      <c r="M236" s="40"/>
      <c r="N236" s="40"/>
      <c r="O236" s="40"/>
      <c r="P236" s="156" t="s">
        <v>233</v>
      </c>
      <c r="Q236" s="6">
        <f t="shared" si="50"/>
        <v>9</v>
      </c>
      <c r="R236" s="3"/>
      <c r="S236" s="3"/>
      <c r="T236" s="3">
        <v>0</v>
      </c>
      <c r="U236" s="3">
        <v>0</v>
      </c>
      <c r="V236" s="3">
        <v>0</v>
      </c>
      <c r="W236" s="3"/>
      <c r="X236" s="3"/>
      <c r="Y236" s="3">
        <v>3</v>
      </c>
      <c r="Z236" s="3">
        <v>3</v>
      </c>
      <c r="AA236" s="3">
        <v>3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</row>
    <row r="237" spans="1:72" ht="20.25" customHeight="1">
      <c r="A237" s="72"/>
      <c r="B237" s="257" t="s">
        <v>629</v>
      </c>
      <c r="C237" s="258"/>
      <c r="D237" s="4"/>
      <c r="E237" s="4"/>
      <c r="F237" s="18"/>
      <c r="G237" s="138">
        <f>SUM(G236:G236)</f>
        <v>9</v>
      </c>
      <c r="H237" s="5"/>
      <c r="I237" s="5"/>
      <c r="J237" s="5"/>
      <c r="K237" s="41"/>
      <c r="L237" s="5"/>
      <c r="M237" s="41"/>
      <c r="N237" s="41"/>
      <c r="O237" s="41"/>
      <c r="P237" s="156"/>
      <c r="Q237" s="6">
        <f t="shared" si="50"/>
        <v>0</v>
      </c>
      <c r="R237" s="5"/>
      <c r="S237" s="5"/>
      <c r="T237" s="5"/>
      <c r="U237" s="5"/>
      <c r="V237" s="5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</row>
    <row r="238" spans="1:72">
      <c r="A238" s="244" t="str">
        <f>CONCATENATE(B238," - ",C238)</f>
        <v>SH1606130002S1 - 宝洁(中国)营销有限公司</v>
      </c>
      <c r="B238" s="329" t="s">
        <v>239</v>
      </c>
      <c r="C238" s="245" t="s">
        <v>235</v>
      </c>
      <c r="D238" s="329"/>
      <c r="E238" s="315">
        <v>31</v>
      </c>
      <c r="F238" s="331">
        <v>1</v>
      </c>
      <c r="G238" s="136">
        <v>15</v>
      </c>
      <c r="H238" s="3" t="s">
        <v>544</v>
      </c>
      <c r="I238" s="3"/>
      <c r="J238" s="3"/>
      <c r="K238" s="34"/>
      <c r="L238" s="3"/>
      <c r="M238" s="34"/>
      <c r="N238" s="34"/>
      <c r="O238" s="34"/>
      <c r="P238" s="156" t="s">
        <v>236</v>
      </c>
      <c r="Q238" s="6">
        <f t="shared" si="50"/>
        <v>0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</row>
    <row r="239" spans="1:72">
      <c r="A239" s="244"/>
      <c r="B239" s="329"/>
      <c r="C239" s="245"/>
      <c r="D239" s="329"/>
      <c r="E239" s="330"/>
      <c r="F239" s="332"/>
      <c r="G239" s="136">
        <v>16</v>
      </c>
      <c r="H239" s="3" t="s">
        <v>545</v>
      </c>
      <c r="I239" s="3"/>
      <c r="J239" s="3"/>
      <c r="K239" s="34"/>
      <c r="L239" s="3"/>
      <c r="M239" s="34"/>
      <c r="N239" s="34"/>
      <c r="O239" s="34"/>
      <c r="P239" s="156" t="s">
        <v>546</v>
      </c>
      <c r="Q239" s="6">
        <f t="shared" si="50"/>
        <v>0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</row>
    <row r="240" spans="1:72" ht="16.5">
      <c r="A240" s="72"/>
      <c r="B240" s="257" t="s">
        <v>6</v>
      </c>
      <c r="C240" s="258"/>
      <c r="D240" s="4"/>
      <c r="E240" s="4"/>
      <c r="F240" s="18"/>
      <c r="G240" s="137">
        <f>SUM(G238:G239)</f>
        <v>31</v>
      </c>
      <c r="H240" s="5"/>
      <c r="I240" s="5"/>
      <c r="J240" s="5"/>
      <c r="K240" s="41"/>
      <c r="L240" s="5"/>
      <c r="M240" s="41"/>
      <c r="N240" s="41"/>
      <c r="O240" s="41"/>
      <c r="P240" s="156"/>
      <c r="Q240" s="6">
        <f t="shared" si="50"/>
        <v>0</v>
      </c>
      <c r="R240" s="5"/>
      <c r="S240" s="5"/>
      <c r="T240" s="5"/>
      <c r="U240" s="5"/>
      <c r="V240" s="5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</row>
    <row r="241" spans="1:72" s="81" customFormat="1" ht="16.5">
      <c r="A241" s="87" t="s">
        <v>523</v>
      </c>
      <c r="B241" s="88"/>
      <c r="C241" s="89"/>
      <c r="D241" s="90"/>
      <c r="E241" s="91"/>
      <c r="F241" s="92"/>
      <c r="G241" s="147"/>
      <c r="H241" s="99"/>
      <c r="I241" s="99"/>
      <c r="J241" s="99"/>
      <c r="K241" s="178"/>
      <c r="L241" s="99"/>
      <c r="M241" s="178"/>
      <c r="N241" s="178"/>
      <c r="O241" s="178"/>
      <c r="P241" s="161"/>
      <c r="Q241" s="94"/>
      <c r="R241" s="99"/>
      <c r="S241" s="99"/>
      <c r="T241" s="99"/>
      <c r="U241" s="99"/>
      <c r="V241" s="99"/>
      <c r="W241" s="99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79"/>
      <c r="BT241" s="79"/>
    </row>
    <row r="242" spans="1:72">
      <c r="A242" s="260" t="str">
        <f>CONCATENATE(B242," - ",C242)</f>
        <v>SH1512030003E1 - 上海宇航系统工程研究所</v>
      </c>
      <c r="B242" s="261" t="s">
        <v>240</v>
      </c>
      <c r="C242" s="263" t="s">
        <v>241</v>
      </c>
      <c r="D242" s="262">
        <v>145</v>
      </c>
      <c r="E242" s="259">
        <v>130</v>
      </c>
      <c r="F242" s="266"/>
      <c r="G242" s="148">
        <v>50</v>
      </c>
      <c r="H242" s="36" t="s">
        <v>242</v>
      </c>
      <c r="I242" s="34">
        <v>65</v>
      </c>
      <c r="J242" s="42">
        <v>42705</v>
      </c>
      <c r="K242" s="42"/>
      <c r="L242" s="42"/>
      <c r="M242" s="42"/>
      <c r="N242" s="42"/>
      <c r="O242" s="42"/>
      <c r="P242" s="163" t="s">
        <v>243</v>
      </c>
      <c r="Q242" s="35">
        <f>SUM(R242:AD242)</f>
        <v>50</v>
      </c>
      <c r="R242" s="34">
        <v>50</v>
      </c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</row>
    <row r="243" spans="1:72">
      <c r="A243" s="260"/>
      <c r="B243" s="262"/>
      <c r="C243" s="264"/>
      <c r="D243" s="262"/>
      <c r="E243" s="248"/>
      <c r="F243" s="225"/>
      <c r="G243" s="148">
        <v>65</v>
      </c>
      <c r="H243" s="36" t="s">
        <v>244</v>
      </c>
      <c r="I243" s="34">
        <v>80</v>
      </c>
      <c r="J243" s="42">
        <v>42705</v>
      </c>
      <c r="K243" s="42"/>
      <c r="L243" s="42"/>
      <c r="M243" s="42"/>
      <c r="N243" s="42"/>
      <c r="O243" s="42"/>
      <c r="P243" s="163" t="s">
        <v>243</v>
      </c>
      <c r="Q243" s="35">
        <f t="shared" ref="Q243:Q258" si="51">SUM(R243:AD243)</f>
        <v>65</v>
      </c>
      <c r="R243" s="34">
        <v>65</v>
      </c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</row>
    <row r="244" spans="1:72">
      <c r="A244" s="260"/>
      <c r="B244" s="262"/>
      <c r="C244" s="264"/>
      <c r="D244" s="262"/>
      <c r="E244" s="248"/>
      <c r="F244" s="225"/>
      <c r="G244" s="148">
        <v>12</v>
      </c>
      <c r="H244" s="36" t="s">
        <v>242</v>
      </c>
      <c r="I244" s="34">
        <v>65</v>
      </c>
      <c r="J244" s="42">
        <v>42705</v>
      </c>
      <c r="K244" s="42"/>
      <c r="L244" s="42"/>
      <c r="M244" s="42"/>
      <c r="N244" s="42"/>
      <c r="O244" s="42"/>
      <c r="P244" s="163" t="s">
        <v>245</v>
      </c>
      <c r="Q244" s="35">
        <f t="shared" si="51"/>
        <v>12</v>
      </c>
      <c r="R244" s="34">
        <v>12</v>
      </c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</row>
    <row r="245" spans="1:72">
      <c r="A245" s="260"/>
      <c r="B245" s="262"/>
      <c r="C245" s="264"/>
      <c r="D245" s="262"/>
      <c r="E245" s="248"/>
      <c r="F245" s="226"/>
      <c r="G245" s="148">
        <v>3</v>
      </c>
      <c r="H245" s="36" t="s">
        <v>244</v>
      </c>
      <c r="I245" s="34">
        <v>80</v>
      </c>
      <c r="J245" s="42">
        <v>42705</v>
      </c>
      <c r="K245" s="42"/>
      <c r="L245" s="42"/>
      <c r="M245" s="42"/>
      <c r="N245" s="42"/>
      <c r="O245" s="42"/>
      <c r="P245" s="163" t="s">
        <v>245</v>
      </c>
      <c r="Q245" s="35">
        <f t="shared" si="51"/>
        <v>3</v>
      </c>
      <c r="R245" s="34">
        <v>3</v>
      </c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</row>
    <row r="246" spans="1:72" ht="16.5">
      <c r="A246" s="36"/>
      <c r="B246" s="238" t="s">
        <v>234</v>
      </c>
      <c r="C246" s="239"/>
      <c r="D246" s="37"/>
      <c r="E246" s="37"/>
      <c r="F246" s="37"/>
      <c r="G246" s="149">
        <f>SUM(G242:G245)</f>
        <v>130</v>
      </c>
      <c r="H246" s="36" t="s">
        <v>246</v>
      </c>
      <c r="I246" s="34"/>
      <c r="J246" s="34"/>
      <c r="K246" s="34"/>
      <c r="L246" s="34"/>
      <c r="M246" s="34"/>
      <c r="N246" s="34"/>
      <c r="O246" s="34"/>
      <c r="P246" s="163"/>
      <c r="Q246" s="35">
        <f t="shared" si="51"/>
        <v>0</v>
      </c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</row>
    <row r="247" spans="1:72">
      <c r="A247" s="260" t="str">
        <f>CONCATENATE(B247," - ",C247)</f>
        <v>SH1409300001E1 - 上海航天设备制造总厂</v>
      </c>
      <c r="B247" s="261" t="s">
        <v>247</v>
      </c>
      <c r="C247" s="263" t="s">
        <v>248</v>
      </c>
      <c r="D247" s="262">
        <v>950</v>
      </c>
      <c r="E247" s="265">
        <v>941</v>
      </c>
      <c r="F247" s="306"/>
      <c r="G247" s="148">
        <v>600</v>
      </c>
      <c r="H247" s="36" t="s">
        <v>249</v>
      </c>
      <c r="I247" s="34">
        <v>650</v>
      </c>
      <c r="J247" s="42">
        <v>42705</v>
      </c>
      <c r="K247" s="42"/>
      <c r="L247" s="42"/>
      <c r="M247" s="42"/>
      <c r="N247" s="42"/>
      <c r="O247" s="42"/>
      <c r="P247" s="163" t="s">
        <v>721</v>
      </c>
      <c r="Q247" s="35">
        <f t="shared" si="51"/>
        <v>600</v>
      </c>
      <c r="R247" s="34">
        <v>600</v>
      </c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</row>
    <row r="248" spans="1:72">
      <c r="A248" s="260"/>
      <c r="B248" s="262"/>
      <c r="C248" s="264"/>
      <c r="D248" s="262"/>
      <c r="E248" s="248"/>
      <c r="F248" s="222"/>
      <c r="G248" s="148">
        <v>30</v>
      </c>
      <c r="H248" s="36" t="s">
        <v>250</v>
      </c>
      <c r="I248" s="34">
        <v>30</v>
      </c>
      <c r="J248" s="42">
        <v>42491</v>
      </c>
      <c r="K248" s="42"/>
      <c r="L248" s="42"/>
      <c r="M248" s="42"/>
      <c r="N248" s="42"/>
      <c r="O248" s="42"/>
      <c r="P248" s="163" t="s">
        <v>722</v>
      </c>
      <c r="Q248" s="35">
        <f t="shared" si="51"/>
        <v>30</v>
      </c>
      <c r="R248" s="34">
        <v>30</v>
      </c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</row>
    <row r="249" spans="1:72">
      <c r="A249" s="260"/>
      <c r="B249" s="262"/>
      <c r="C249" s="264"/>
      <c r="D249" s="262"/>
      <c r="E249" s="248"/>
      <c r="F249" s="222"/>
      <c r="G249" s="148">
        <v>18</v>
      </c>
      <c r="H249" s="36" t="s">
        <v>251</v>
      </c>
      <c r="I249" s="34">
        <v>18</v>
      </c>
      <c r="J249" s="42">
        <v>42522</v>
      </c>
      <c r="K249" s="42"/>
      <c r="L249" s="42"/>
      <c r="M249" s="42"/>
      <c r="N249" s="42"/>
      <c r="O249" s="42"/>
      <c r="P249" s="163" t="s">
        <v>723</v>
      </c>
      <c r="Q249" s="35">
        <f t="shared" si="51"/>
        <v>18</v>
      </c>
      <c r="R249" s="34">
        <v>18</v>
      </c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</row>
    <row r="250" spans="1:72">
      <c r="A250" s="260"/>
      <c r="B250" s="262"/>
      <c r="C250" s="264"/>
      <c r="D250" s="262"/>
      <c r="E250" s="248"/>
      <c r="F250" s="222"/>
      <c r="G250" s="148">
        <v>23</v>
      </c>
      <c r="H250" s="36" t="s">
        <v>252</v>
      </c>
      <c r="I250" s="34">
        <v>23</v>
      </c>
      <c r="J250" s="42">
        <v>42522</v>
      </c>
      <c r="K250" s="42"/>
      <c r="L250" s="42"/>
      <c r="M250" s="42"/>
      <c r="N250" s="42"/>
      <c r="O250" s="42"/>
      <c r="P250" s="163" t="s">
        <v>722</v>
      </c>
      <c r="Q250" s="35">
        <f t="shared" si="51"/>
        <v>23</v>
      </c>
      <c r="R250" s="34">
        <v>23</v>
      </c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</row>
    <row r="251" spans="1:72">
      <c r="A251" s="260"/>
      <c r="B251" s="262"/>
      <c r="C251" s="264"/>
      <c r="D251" s="262"/>
      <c r="E251" s="248"/>
      <c r="F251" s="222"/>
      <c r="G251" s="148">
        <v>40</v>
      </c>
      <c r="H251" s="36" t="s">
        <v>253</v>
      </c>
      <c r="I251" s="34">
        <v>40</v>
      </c>
      <c r="J251" s="42">
        <v>42583</v>
      </c>
      <c r="K251" s="42"/>
      <c r="L251" s="42"/>
      <c r="M251" s="42"/>
      <c r="N251" s="42"/>
      <c r="O251" s="42"/>
      <c r="P251" s="163" t="s">
        <v>722</v>
      </c>
      <c r="Q251" s="35">
        <f t="shared" si="51"/>
        <v>40</v>
      </c>
      <c r="R251" s="34">
        <v>40</v>
      </c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</row>
    <row r="252" spans="1:72">
      <c r="A252" s="260"/>
      <c r="B252" s="262"/>
      <c r="C252" s="264"/>
      <c r="D252" s="262"/>
      <c r="E252" s="248"/>
      <c r="F252" s="222"/>
      <c r="G252" s="148">
        <v>46</v>
      </c>
      <c r="H252" s="36" t="s">
        <v>244</v>
      </c>
      <c r="I252" s="34">
        <v>46</v>
      </c>
      <c r="J252" s="42">
        <v>42614</v>
      </c>
      <c r="K252" s="42"/>
      <c r="L252" s="42"/>
      <c r="M252" s="42"/>
      <c r="N252" s="42"/>
      <c r="O252" s="42"/>
      <c r="P252" s="163" t="s">
        <v>245</v>
      </c>
      <c r="Q252" s="35">
        <f t="shared" si="51"/>
        <v>46</v>
      </c>
      <c r="R252" s="34">
        <v>46</v>
      </c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</row>
    <row r="253" spans="1:72">
      <c r="A253" s="260"/>
      <c r="B253" s="265"/>
      <c r="C253" s="301"/>
      <c r="D253" s="265"/>
      <c r="E253" s="248"/>
      <c r="F253" s="222"/>
      <c r="G253" s="148">
        <v>45</v>
      </c>
      <c r="H253" s="36" t="s">
        <v>254</v>
      </c>
      <c r="I253" s="34">
        <v>45</v>
      </c>
      <c r="J253" s="42">
        <v>42644</v>
      </c>
      <c r="K253" s="42"/>
      <c r="L253" s="42"/>
      <c r="M253" s="42"/>
      <c r="N253" s="42"/>
      <c r="O253" s="42"/>
      <c r="P253" s="163" t="s">
        <v>245</v>
      </c>
      <c r="Q253" s="35">
        <f t="shared" si="51"/>
        <v>45</v>
      </c>
      <c r="R253" s="34">
        <v>45</v>
      </c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</row>
    <row r="254" spans="1:72">
      <c r="A254" s="260"/>
      <c r="B254" s="265"/>
      <c r="C254" s="301"/>
      <c r="D254" s="265"/>
      <c r="E254" s="248"/>
      <c r="F254" s="222"/>
      <c r="G254" s="148">
        <v>47</v>
      </c>
      <c r="H254" s="36" t="s">
        <v>255</v>
      </c>
      <c r="I254" s="34">
        <v>47</v>
      </c>
      <c r="J254" s="42">
        <v>42644</v>
      </c>
      <c r="K254" s="42"/>
      <c r="L254" s="42"/>
      <c r="M254" s="42"/>
      <c r="N254" s="42"/>
      <c r="O254" s="42"/>
      <c r="P254" s="163" t="s">
        <v>245</v>
      </c>
      <c r="Q254" s="35">
        <f t="shared" si="51"/>
        <v>47</v>
      </c>
      <c r="R254" s="34">
        <v>47</v>
      </c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</row>
    <row r="255" spans="1:72">
      <c r="A255" s="260"/>
      <c r="B255" s="265"/>
      <c r="C255" s="301"/>
      <c r="D255" s="265"/>
      <c r="E255" s="248"/>
      <c r="F255" s="222"/>
      <c r="G255" s="148">
        <v>8</v>
      </c>
      <c r="H255" s="36" t="s">
        <v>256</v>
      </c>
      <c r="I255" s="34">
        <v>8</v>
      </c>
      <c r="J255" s="42">
        <v>42675</v>
      </c>
      <c r="K255" s="42"/>
      <c r="L255" s="42"/>
      <c r="M255" s="42"/>
      <c r="N255" s="42"/>
      <c r="O255" s="42"/>
      <c r="P255" s="163" t="s">
        <v>295</v>
      </c>
      <c r="Q255" s="35">
        <f t="shared" si="51"/>
        <v>8</v>
      </c>
      <c r="R255" s="34">
        <v>8</v>
      </c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</row>
    <row r="256" spans="1:72">
      <c r="A256" s="260"/>
      <c r="B256" s="265"/>
      <c r="C256" s="301"/>
      <c r="D256" s="265"/>
      <c r="E256" s="248"/>
      <c r="F256" s="222"/>
      <c r="G256" s="148">
        <v>6</v>
      </c>
      <c r="H256" s="36" t="s">
        <v>257</v>
      </c>
      <c r="I256" s="34">
        <v>6</v>
      </c>
      <c r="J256" s="42">
        <v>42705</v>
      </c>
      <c r="K256" s="42"/>
      <c r="L256" s="42"/>
      <c r="M256" s="42"/>
      <c r="N256" s="42"/>
      <c r="O256" s="42"/>
      <c r="P256" s="163" t="s">
        <v>245</v>
      </c>
      <c r="Q256" s="35">
        <f t="shared" si="51"/>
        <v>6</v>
      </c>
      <c r="R256" s="34">
        <v>6</v>
      </c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</row>
    <row r="257" spans="1:70">
      <c r="A257" s="260"/>
      <c r="B257" s="265"/>
      <c r="C257" s="301"/>
      <c r="D257" s="265"/>
      <c r="E257" s="248"/>
      <c r="F257" s="222"/>
      <c r="G257" s="148">
        <v>63</v>
      </c>
      <c r="H257" s="36" t="s">
        <v>258</v>
      </c>
      <c r="I257" s="34">
        <v>63</v>
      </c>
      <c r="J257" s="42">
        <v>42705</v>
      </c>
      <c r="K257" s="42"/>
      <c r="L257" s="42"/>
      <c r="M257" s="42"/>
      <c r="N257" s="42"/>
      <c r="O257" s="42"/>
      <c r="P257" s="163" t="s">
        <v>724</v>
      </c>
      <c r="Q257" s="35">
        <f t="shared" si="51"/>
        <v>63</v>
      </c>
      <c r="R257" s="34">
        <v>63</v>
      </c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</row>
    <row r="258" spans="1:70">
      <c r="A258" s="260"/>
      <c r="B258" s="265"/>
      <c r="C258" s="301"/>
      <c r="D258" s="265"/>
      <c r="E258" s="248"/>
      <c r="F258" s="223"/>
      <c r="G258" s="148">
        <v>15</v>
      </c>
      <c r="H258" s="36" t="s">
        <v>249</v>
      </c>
      <c r="I258" s="34">
        <v>650</v>
      </c>
      <c r="J258" s="42">
        <v>42705</v>
      </c>
      <c r="K258" s="42"/>
      <c r="L258" s="42"/>
      <c r="M258" s="42"/>
      <c r="N258" s="42"/>
      <c r="O258" s="42"/>
      <c r="P258" s="163" t="s">
        <v>245</v>
      </c>
      <c r="Q258" s="35">
        <f t="shared" si="51"/>
        <v>15</v>
      </c>
      <c r="R258" s="34">
        <v>15</v>
      </c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</row>
    <row r="259" spans="1:70" ht="16.5">
      <c r="A259" s="36"/>
      <c r="B259" s="238" t="s">
        <v>234</v>
      </c>
      <c r="C259" s="239"/>
      <c r="D259" s="37"/>
      <c r="E259" s="37"/>
      <c r="F259" s="37"/>
      <c r="G259" s="149">
        <f>SUM(G247:G258)</f>
        <v>941</v>
      </c>
      <c r="H259" s="36"/>
      <c r="I259" s="34"/>
      <c r="J259" s="34"/>
      <c r="K259" s="34"/>
      <c r="L259" s="34"/>
      <c r="M259" s="34"/>
      <c r="N259" s="34"/>
      <c r="O259" s="34"/>
      <c r="P259" s="163"/>
      <c r="Q259" s="35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</row>
    <row r="260" spans="1:70" ht="25.15" customHeight="1">
      <c r="A260" s="302" t="str">
        <f>CONCATENATE(B260," - ",C260)</f>
        <v>SH1609190008E1 - 中国人民解放军四八〇五工厂上海船厂</v>
      </c>
      <c r="B260" s="303" t="s">
        <v>259</v>
      </c>
      <c r="C260" s="304" t="s">
        <v>260</v>
      </c>
      <c r="D260" s="306">
        <v>1400</v>
      </c>
      <c r="E260" s="306">
        <v>232</v>
      </c>
      <c r="F260" s="256"/>
      <c r="G260" s="148">
        <v>27</v>
      </c>
      <c r="H260" s="36" t="s">
        <v>261</v>
      </c>
      <c r="I260" s="34">
        <v>27</v>
      </c>
      <c r="J260" s="42">
        <v>42675</v>
      </c>
      <c r="K260" s="42"/>
      <c r="L260" s="42"/>
      <c r="M260" s="42"/>
      <c r="N260" s="42"/>
      <c r="O260" s="42"/>
      <c r="P260" s="163" t="s">
        <v>262</v>
      </c>
      <c r="Q260" s="35">
        <f t="shared" ref="Q260:Q299" si="52">SUM(R260:AD260)</f>
        <v>27</v>
      </c>
      <c r="R260" s="34">
        <v>27</v>
      </c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</row>
    <row r="261" spans="1:70" ht="25.15" customHeight="1">
      <c r="A261" s="302"/>
      <c r="B261" s="303"/>
      <c r="C261" s="304"/>
      <c r="D261" s="222"/>
      <c r="E261" s="222"/>
      <c r="F261" s="222"/>
      <c r="G261" s="148">
        <v>8</v>
      </c>
      <c r="H261" s="36" t="s">
        <v>263</v>
      </c>
      <c r="I261" s="34">
        <v>8</v>
      </c>
      <c r="J261" s="42">
        <v>42675</v>
      </c>
      <c r="K261" s="42"/>
      <c r="L261" s="42"/>
      <c r="M261" s="42"/>
      <c r="N261" s="42"/>
      <c r="O261" s="42"/>
      <c r="P261" s="163" t="s">
        <v>725</v>
      </c>
      <c r="Q261" s="35">
        <f t="shared" si="52"/>
        <v>8</v>
      </c>
      <c r="R261" s="34">
        <v>8</v>
      </c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</row>
    <row r="262" spans="1:70" ht="25.15" customHeight="1">
      <c r="A262" s="302"/>
      <c r="B262" s="303"/>
      <c r="C262" s="304"/>
      <c r="D262" s="222"/>
      <c r="E262" s="222"/>
      <c r="F262" s="222"/>
      <c r="G262" s="148">
        <v>30</v>
      </c>
      <c r="H262" s="36" t="s">
        <v>264</v>
      </c>
      <c r="I262" s="34">
        <v>30</v>
      </c>
      <c r="J262" s="42">
        <v>42705</v>
      </c>
      <c r="K262" s="42"/>
      <c r="L262" s="42"/>
      <c r="M262" s="42"/>
      <c r="N262" s="42"/>
      <c r="O262" s="42"/>
      <c r="P262" s="163" t="s">
        <v>265</v>
      </c>
      <c r="Q262" s="35">
        <f t="shared" si="52"/>
        <v>30</v>
      </c>
      <c r="R262" s="34">
        <v>30</v>
      </c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</row>
    <row r="263" spans="1:70" ht="25.15" customHeight="1">
      <c r="A263" s="302"/>
      <c r="B263" s="303"/>
      <c r="C263" s="304"/>
      <c r="D263" s="222"/>
      <c r="E263" s="222"/>
      <c r="F263" s="222"/>
      <c r="G263" s="148">
        <v>18</v>
      </c>
      <c r="H263" s="36" t="s">
        <v>266</v>
      </c>
      <c r="I263" s="34">
        <v>18</v>
      </c>
      <c r="J263" s="42">
        <v>42675</v>
      </c>
      <c r="K263" s="42"/>
      <c r="L263" s="42"/>
      <c r="M263" s="42"/>
      <c r="N263" s="42"/>
      <c r="O263" s="42"/>
      <c r="P263" s="163" t="s">
        <v>725</v>
      </c>
      <c r="Q263" s="35">
        <f t="shared" si="52"/>
        <v>18</v>
      </c>
      <c r="R263" s="34">
        <v>18</v>
      </c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</row>
    <row r="264" spans="1:70" ht="25.15" customHeight="1">
      <c r="A264" s="302"/>
      <c r="B264" s="303"/>
      <c r="C264" s="304"/>
      <c r="D264" s="222"/>
      <c r="E264" s="222"/>
      <c r="F264" s="222"/>
      <c r="G264" s="148">
        <v>13</v>
      </c>
      <c r="H264" s="36" t="s">
        <v>267</v>
      </c>
      <c r="I264" s="34">
        <v>13</v>
      </c>
      <c r="J264" s="42">
        <v>42675</v>
      </c>
      <c r="K264" s="42"/>
      <c r="L264" s="42"/>
      <c r="M264" s="42"/>
      <c r="N264" s="42"/>
      <c r="O264" s="42"/>
      <c r="P264" s="163" t="s">
        <v>268</v>
      </c>
      <c r="Q264" s="35">
        <f t="shared" si="52"/>
        <v>13</v>
      </c>
      <c r="R264" s="34">
        <v>13</v>
      </c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</row>
    <row r="265" spans="1:70" ht="25.15" customHeight="1">
      <c r="A265" s="302"/>
      <c r="B265" s="303"/>
      <c r="C265" s="304"/>
      <c r="D265" s="222"/>
      <c r="E265" s="222"/>
      <c r="F265" s="222"/>
      <c r="G265" s="148">
        <v>22</v>
      </c>
      <c r="H265" s="36" t="s">
        <v>269</v>
      </c>
      <c r="I265" s="34">
        <v>22</v>
      </c>
      <c r="J265" s="42">
        <v>42675</v>
      </c>
      <c r="K265" s="42"/>
      <c r="L265" s="42"/>
      <c r="M265" s="42"/>
      <c r="N265" s="42"/>
      <c r="O265" s="42"/>
      <c r="P265" s="163" t="s">
        <v>262</v>
      </c>
      <c r="Q265" s="35">
        <f t="shared" si="52"/>
        <v>22</v>
      </c>
      <c r="R265" s="34">
        <v>22</v>
      </c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</row>
    <row r="266" spans="1:70" ht="25.15" customHeight="1">
      <c r="A266" s="302"/>
      <c r="B266" s="303"/>
      <c r="C266" s="304"/>
      <c r="D266" s="222"/>
      <c r="E266" s="222"/>
      <c r="F266" s="222"/>
      <c r="G266" s="148">
        <v>12</v>
      </c>
      <c r="H266" s="36" t="s">
        <v>270</v>
      </c>
      <c r="I266" s="34">
        <v>12</v>
      </c>
      <c r="J266" s="42">
        <v>42675</v>
      </c>
      <c r="K266" s="42"/>
      <c r="L266" s="42"/>
      <c r="M266" s="42"/>
      <c r="N266" s="42"/>
      <c r="O266" s="42"/>
      <c r="P266" s="163" t="s">
        <v>262</v>
      </c>
      <c r="Q266" s="35">
        <f t="shared" si="52"/>
        <v>12</v>
      </c>
      <c r="R266" s="34">
        <v>12</v>
      </c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</row>
    <row r="267" spans="1:70" ht="25.15" customHeight="1">
      <c r="A267" s="302"/>
      <c r="B267" s="303"/>
      <c r="C267" s="304"/>
      <c r="D267" s="222"/>
      <c r="E267" s="222"/>
      <c r="F267" s="222"/>
      <c r="G267" s="148">
        <v>20</v>
      </c>
      <c r="H267" s="36" t="s">
        <v>271</v>
      </c>
      <c r="I267" s="34">
        <v>20</v>
      </c>
      <c r="J267" s="42">
        <v>42705</v>
      </c>
      <c r="K267" s="42"/>
      <c r="L267" s="42"/>
      <c r="M267" s="42"/>
      <c r="N267" s="42"/>
      <c r="O267" s="42"/>
      <c r="P267" s="163" t="s">
        <v>726</v>
      </c>
      <c r="Q267" s="35">
        <f t="shared" si="52"/>
        <v>20</v>
      </c>
      <c r="R267" s="34">
        <v>20</v>
      </c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</row>
    <row r="268" spans="1:70" ht="25.15" customHeight="1">
      <c r="A268" s="302"/>
      <c r="B268" s="303"/>
      <c r="C268" s="304"/>
      <c r="D268" s="222"/>
      <c r="E268" s="222"/>
      <c r="F268" s="222"/>
      <c r="G268" s="148">
        <v>13</v>
      </c>
      <c r="H268" s="36" t="s">
        <v>272</v>
      </c>
      <c r="I268" s="34">
        <v>13</v>
      </c>
      <c r="J268" s="42">
        <v>42736</v>
      </c>
      <c r="K268" s="42"/>
      <c r="L268" s="42"/>
      <c r="M268" s="42"/>
      <c r="N268" s="42"/>
      <c r="O268" s="42"/>
      <c r="P268" s="163" t="s">
        <v>268</v>
      </c>
      <c r="Q268" s="35">
        <f t="shared" si="52"/>
        <v>13</v>
      </c>
      <c r="R268" s="34">
        <v>13</v>
      </c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</row>
    <row r="269" spans="1:70" ht="34.9" customHeight="1">
      <c r="A269" s="302"/>
      <c r="B269" s="303"/>
      <c r="C269" s="304"/>
      <c r="D269" s="222"/>
      <c r="E269" s="222"/>
      <c r="F269" s="222"/>
      <c r="G269" s="148">
        <v>45</v>
      </c>
      <c r="H269" s="36" t="s">
        <v>273</v>
      </c>
      <c r="I269" s="34">
        <v>68</v>
      </c>
      <c r="J269" s="42">
        <v>42826</v>
      </c>
      <c r="K269" s="42"/>
      <c r="L269" s="42"/>
      <c r="M269" s="42"/>
      <c r="N269" s="42"/>
      <c r="O269" s="42"/>
      <c r="P269" s="163" t="s">
        <v>725</v>
      </c>
      <c r="Q269" s="35">
        <f t="shared" si="52"/>
        <v>45</v>
      </c>
      <c r="R269" s="34">
        <v>45</v>
      </c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</row>
    <row r="270" spans="1:70" ht="25.15" customHeight="1">
      <c r="A270" s="302"/>
      <c r="B270" s="303"/>
      <c r="C270" s="304"/>
      <c r="D270" s="222"/>
      <c r="E270" s="222"/>
      <c r="F270" s="222"/>
      <c r="G270" s="148">
        <v>5</v>
      </c>
      <c r="H270" s="36" t="s">
        <v>274</v>
      </c>
      <c r="I270" s="34">
        <v>17</v>
      </c>
      <c r="J270" s="42">
        <v>42795</v>
      </c>
      <c r="K270" s="42"/>
      <c r="L270" s="42"/>
      <c r="M270" s="42"/>
      <c r="N270" s="42"/>
      <c r="O270" s="42"/>
      <c r="P270" s="163" t="s">
        <v>275</v>
      </c>
      <c r="Q270" s="35">
        <f t="shared" si="52"/>
        <v>5</v>
      </c>
      <c r="R270" s="34">
        <v>5</v>
      </c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</row>
    <row r="271" spans="1:70" ht="25.15" customHeight="1">
      <c r="A271" s="302"/>
      <c r="B271" s="303"/>
      <c r="C271" s="304"/>
      <c r="D271" s="222"/>
      <c r="E271" s="222"/>
      <c r="F271" s="222"/>
      <c r="G271" s="148">
        <v>5</v>
      </c>
      <c r="H271" s="36" t="s">
        <v>276</v>
      </c>
      <c r="I271" s="34">
        <v>22</v>
      </c>
      <c r="J271" s="42">
        <v>42795</v>
      </c>
      <c r="K271" s="42"/>
      <c r="L271" s="42"/>
      <c r="M271" s="42"/>
      <c r="N271" s="42"/>
      <c r="O271" s="42"/>
      <c r="P271" s="163" t="s">
        <v>268</v>
      </c>
      <c r="Q271" s="35">
        <f t="shared" si="52"/>
        <v>5</v>
      </c>
      <c r="R271" s="34">
        <v>5</v>
      </c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</row>
    <row r="272" spans="1:70" ht="25.15" customHeight="1">
      <c r="A272" s="302"/>
      <c r="B272" s="303"/>
      <c r="C272" s="304"/>
      <c r="D272" s="222"/>
      <c r="E272" s="222"/>
      <c r="F272" s="222"/>
      <c r="G272" s="148">
        <v>5</v>
      </c>
      <c r="H272" s="36" t="s">
        <v>277</v>
      </c>
      <c r="I272" s="34">
        <v>43</v>
      </c>
      <c r="J272" s="42">
        <v>42795</v>
      </c>
      <c r="K272" s="42"/>
      <c r="L272" s="42"/>
      <c r="M272" s="42"/>
      <c r="N272" s="42"/>
      <c r="O272" s="42"/>
      <c r="P272" s="163" t="s">
        <v>262</v>
      </c>
      <c r="Q272" s="35">
        <f t="shared" si="52"/>
        <v>5</v>
      </c>
      <c r="R272" s="34">
        <v>5</v>
      </c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</row>
    <row r="273" spans="1:70" ht="25.15" customHeight="1">
      <c r="A273" s="302"/>
      <c r="B273" s="303"/>
      <c r="C273" s="304"/>
      <c r="D273" s="222"/>
      <c r="E273" s="222"/>
      <c r="F273" s="222"/>
      <c r="G273" s="148">
        <v>5</v>
      </c>
      <c r="H273" s="36" t="s">
        <v>278</v>
      </c>
      <c r="I273" s="34">
        <v>32</v>
      </c>
      <c r="J273" s="42">
        <v>42795</v>
      </c>
      <c r="K273" s="42"/>
      <c r="L273" s="42"/>
      <c r="M273" s="42"/>
      <c r="N273" s="42"/>
      <c r="O273" s="42"/>
      <c r="P273" s="163" t="s">
        <v>781</v>
      </c>
      <c r="Q273" s="35">
        <f t="shared" si="52"/>
        <v>5</v>
      </c>
      <c r="R273" s="34">
        <v>5</v>
      </c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</row>
    <row r="274" spans="1:70" ht="25.15" customHeight="1">
      <c r="A274" s="302"/>
      <c r="B274" s="303"/>
      <c r="C274" s="304"/>
      <c r="D274" s="222"/>
      <c r="E274" s="222"/>
      <c r="F274" s="222"/>
      <c r="G274" s="148">
        <v>2</v>
      </c>
      <c r="H274" s="36" t="s">
        <v>279</v>
      </c>
      <c r="I274" s="34">
        <v>30</v>
      </c>
      <c r="J274" s="42">
        <v>42795</v>
      </c>
      <c r="K274" s="42"/>
      <c r="L274" s="42"/>
      <c r="M274" s="42"/>
      <c r="N274" s="42"/>
      <c r="O274" s="42"/>
      <c r="P274" s="163" t="s">
        <v>275</v>
      </c>
      <c r="Q274" s="35">
        <f t="shared" si="52"/>
        <v>2</v>
      </c>
      <c r="R274" s="34">
        <v>2</v>
      </c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</row>
    <row r="275" spans="1:70" ht="25.15" customHeight="1">
      <c r="A275" s="302"/>
      <c r="B275" s="303"/>
      <c r="C275" s="304"/>
      <c r="D275" s="222"/>
      <c r="E275" s="222"/>
      <c r="F275" s="222"/>
      <c r="G275" s="148"/>
      <c r="H275" s="36" t="s">
        <v>280</v>
      </c>
      <c r="I275" s="34">
        <v>48</v>
      </c>
      <c r="J275" s="42">
        <v>42795</v>
      </c>
      <c r="K275" s="42"/>
      <c r="L275" s="42"/>
      <c r="M275" s="42"/>
      <c r="N275" s="42"/>
      <c r="O275" s="42"/>
      <c r="P275" s="163" t="s">
        <v>262</v>
      </c>
      <c r="Q275" s="35">
        <f t="shared" si="52"/>
        <v>0</v>
      </c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</row>
    <row r="276" spans="1:70" ht="25.15" customHeight="1">
      <c r="A276" s="302"/>
      <c r="B276" s="303"/>
      <c r="C276" s="304"/>
      <c r="D276" s="222"/>
      <c r="E276" s="222"/>
      <c r="F276" s="222"/>
      <c r="G276" s="148">
        <v>2</v>
      </c>
      <c r="H276" s="36" t="s">
        <v>281</v>
      </c>
      <c r="I276" s="34">
        <v>33</v>
      </c>
      <c r="J276" s="42">
        <v>42795</v>
      </c>
      <c r="K276" s="42"/>
      <c r="L276" s="42"/>
      <c r="M276" s="42"/>
      <c r="N276" s="42"/>
      <c r="O276" s="42"/>
      <c r="P276" s="163" t="s">
        <v>268</v>
      </c>
      <c r="Q276" s="35">
        <f t="shared" si="52"/>
        <v>2</v>
      </c>
      <c r="R276" s="34">
        <v>2</v>
      </c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</row>
    <row r="277" spans="1:70" ht="25.15" customHeight="1">
      <c r="A277" s="302"/>
      <c r="B277" s="303"/>
      <c r="C277" s="304"/>
      <c r="D277" s="222"/>
      <c r="E277" s="222"/>
      <c r="F277" s="223"/>
      <c r="G277" s="148"/>
      <c r="H277" s="36" t="s">
        <v>282</v>
      </c>
      <c r="I277" s="34">
        <v>28</v>
      </c>
      <c r="J277" s="42">
        <v>42795</v>
      </c>
      <c r="K277" s="42"/>
      <c r="L277" s="42"/>
      <c r="M277" s="42"/>
      <c r="N277" s="42"/>
      <c r="O277" s="42"/>
      <c r="P277" s="163" t="s">
        <v>781</v>
      </c>
      <c r="Q277" s="35">
        <f t="shared" si="52"/>
        <v>0</v>
      </c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</row>
    <row r="278" spans="1:70" ht="16.5">
      <c r="A278" s="36"/>
      <c r="B278" s="238" t="s">
        <v>234</v>
      </c>
      <c r="C278" s="239"/>
      <c r="D278" s="37"/>
      <c r="E278" s="37"/>
      <c r="F278" s="37"/>
      <c r="G278" s="149">
        <f>SUM(G260:G277)</f>
        <v>232</v>
      </c>
      <c r="H278" s="43"/>
      <c r="I278" s="34"/>
      <c r="J278" s="34"/>
      <c r="K278" s="34"/>
      <c r="L278" s="34"/>
      <c r="M278" s="34"/>
      <c r="N278" s="34"/>
      <c r="O278" s="34"/>
      <c r="P278" s="163"/>
      <c r="Q278" s="35"/>
      <c r="R278" s="41"/>
      <c r="S278" s="41"/>
      <c r="T278" s="41"/>
      <c r="U278" s="41"/>
      <c r="V278" s="41"/>
      <c r="W278" s="41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</row>
    <row r="279" spans="1:70" ht="14.45" customHeight="1">
      <c r="A279" s="302" t="str">
        <f>CONCATENATE(B279," - ",C279)</f>
        <v>SH1612050002E1 - 中航工业615所</v>
      </c>
      <c r="B279" s="261" t="s">
        <v>283</v>
      </c>
      <c r="C279" s="263" t="s">
        <v>284</v>
      </c>
      <c r="D279" s="262">
        <v>200</v>
      </c>
      <c r="E279" s="265">
        <v>260</v>
      </c>
      <c r="F279" s="265"/>
      <c r="G279" s="148">
        <v>125</v>
      </c>
      <c r="H279" s="36" t="s">
        <v>285</v>
      </c>
      <c r="I279" s="34">
        <v>125</v>
      </c>
      <c r="J279" s="42">
        <v>42705</v>
      </c>
      <c r="K279" s="42"/>
      <c r="L279" s="42"/>
      <c r="M279" s="42"/>
      <c r="N279" s="42"/>
      <c r="O279" s="42"/>
      <c r="P279" s="163" t="s">
        <v>720</v>
      </c>
      <c r="Q279" s="35">
        <f t="shared" si="52"/>
        <v>125</v>
      </c>
      <c r="R279" s="34">
        <v>125</v>
      </c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</row>
    <row r="280" spans="1:70">
      <c r="A280" s="302"/>
      <c r="B280" s="262"/>
      <c r="C280" s="264"/>
      <c r="D280" s="262"/>
      <c r="E280" s="248"/>
      <c r="F280" s="248"/>
      <c r="G280" s="148">
        <v>105</v>
      </c>
      <c r="H280" s="36" t="s">
        <v>286</v>
      </c>
      <c r="I280" s="34">
        <v>105</v>
      </c>
      <c r="J280" s="42">
        <v>42705</v>
      </c>
      <c r="K280" s="42"/>
      <c r="L280" s="42"/>
      <c r="M280" s="42"/>
      <c r="N280" s="42"/>
      <c r="O280" s="42"/>
      <c r="P280" s="163" t="s">
        <v>371</v>
      </c>
      <c r="Q280" s="35">
        <f t="shared" si="52"/>
        <v>105</v>
      </c>
      <c r="R280" s="34">
        <v>105</v>
      </c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</row>
    <row r="281" spans="1:70">
      <c r="A281" s="302"/>
      <c r="B281" s="262"/>
      <c r="C281" s="264"/>
      <c r="D281" s="262"/>
      <c r="E281" s="248"/>
      <c r="F281" s="248"/>
      <c r="G281" s="148">
        <v>20</v>
      </c>
      <c r="H281" s="36" t="s">
        <v>287</v>
      </c>
      <c r="I281" s="34">
        <v>20</v>
      </c>
      <c r="J281" s="42">
        <v>42705</v>
      </c>
      <c r="K281" s="42"/>
      <c r="L281" s="42"/>
      <c r="M281" s="42"/>
      <c r="N281" s="42"/>
      <c r="O281" s="42"/>
      <c r="P281" s="163" t="s">
        <v>371</v>
      </c>
      <c r="Q281" s="35">
        <f t="shared" si="52"/>
        <v>20</v>
      </c>
      <c r="R281" s="34">
        <v>20</v>
      </c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</row>
    <row r="282" spans="1:70">
      <c r="A282" s="302"/>
      <c r="B282" s="262"/>
      <c r="C282" s="264"/>
      <c r="D282" s="262"/>
      <c r="E282" s="248"/>
      <c r="F282" s="248"/>
      <c r="G282" s="148">
        <v>10</v>
      </c>
      <c r="H282" s="36" t="s">
        <v>288</v>
      </c>
      <c r="I282" s="34">
        <v>10</v>
      </c>
      <c r="J282" s="42">
        <v>42736</v>
      </c>
      <c r="K282" s="42"/>
      <c r="L282" s="42"/>
      <c r="M282" s="42"/>
      <c r="N282" s="42"/>
      <c r="O282" s="42"/>
      <c r="P282" s="163" t="s">
        <v>245</v>
      </c>
      <c r="Q282" s="35">
        <f t="shared" si="52"/>
        <v>10</v>
      </c>
      <c r="R282" s="34">
        <v>10</v>
      </c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</row>
    <row r="283" spans="1:70">
      <c r="A283" s="302"/>
      <c r="B283" s="262"/>
      <c r="C283" s="264"/>
      <c r="D283" s="262"/>
      <c r="E283" s="248"/>
      <c r="F283" s="248"/>
      <c r="G283" s="148"/>
      <c r="H283" s="36" t="s">
        <v>289</v>
      </c>
      <c r="I283" s="34">
        <v>15</v>
      </c>
      <c r="J283" s="34"/>
      <c r="K283" s="34"/>
      <c r="L283" s="34"/>
      <c r="M283" s="34"/>
      <c r="N283" s="34"/>
      <c r="O283" s="34"/>
      <c r="P283" s="163"/>
      <c r="Q283" s="35">
        <f t="shared" si="52"/>
        <v>0</v>
      </c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</row>
    <row r="284" spans="1:70">
      <c r="A284" s="302"/>
      <c r="B284" s="262"/>
      <c r="C284" s="264"/>
      <c r="D284" s="262"/>
      <c r="E284" s="248"/>
      <c r="F284" s="248"/>
      <c r="G284" s="148"/>
      <c r="H284" s="36" t="s">
        <v>290</v>
      </c>
      <c r="I284" s="34">
        <v>30</v>
      </c>
      <c r="J284" s="34"/>
      <c r="K284" s="34"/>
      <c r="L284" s="34"/>
      <c r="M284" s="34"/>
      <c r="N284" s="34"/>
      <c r="O284" s="34"/>
      <c r="P284" s="163"/>
      <c r="Q284" s="35">
        <f t="shared" si="52"/>
        <v>0</v>
      </c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</row>
    <row r="285" spans="1:70">
      <c r="A285" s="302"/>
      <c r="B285" s="262"/>
      <c r="C285" s="264"/>
      <c r="D285" s="262"/>
      <c r="E285" s="248"/>
      <c r="F285" s="248"/>
      <c r="G285" s="148"/>
      <c r="H285" s="36" t="s">
        <v>291</v>
      </c>
      <c r="I285" s="34">
        <v>25</v>
      </c>
      <c r="J285" s="34"/>
      <c r="K285" s="34"/>
      <c r="L285" s="34"/>
      <c r="M285" s="34"/>
      <c r="N285" s="34"/>
      <c r="O285" s="34"/>
      <c r="P285" s="163"/>
      <c r="Q285" s="35">
        <f t="shared" si="52"/>
        <v>0</v>
      </c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</row>
    <row r="286" spans="1:70" ht="16.5">
      <c r="A286" s="36"/>
      <c r="B286" s="238" t="s">
        <v>234</v>
      </c>
      <c r="C286" s="239"/>
      <c r="D286" s="37"/>
      <c r="E286" s="37"/>
      <c r="F286" s="37"/>
      <c r="G286" s="149">
        <f>SUM(G279:G285)</f>
        <v>260</v>
      </c>
      <c r="H286" s="43"/>
      <c r="I286" s="41"/>
      <c r="J286" s="41"/>
      <c r="K286" s="41"/>
      <c r="L286" s="41"/>
      <c r="M286" s="41"/>
      <c r="N286" s="41"/>
      <c r="O286" s="41"/>
      <c r="P286" s="163"/>
      <c r="Q286" s="35"/>
      <c r="R286" s="41"/>
      <c r="S286" s="41"/>
      <c r="T286" s="41"/>
      <c r="U286" s="41"/>
      <c r="V286" s="41"/>
      <c r="W286" s="41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</row>
    <row r="287" spans="1:70" ht="16.5">
      <c r="A287" s="302" t="str">
        <f>CONCATENATE(B287," - ",C287)</f>
        <v>TS2016110100001 - 世纪出版维护</v>
      </c>
      <c r="B287" s="261" t="s">
        <v>292</v>
      </c>
      <c r="C287" s="263" t="s">
        <v>293</v>
      </c>
      <c r="D287" s="262">
        <v>130</v>
      </c>
      <c r="E287" s="265"/>
      <c r="F287" s="48"/>
      <c r="G287" s="148">
        <v>4</v>
      </c>
      <c r="H287" s="36" t="s">
        <v>294</v>
      </c>
      <c r="I287" s="34">
        <v>130</v>
      </c>
      <c r="J287" s="42">
        <v>42887</v>
      </c>
      <c r="K287" s="42"/>
      <c r="L287" s="42"/>
      <c r="M287" s="42"/>
      <c r="N287" s="42"/>
      <c r="O287" s="42"/>
      <c r="P287" s="163" t="s">
        <v>245</v>
      </c>
      <c r="Q287" s="35">
        <f t="shared" si="52"/>
        <v>4</v>
      </c>
      <c r="R287" s="34">
        <v>4</v>
      </c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</row>
    <row r="288" spans="1:70" ht="16.5">
      <c r="A288" s="302"/>
      <c r="B288" s="262"/>
      <c r="C288" s="264"/>
      <c r="D288" s="262"/>
      <c r="E288" s="248"/>
      <c r="F288" s="22"/>
      <c r="G288" s="148">
        <v>3</v>
      </c>
      <c r="H288" s="36" t="s">
        <v>294</v>
      </c>
      <c r="I288" s="34">
        <v>130</v>
      </c>
      <c r="J288" s="42">
        <v>42887</v>
      </c>
      <c r="K288" s="42"/>
      <c r="L288" s="42"/>
      <c r="M288" s="42"/>
      <c r="N288" s="42"/>
      <c r="O288" s="42"/>
      <c r="P288" s="163" t="s">
        <v>295</v>
      </c>
      <c r="Q288" s="35">
        <f t="shared" si="52"/>
        <v>3</v>
      </c>
      <c r="R288" s="34">
        <v>3</v>
      </c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</row>
    <row r="289" spans="1:70" ht="16.5">
      <c r="A289" s="36"/>
      <c r="B289" s="238" t="s">
        <v>234</v>
      </c>
      <c r="C289" s="239"/>
      <c r="D289" s="37"/>
      <c r="E289" s="37"/>
      <c r="F289" s="37"/>
      <c r="G289" s="149">
        <f>SUM(G287:G288)</f>
        <v>7</v>
      </c>
      <c r="H289" s="43"/>
      <c r="I289" s="41"/>
      <c r="J289" s="41"/>
      <c r="K289" s="41"/>
      <c r="L289" s="41"/>
      <c r="M289" s="41"/>
      <c r="N289" s="41"/>
      <c r="O289" s="41"/>
      <c r="P289" s="163"/>
      <c r="Q289" s="35"/>
      <c r="R289" s="41"/>
      <c r="S289" s="41"/>
      <c r="T289" s="41"/>
      <c r="U289" s="41"/>
      <c r="V289" s="41"/>
      <c r="W289" s="41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</row>
    <row r="290" spans="1:70" ht="67.5">
      <c r="A290" s="260" t="str">
        <f>CONCATENATE(B290," - ",C290)</f>
        <v>SH1212050002E1 - 航天八院HR</v>
      </c>
      <c r="B290" s="261" t="s">
        <v>296</v>
      </c>
      <c r="C290" s="263" t="s">
        <v>297</v>
      </c>
      <c r="D290" s="262">
        <v>17</v>
      </c>
      <c r="E290" s="265"/>
      <c r="F290" s="265"/>
      <c r="G290" s="148"/>
      <c r="H290" s="36" t="s">
        <v>298</v>
      </c>
      <c r="I290" s="34">
        <v>10</v>
      </c>
      <c r="J290" s="34"/>
      <c r="K290" s="34"/>
      <c r="L290" s="34"/>
      <c r="M290" s="34"/>
      <c r="N290" s="34"/>
      <c r="O290" s="34"/>
      <c r="P290" s="163"/>
      <c r="Q290" s="35">
        <f t="shared" si="52"/>
        <v>0</v>
      </c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</row>
    <row r="291" spans="1:70" ht="27">
      <c r="A291" s="260"/>
      <c r="B291" s="262"/>
      <c r="C291" s="264"/>
      <c r="D291" s="262"/>
      <c r="E291" s="248"/>
      <c r="F291" s="248"/>
      <c r="G291" s="148"/>
      <c r="H291" s="36" t="s">
        <v>299</v>
      </c>
      <c r="I291" s="34">
        <v>2</v>
      </c>
      <c r="J291" s="34"/>
      <c r="K291" s="34"/>
      <c r="L291" s="34"/>
      <c r="M291" s="34"/>
      <c r="N291" s="34"/>
      <c r="O291" s="34"/>
      <c r="P291" s="163"/>
      <c r="Q291" s="35">
        <f t="shared" si="52"/>
        <v>0</v>
      </c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</row>
    <row r="292" spans="1:70" ht="40.5">
      <c r="A292" s="260"/>
      <c r="B292" s="262"/>
      <c r="C292" s="264"/>
      <c r="D292" s="262"/>
      <c r="E292" s="248"/>
      <c r="F292" s="248"/>
      <c r="G292" s="148"/>
      <c r="H292" s="36" t="s">
        <v>300</v>
      </c>
      <c r="I292" s="34">
        <v>5</v>
      </c>
      <c r="J292" s="34"/>
      <c r="K292" s="34"/>
      <c r="L292" s="34"/>
      <c r="M292" s="34"/>
      <c r="N292" s="34"/>
      <c r="O292" s="34"/>
      <c r="P292" s="163"/>
      <c r="Q292" s="35">
        <f t="shared" si="52"/>
        <v>0</v>
      </c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</row>
    <row r="293" spans="1:70">
      <c r="A293" s="260"/>
      <c r="B293" s="262"/>
      <c r="C293" s="264"/>
      <c r="D293" s="262"/>
      <c r="E293" s="248"/>
      <c r="F293" s="248"/>
      <c r="G293" s="148">
        <v>20</v>
      </c>
      <c r="H293" s="36" t="s">
        <v>301</v>
      </c>
      <c r="I293" s="34">
        <v>20</v>
      </c>
      <c r="J293" s="42">
        <v>42767</v>
      </c>
      <c r="K293" s="42"/>
      <c r="L293" s="42"/>
      <c r="M293" s="42"/>
      <c r="N293" s="42"/>
      <c r="O293" s="42"/>
      <c r="P293" s="163" t="s">
        <v>720</v>
      </c>
      <c r="Q293" s="35">
        <f t="shared" si="52"/>
        <v>0</v>
      </c>
      <c r="R293" s="34" t="s">
        <v>302</v>
      </c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</row>
    <row r="294" spans="1:70">
      <c r="A294" s="260"/>
      <c r="B294" s="262"/>
      <c r="C294" s="264"/>
      <c r="D294" s="262"/>
      <c r="E294" s="248"/>
      <c r="F294" s="248"/>
      <c r="G294" s="148">
        <v>20</v>
      </c>
      <c r="H294" s="36" t="s">
        <v>303</v>
      </c>
      <c r="I294" s="34">
        <v>20</v>
      </c>
      <c r="J294" s="42">
        <v>42767</v>
      </c>
      <c r="K294" s="42"/>
      <c r="L294" s="42"/>
      <c r="M294" s="42"/>
      <c r="N294" s="42"/>
      <c r="O294" s="42"/>
      <c r="P294" s="163" t="s">
        <v>720</v>
      </c>
      <c r="Q294" s="35">
        <f t="shared" si="52"/>
        <v>20</v>
      </c>
      <c r="R294" s="34">
        <v>20</v>
      </c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</row>
    <row r="295" spans="1:70">
      <c r="A295" s="260"/>
      <c r="B295" s="262"/>
      <c r="C295" s="264"/>
      <c r="D295" s="262"/>
      <c r="E295" s="248"/>
      <c r="F295" s="248"/>
      <c r="G295" s="148">
        <v>15</v>
      </c>
      <c r="H295" s="36" t="s">
        <v>304</v>
      </c>
      <c r="I295" s="34">
        <v>15</v>
      </c>
      <c r="J295" s="42">
        <v>42767</v>
      </c>
      <c r="K295" s="42"/>
      <c r="L295" s="42"/>
      <c r="M295" s="42"/>
      <c r="N295" s="42"/>
      <c r="O295" s="42"/>
      <c r="P295" s="163" t="s">
        <v>720</v>
      </c>
      <c r="Q295" s="35">
        <f t="shared" si="52"/>
        <v>15</v>
      </c>
      <c r="R295" s="34">
        <v>15</v>
      </c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</row>
    <row r="296" spans="1:70">
      <c r="A296" s="260"/>
      <c r="B296" s="262"/>
      <c r="C296" s="264"/>
      <c r="D296" s="262"/>
      <c r="E296" s="248"/>
      <c r="F296" s="248"/>
      <c r="G296" s="148">
        <v>10</v>
      </c>
      <c r="H296" s="36" t="s">
        <v>305</v>
      </c>
      <c r="I296" s="34">
        <v>10</v>
      </c>
      <c r="J296" s="42">
        <v>42767</v>
      </c>
      <c r="K296" s="42"/>
      <c r="L296" s="42"/>
      <c r="M296" s="42"/>
      <c r="N296" s="42"/>
      <c r="O296" s="42"/>
      <c r="P296" s="163" t="s">
        <v>720</v>
      </c>
      <c r="Q296" s="35">
        <f t="shared" si="52"/>
        <v>10</v>
      </c>
      <c r="R296" s="34">
        <v>10</v>
      </c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</row>
    <row r="297" spans="1:70">
      <c r="A297" s="260"/>
      <c r="B297" s="262"/>
      <c r="C297" s="264"/>
      <c r="D297" s="262"/>
      <c r="E297" s="248"/>
      <c r="F297" s="248"/>
      <c r="G297" s="148">
        <v>18</v>
      </c>
      <c r="H297" s="36" t="s">
        <v>306</v>
      </c>
      <c r="I297" s="34">
        <v>18</v>
      </c>
      <c r="J297" s="42">
        <v>42767</v>
      </c>
      <c r="K297" s="42"/>
      <c r="L297" s="42"/>
      <c r="M297" s="42"/>
      <c r="N297" s="42"/>
      <c r="O297" s="42"/>
      <c r="P297" s="163" t="s">
        <v>720</v>
      </c>
      <c r="Q297" s="35">
        <f t="shared" si="52"/>
        <v>18</v>
      </c>
      <c r="R297" s="34">
        <v>18</v>
      </c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</row>
    <row r="298" spans="1:70">
      <c r="A298" s="260"/>
      <c r="B298" s="262"/>
      <c r="C298" s="264"/>
      <c r="D298" s="262"/>
      <c r="E298" s="248"/>
      <c r="F298" s="248"/>
      <c r="G298" s="148">
        <v>18</v>
      </c>
      <c r="H298" s="36" t="s">
        <v>307</v>
      </c>
      <c r="I298" s="34">
        <v>18</v>
      </c>
      <c r="J298" s="42">
        <v>42767</v>
      </c>
      <c r="K298" s="42"/>
      <c r="L298" s="42"/>
      <c r="M298" s="42"/>
      <c r="N298" s="42"/>
      <c r="O298" s="42"/>
      <c r="P298" s="163" t="s">
        <v>720</v>
      </c>
      <c r="Q298" s="35">
        <f t="shared" si="52"/>
        <v>18</v>
      </c>
      <c r="R298" s="34">
        <v>18</v>
      </c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</row>
    <row r="299" spans="1:70">
      <c r="A299" s="260"/>
      <c r="B299" s="262"/>
      <c r="C299" s="264"/>
      <c r="D299" s="262"/>
      <c r="E299" s="248"/>
      <c r="F299" s="248"/>
      <c r="G299" s="148">
        <v>30</v>
      </c>
      <c r="H299" s="36" t="s">
        <v>308</v>
      </c>
      <c r="I299" s="34">
        <v>30</v>
      </c>
      <c r="J299" s="42">
        <v>42767</v>
      </c>
      <c r="K299" s="42"/>
      <c r="L299" s="42"/>
      <c r="M299" s="42"/>
      <c r="N299" s="42"/>
      <c r="O299" s="42"/>
      <c r="P299" s="163" t="s">
        <v>720</v>
      </c>
      <c r="Q299" s="35">
        <f t="shared" si="52"/>
        <v>30</v>
      </c>
      <c r="R299" s="34">
        <v>30</v>
      </c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</row>
    <row r="300" spans="1:70" ht="16.5">
      <c r="A300" s="36"/>
      <c r="B300" s="238" t="s">
        <v>234</v>
      </c>
      <c r="C300" s="239"/>
      <c r="D300" s="37"/>
      <c r="E300" s="37"/>
      <c r="F300" s="37"/>
      <c r="G300" s="149">
        <f>SUM(G290:G299)</f>
        <v>131</v>
      </c>
      <c r="H300" s="43"/>
      <c r="I300" s="41"/>
      <c r="J300" s="41"/>
      <c r="K300" s="41"/>
      <c r="L300" s="41"/>
      <c r="M300" s="41"/>
      <c r="N300" s="41"/>
      <c r="O300" s="41"/>
      <c r="P300" s="163"/>
      <c r="Q300" s="44"/>
      <c r="R300" s="41"/>
      <c r="S300" s="41"/>
      <c r="T300" s="41"/>
      <c r="U300" s="41"/>
      <c r="V300" s="41"/>
      <c r="W300" s="41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</row>
    <row r="301" spans="1:70">
      <c r="A301" s="260" t="str">
        <f>CONCATENATE(B301," - ",C301)</f>
        <v>SH1612120007E1 - 中智科技</v>
      </c>
      <c r="B301" s="262" t="s">
        <v>309</v>
      </c>
      <c r="C301" s="264" t="s">
        <v>310</v>
      </c>
      <c r="D301" s="262">
        <v>13</v>
      </c>
      <c r="E301" s="259">
        <v>13</v>
      </c>
      <c r="F301" s="259"/>
      <c r="G301" s="148">
        <v>5</v>
      </c>
      <c r="H301" s="34" t="s">
        <v>311</v>
      </c>
      <c r="I301" s="34">
        <v>10</v>
      </c>
      <c r="J301" s="40">
        <v>42738</v>
      </c>
      <c r="K301" s="40"/>
      <c r="L301" s="40"/>
      <c r="M301" s="40"/>
      <c r="N301" s="40"/>
      <c r="O301" s="40"/>
      <c r="P301" s="160" t="s">
        <v>312</v>
      </c>
      <c r="Q301" s="35">
        <f t="shared" ref="Q301:Q312" si="53">SUM(S301:AA301)</f>
        <v>1</v>
      </c>
      <c r="R301" s="33">
        <v>4</v>
      </c>
      <c r="S301" s="34">
        <v>1</v>
      </c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</row>
    <row r="302" spans="1:70">
      <c r="A302" s="260"/>
      <c r="B302" s="262"/>
      <c r="C302" s="264"/>
      <c r="D302" s="262"/>
      <c r="E302" s="248"/>
      <c r="F302" s="248"/>
      <c r="G302" s="148">
        <v>0</v>
      </c>
      <c r="H302" s="34" t="s">
        <v>313</v>
      </c>
      <c r="I302" s="34">
        <v>3</v>
      </c>
      <c r="J302" s="40">
        <v>42916</v>
      </c>
      <c r="K302" s="40"/>
      <c r="L302" s="40"/>
      <c r="M302" s="40"/>
      <c r="N302" s="40"/>
      <c r="O302" s="40"/>
      <c r="P302" s="160" t="s">
        <v>312</v>
      </c>
      <c r="Q302" s="35">
        <v>0</v>
      </c>
      <c r="R302" s="33">
        <v>0</v>
      </c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</row>
    <row r="303" spans="1:70" ht="16.5">
      <c r="A303" s="36"/>
      <c r="B303" s="238" t="s">
        <v>234</v>
      </c>
      <c r="C303" s="239"/>
      <c r="D303" s="37"/>
      <c r="E303" s="37"/>
      <c r="F303" s="37"/>
      <c r="G303" s="149">
        <f>SUM(G301:G302)</f>
        <v>5</v>
      </c>
      <c r="H303" s="34"/>
      <c r="I303" s="34"/>
      <c r="J303" s="34"/>
      <c r="K303" s="34"/>
      <c r="L303" s="34"/>
      <c r="M303" s="34"/>
      <c r="N303" s="34"/>
      <c r="O303" s="34"/>
      <c r="P303" s="160"/>
      <c r="Q303" s="35"/>
      <c r="R303" s="33">
        <f t="shared" ref="R303:R313" si="54">G303-Q303</f>
        <v>5</v>
      </c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</row>
    <row r="304" spans="1:70">
      <c r="A304" s="260" t="str">
        <f>CONCATENATE(B304," - ",C304)</f>
        <v>预投入 - 上海医药一生化采购与OA集成</v>
      </c>
      <c r="B304" s="262" t="s">
        <v>314</v>
      </c>
      <c r="C304" s="264" t="s">
        <v>315</v>
      </c>
      <c r="D304" s="262">
        <v>80</v>
      </c>
      <c r="E304" s="265">
        <v>80</v>
      </c>
      <c r="F304" s="265"/>
      <c r="G304" s="148">
        <v>14</v>
      </c>
      <c r="H304" s="34" t="s">
        <v>316</v>
      </c>
      <c r="I304" s="34">
        <v>15</v>
      </c>
      <c r="J304" s="40">
        <v>42916</v>
      </c>
      <c r="K304" s="40"/>
      <c r="L304" s="40"/>
      <c r="M304" s="40"/>
      <c r="N304" s="40"/>
      <c r="O304" s="40"/>
      <c r="P304" s="160" t="s">
        <v>312</v>
      </c>
      <c r="Q304" s="35">
        <f t="shared" si="53"/>
        <v>6</v>
      </c>
      <c r="R304" s="33">
        <f t="shared" si="54"/>
        <v>8</v>
      </c>
      <c r="S304" s="34"/>
      <c r="T304" s="34">
        <v>1</v>
      </c>
      <c r="U304" s="34">
        <v>1</v>
      </c>
      <c r="V304" s="34"/>
      <c r="W304" s="34"/>
      <c r="X304" s="34">
        <v>1</v>
      </c>
      <c r="Y304" s="34">
        <v>1</v>
      </c>
      <c r="Z304" s="34">
        <v>1</v>
      </c>
      <c r="AA304" s="34">
        <v>1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</row>
    <row r="305" spans="1:70">
      <c r="A305" s="260"/>
      <c r="B305" s="262"/>
      <c r="C305" s="264"/>
      <c r="D305" s="262"/>
      <c r="E305" s="248"/>
      <c r="F305" s="248"/>
      <c r="G305" s="148">
        <v>14</v>
      </c>
      <c r="H305" s="34" t="s">
        <v>317</v>
      </c>
      <c r="I305" s="34">
        <v>15</v>
      </c>
      <c r="J305" s="40">
        <v>42916</v>
      </c>
      <c r="K305" s="40"/>
      <c r="L305" s="40"/>
      <c r="M305" s="40"/>
      <c r="N305" s="40"/>
      <c r="O305" s="40"/>
      <c r="P305" s="160" t="s">
        <v>312</v>
      </c>
      <c r="Q305" s="35">
        <f t="shared" si="53"/>
        <v>5</v>
      </c>
      <c r="R305" s="33">
        <f t="shared" si="54"/>
        <v>9</v>
      </c>
      <c r="S305" s="34"/>
      <c r="T305" s="34">
        <v>1</v>
      </c>
      <c r="U305" s="34">
        <v>1</v>
      </c>
      <c r="V305" s="34"/>
      <c r="W305" s="34"/>
      <c r="X305" s="34"/>
      <c r="Y305" s="34">
        <v>1</v>
      </c>
      <c r="Z305" s="34">
        <v>1</v>
      </c>
      <c r="AA305" s="34">
        <v>1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</row>
    <row r="306" spans="1:70">
      <c r="A306" s="260"/>
      <c r="B306" s="262"/>
      <c r="C306" s="264"/>
      <c r="D306" s="262"/>
      <c r="E306" s="248"/>
      <c r="F306" s="248"/>
      <c r="G306" s="148">
        <v>14</v>
      </c>
      <c r="H306" s="34" t="s">
        <v>318</v>
      </c>
      <c r="I306" s="34">
        <v>15</v>
      </c>
      <c r="J306" s="40">
        <v>42916</v>
      </c>
      <c r="K306" s="40"/>
      <c r="L306" s="40"/>
      <c r="M306" s="40"/>
      <c r="N306" s="40"/>
      <c r="O306" s="40"/>
      <c r="P306" s="160" t="s">
        <v>312</v>
      </c>
      <c r="Q306" s="35">
        <f t="shared" si="53"/>
        <v>4</v>
      </c>
      <c r="R306" s="33">
        <f t="shared" si="54"/>
        <v>10</v>
      </c>
      <c r="S306" s="34"/>
      <c r="T306" s="34"/>
      <c r="U306" s="34"/>
      <c r="V306" s="34"/>
      <c r="W306" s="34">
        <v>1</v>
      </c>
      <c r="X306" s="34"/>
      <c r="Y306" s="34">
        <v>1</v>
      </c>
      <c r="Z306" s="34">
        <v>1</v>
      </c>
      <c r="AA306" s="34">
        <v>1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</row>
    <row r="307" spans="1:70">
      <c r="A307" s="260"/>
      <c r="B307" s="262"/>
      <c r="C307" s="264"/>
      <c r="D307" s="262"/>
      <c r="E307" s="248"/>
      <c r="F307" s="248"/>
      <c r="G307" s="148">
        <v>14</v>
      </c>
      <c r="H307" s="34" t="s">
        <v>319</v>
      </c>
      <c r="I307" s="34">
        <v>15</v>
      </c>
      <c r="J307" s="40">
        <v>42916</v>
      </c>
      <c r="K307" s="40"/>
      <c r="L307" s="40"/>
      <c r="M307" s="40"/>
      <c r="N307" s="40"/>
      <c r="O307" s="40"/>
      <c r="P307" s="160" t="s">
        <v>312</v>
      </c>
      <c r="Q307" s="35">
        <f t="shared" si="53"/>
        <v>2</v>
      </c>
      <c r="R307" s="33">
        <f t="shared" si="54"/>
        <v>12</v>
      </c>
      <c r="S307" s="34"/>
      <c r="T307" s="34"/>
      <c r="U307" s="34"/>
      <c r="V307" s="34"/>
      <c r="W307" s="34">
        <v>1</v>
      </c>
      <c r="X307" s="34"/>
      <c r="Y307" s="34"/>
      <c r="Z307" s="34"/>
      <c r="AA307" s="34">
        <v>1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</row>
    <row r="308" spans="1:70">
      <c r="A308" s="260"/>
      <c r="B308" s="262"/>
      <c r="C308" s="264"/>
      <c r="D308" s="262"/>
      <c r="E308" s="248"/>
      <c r="F308" s="248"/>
      <c r="G308" s="148">
        <v>8</v>
      </c>
      <c r="H308" s="34" t="s">
        <v>320</v>
      </c>
      <c r="I308" s="34">
        <v>10</v>
      </c>
      <c r="J308" s="40">
        <v>42916</v>
      </c>
      <c r="K308" s="40"/>
      <c r="L308" s="40"/>
      <c r="M308" s="40"/>
      <c r="N308" s="40"/>
      <c r="O308" s="40"/>
      <c r="P308" s="160" t="s">
        <v>312</v>
      </c>
      <c r="Q308" s="35">
        <f t="shared" si="53"/>
        <v>1</v>
      </c>
      <c r="R308" s="33">
        <f t="shared" si="54"/>
        <v>7</v>
      </c>
      <c r="S308" s="34"/>
      <c r="T308" s="34"/>
      <c r="U308" s="34"/>
      <c r="V308" s="34"/>
      <c r="W308" s="34"/>
      <c r="X308" s="34"/>
      <c r="Y308" s="34"/>
      <c r="Z308" s="34"/>
      <c r="AA308" s="34">
        <v>1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</row>
    <row r="309" spans="1:70">
      <c r="A309" s="260"/>
      <c r="B309" s="262"/>
      <c r="C309" s="264"/>
      <c r="D309" s="262"/>
      <c r="E309" s="248"/>
      <c r="F309" s="248"/>
      <c r="G309" s="148">
        <v>7</v>
      </c>
      <c r="H309" s="34" t="s">
        <v>321</v>
      </c>
      <c r="I309" s="34">
        <v>8</v>
      </c>
      <c r="J309" s="40">
        <v>42916</v>
      </c>
      <c r="K309" s="40"/>
      <c r="L309" s="40"/>
      <c r="M309" s="40"/>
      <c r="N309" s="40"/>
      <c r="O309" s="40"/>
      <c r="P309" s="160" t="s">
        <v>312</v>
      </c>
      <c r="Q309" s="35">
        <f t="shared" si="53"/>
        <v>0</v>
      </c>
      <c r="R309" s="33">
        <f t="shared" si="54"/>
        <v>7</v>
      </c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</row>
    <row r="310" spans="1:70">
      <c r="A310" s="260"/>
      <c r="B310" s="265"/>
      <c r="C310" s="301"/>
      <c r="D310" s="265"/>
      <c r="E310" s="248"/>
      <c r="F310" s="248"/>
      <c r="G310" s="148">
        <v>1</v>
      </c>
      <c r="H310" s="34" t="s">
        <v>322</v>
      </c>
      <c r="I310" s="34">
        <v>2</v>
      </c>
      <c r="J310" s="40">
        <v>42916</v>
      </c>
      <c r="K310" s="40"/>
      <c r="L310" s="40"/>
      <c r="M310" s="40"/>
      <c r="N310" s="40"/>
      <c r="O310" s="40"/>
      <c r="P310" s="160" t="s">
        <v>312</v>
      </c>
      <c r="Q310" s="35">
        <f t="shared" si="53"/>
        <v>0</v>
      </c>
      <c r="R310" s="33">
        <f t="shared" si="54"/>
        <v>1</v>
      </c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</row>
    <row r="311" spans="1:70" ht="16.5">
      <c r="A311" s="36"/>
      <c r="B311" s="238" t="s">
        <v>234</v>
      </c>
      <c r="C311" s="239"/>
      <c r="D311" s="37"/>
      <c r="E311" s="37"/>
      <c r="F311" s="37"/>
      <c r="G311" s="149">
        <f>SUM(G304:G310)</f>
        <v>72</v>
      </c>
      <c r="H311" s="34"/>
      <c r="I311" s="34"/>
      <c r="J311" s="34"/>
      <c r="K311" s="34"/>
      <c r="L311" s="34"/>
      <c r="M311" s="34"/>
      <c r="N311" s="34"/>
      <c r="O311" s="34"/>
      <c r="P311" s="160"/>
      <c r="Q311" s="35"/>
      <c r="R311" s="33">
        <f t="shared" si="54"/>
        <v>72</v>
      </c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</row>
    <row r="312" spans="1:70">
      <c r="A312" s="260" t="str">
        <f>CONCATENATE(B312," - ",C312)</f>
        <v>SH1606270002E1 - 东方希望NC</v>
      </c>
      <c r="B312" s="262" t="s">
        <v>323</v>
      </c>
      <c r="C312" s="264" t="s">
        <v>324</v>
      </c>
      <c r="D312" s="262">
        <v>60</v>
      </c>
      <c r="E312" s="265">
        <v>60</v>
      </c>
      <c r="F312" s="265"/>
      <c r="G312" s="148">
        <v>12</v>
      </c>
      <c r="H312" s="34" t="s">
        <v>325</v>
      </c>
      <c r="I312" s="34">
        <v>18</v>
      </c>
      <c r="J312" s="40">
        <v>42916</v>
      </c>
      <c r="K312" s="40"/>
      <c r="L312" s="40"/>
      <c r="M312" s="40"/>
      <c r="N312" s="40"/>
      <c r="O312" s="40"/>
      <c r="P312" s="160" t="s">
        <v>312</v>
      </c>
      <c r="Q312" s="35">
        <f t="shared" si="53"/>
        <v>3</v>
      </c>
      <c r="R312" s="33">
        <f t="shared" si="54"/>
        <v>9</v>
      </c>
      <c r="S312" s="34">
        <v>1</v>
      </c>
      <c r="T312" s="34"/>
      <c r="U312" s="34"/>
      <c r="V312" s="34">
        <v>1</v>
      </c>
      <c r="W312" s="34"/>
      <c r="X312" s="34">
        <v>1</v>
      </c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</row>
    <row r="313" spans="1:70">
      <c r="A313" s="260"/>
      <c r="B313" s="262"/>
      <c r="C313" s="264"/>
      <c r="D313" s="262"/>
      <c r="E313" s="248"/>
      <c r="F313" s="248"/>
      <c r="G313" s="148">
        <v>30</v>
      </c>
      <c r="H313" s="34" t="s">
        <v>326</v>
      </c>
      <c r="I313" s="34">
        <v>42</v>
      </c>
      <c r="J313" s="40">
        <v>42804</v>
      </c>
      <c r="K313" s="40"/>
      <c r="L313" s="40"/>
      <c r="M313" s="40"/>
      <c r="N313" s="40"/>
      <c r="O313" s="40"/>
      <c r="P313" s="160" t="s">
        <v>312</v>
      </c>
      <c r="Q313" s="35">
        <f>SUM(S313:AA313)</f>
        <v>20</v>
      </c>
      <c r="R313" s="33">
        <f t="shared" si="54"/>
        <v>10</v>
      </c>
      <c r="S313" s="34"/>
      <c r="T313" s="34">
        <v>3</v>
      </c>
      <c r="U313" s="34">
        <v>3</v>
      </c>
      <c r="V313" s="34">
        <v>4</v>
      </c>
      <c r="W313" s="34">
        <v>3</v>
      </c>
      <c r="X313" s="34">
        <v>3</v>
      </c>
      <c r="Y313" s="34">
        <v>2</v>
      </c>
      <c r="Z313" s="34">
        <v>2</v>
      </c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</row>
    <row r="314" spans="1:70" ht="14.45" customHeight="1">
      <c r="A314" s="36"/>
      <c r="B314" s="238" t="s">
        <v>234</v>
      </c>
      <c r="C314" s="239"/>
      <c r="D314" s="37"/>
      <c r="E314" s="37"/>
      <c r="F314" s="37"/>
      <c r="G314" s="149">
        <f>SUM(G312:G313)</f>
        <v>42</v>
      </c>
      <c r="H314" s="34"/>
      <c r="I314" s="34"/>
      <c r="J314" s="34"/>
      <c r="K314" s="34"/>
      <c r="L314" s="34"/>
      <c r="M314" s="34"/>
      <c r="N314" s="34"/>
      <c r="O314" s="34"/>
      <c r="P314" s="160"/>
      <c r="Q314" s="44"/>
      <c r="R314" s="41"/>
      <c r="S314" s="41"/>
      <c r="T314" s="41"/>
      <c r="U314" s="41"/>
      <c r="V314" s="41"/>
      <c r="W314" s="41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</row>
    <row r="315" spans="1:70">
      <c r="A315" s="260" t="s">
        <v>327</v>
      </c>
      <c r="B315" s="262" t="s">
        <v>328</v>
      </c>
      <c r="C315" s="264" t="s">
        <v>329</v>
      </c>
      <c r="D315" s="262">
        <v>40</v>
      </c>
      <c r="E315" s="259">
        <v>5</v>
      </c>
      <c r="F315" s="259"/>
      <c r="G315" s="148">
        <v>2</v>
      </c>
      <c r="H315" s="34" t="s">
        <v>330</v>
      </c>
      <c r="I315" s="34">
        <v>15</v>
      </c>
      <c r="J315" s="34"/>
      <c r="K315" s="34"/>
      <c r="L315" s="34"/>
      <c r="M315" s="34"/>
      <c r="N315" s="34"/>
      <c r="O315" s="34"/>
      <c r="P315" s="160" t="s">
        <v>331</v>
      </c>
      <c r="Q315" s="35">
        <f>SUM(R315:AD315)</f>
        <v>2</v>
      </c>
      <c r="R315" s="34"/>
      <c r="S315" s="34"/>
      <c r="T315" s="34"/>
      <c r="U315" s="34"/>
      <c r="V315" s="34"/>
      <c r="W315" s="34"/>
      <c r="X315" s="34"/>
      <c r="Y315" s="34"/>
      <c r="Z315" s="34">
        <v>2</v>
      </c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</row>
    <row r="316" spans="1:70">
      <c r="A316" s="260"/>
      <c r="B316" s="262"/>
      <c r="C316" s="264"/>
      <c r="D316" s="262"/>
      <c r="E316" s="248"/>
      <c r="F316" s="248"/>
      <c r="G316" s="148">
        <v>3</v>
      </c>
      <c r="H316" s="34" t="s">
        <v>332</v>
      </c>
      <c r="I316" s="34">
        <v>40</v>
      </c>
      <c r="J316" s="34"/>
      <c r="K316" s="34"/>
      <c r="L316" s="34"/>
      <c r="M316" s="34"/>
      <c r="N316" s="34"/>
      <c r="O316" s="34"/>
      <c r="P316" s="160" t="s">
        <v>331</v>
      </c>
      <c r="Q316" s="35">
        <f>SUM(R316:AD316)</f>
        <v>3</v>
      </c>
      <c r="R316" s="34"/>
      <c r="S316" s="34"/>
      <c r="T316" s="34"/>
      <c r="U316" s="34"/>
      <c r="V316" s="34"/>
      <c r="W316" s="34"/>
      <c r="X316" s="34"/>
      <c r="Y316" s="34"/>
      <c r="Z316" s="34">
        <v>3</v>
      </c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</row>
    <row r="317" spans="1:70" ht="16.5">
      <c r="A317" s="36"/>
      <c r="B317" s="238" t="s">
        <v>146</v>
      </c>
      <c r="C317" s="239"/>
      <c r="D317" s="37"/>
      <c r="E317" s="37"/>
      <c r="F317" s="37"/>
      <c r="G317" s="150">
        <f>SUM(G315:G316)</f>
        <v>5</v>
      </c>
      <c r="H317" s="34"/>
      <c r="I317" s="34"/>
      <c r="J317" s="34"/>
      <c r="K317" s="34"/>
      <c r="L317" s="34"/>
      <c r="M317" s="34"/>
      <c r="N317" s="34"/>
      <c r="O317" s="34"/>
      <c r="P317" s="160"/>
      <c r="Q317" s="35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</row>
    <row r="318" spans="1:70">
      <c r="A318" s="260" t="s">
        <v>333</v>
      </c>
      <c r="B318" s="262" t="s">
        <v>334</v>
      </c>
      <c r="C318" s="264" t="s">
        <v>335</v>
      </c>
      <c r="D318" s="262">
        <v>60</v>
      </c>
      <c r="E318" s="265"/>
      <c r="F318" s="265"/>
      <c r="G318" s="151">
        <v>20</v>
      </c>
      <c r="H318" s="34" t="s">
        <v>336</v>
      </c>
      <c r="I318" s="35">
        <v>20</v>
      </c>
      <c r="J318" s="34"/>
      <c r="K318" s="34"/>
      <c r="L318" s="34"/>
      <c r="M318" s="34"/>
      <c r="N318" s="34"/>
      <c r="O318" s="34"/>
      <c r="P318" s="160" t="s">
        <v>337</v>
      </c>
      <c r="Q318" s="35">
        <v>20</v>
      </c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</row>
    <row r="319" spans="1:70">
      <c r="A319" s="260"/>
      <c r="B319" s="262"/>
      <c r="C319" s="264"/>
      <c r="D319" s="262"/>
      <c r="E319" s="248"/>
      <c r="F319" s="248"/>
      <c r="G319" s="151">
        <v>5</v>
      </c>
      <c r="H319" s="45" t="s">
        <v>336</v>
      </c>
      <c r="I319" s="35">
        <v>5</v>
      </c>
      <c r="J319" s="34"/>
      <c r="K319" s="34"/>
      <c r="L319" s="34"/>
      <c r="M319" s="34"/>
      <c r="N319" s="34"/>
      <c r="O319" s="34"/>
      <c r="P319" s="160" t="s">
        <v>331</v>
      </c>
      <c r="Q319" s="35">
        <v>5</v>
      </c>
      <c r="R319" s="34"/>
      <c r="S319" s="34"/>
      <c r="T319" s="34"/>
      <c r="U319" s="34"/>
      <c r="V319" s="34"/>
      <c r="W319" s="34">
        <v>2</v>
      </c>
      <c r="X319" s="34">
        <v>2</v>
      </c>
      <c r="Y319" s="34">
        <v>1</v>
      </c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</row>
    <row r="320" spans="1:70">
      <c r="A320" s="260"/>
      <c r="B320" s="262"/>
      <c r="C320" s="264"/>
      <c r="D320" s="262"/>
      <c r="E320" s="248"/>
      <c r="F320" s="248"/>
      <c r="G320" s="151">
        <v>8</v>
      </c>
      <c r="H320" s="46" t="s">
        <v>338</v>
      </c>
      <c r="I320" s="35">
        <v>8</v>
      </c>
      <c r="J320" s="34"/>
      <c r="K320" s="34"/>
      <c r="L320" s="34"/>
      <c r="M320" s="34"/>
      <c r="N320" s="34"/>
      <c r="O320" s="34"/>
      <c r="P320" s="160" t="s">
        <v>339</v>
      </c>
      <c r="Q320" s="35">
        <v>8</v>
      </c>
      <c r="R320" s="34">
        <v>6</v>
      </c>
      <c r="S320" s="34">
        <v>2</v>
      </c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</row>
    <row r="321" spans="1:70">
      <c r="A321" s="260"/>
      <c r="B321" s="262"/>
      <c r="C321" s="264"/>
      <c r="D321" s="262"/>
      <c r="E321" s="248"/>
      <c r="F321" s="248"/>
      <c r="G321" s="151">
        <v>20</v>
      </c>
      <c r="H321" s="46" t="s">
        <v>340</v>
      </c>
      <c r="I321" s="35">
        <v>20</v>
      </c>
      <c r="J321" s="34"/>
      <c r="K321" s="34"/>
      <c r="L321" s="34"/>
      <c r="M321" s="34"/>
      <c r="N321" s="34"/>
      <c r="O321" s="34"/>
      <c r="P321" s="160" t="s">
        <v>339</v>
      </c>
      <c r="Q321" s="35">
        <v>20</v>
      </c>
      <c r="R321" s="34">
        <v>10</v>
      </c>
      <c r="S321" s="34"/>
      <c r="T321" s="34"/>
      <c r="U321" s="34"/>
      <c r="V321" s="34"/>
      <c r="W321" s="34">
        <v>2</v>
      </c>
      <c r="X321" s="34">
        <v>3</v>
      </c>
      <c r="Y321" s="34">
        <v>2</v>
      </c>
      <c r="Z321" s="34">
        <v>3</v>
      </c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</row>
    <row r="322" spans="1:70">
      <c r="A322" s="260"/>
      <c r="B322" s="262"/>
      <c r="C322" s="264"/>
      <c r="D322" s="262"/>
      <c r="E322" s="248"/>
      <c r="F322" s="248"/>
      <c r="G322" s="151">
        <v>10</v>
      </c>
      <c r="H322" s="46" t="s">
        <v>341</v>
      </c>
      <c r="I322" s="35">
        <v>10</v>
      </c>
      <c r="J322" s="34"/>
      <c r="K322" s="34"/>
      <c r="L322" s="34"/>
      <c r="M322" s="34"/>
      <c r="N322" s="34"/>
      <c r="O322" s="34"/>
      <c r="P322" s="160" t="s">
        <v>331</v>
      </c>
      <c r="Q322" s="35">
        <v>10</v>
      </c>
      <c r="R322" s="34"/>
      <c r="S322" s="34"/>
      <c r="T322" s="34"/>
      <c r="U322" s="34"/>
      <c r="V322" s="34"/>
      <c r="W322" s="34">
        <v>2</v>
      </c>
      <c r="X322" s="34">
        <v>3</v>
      </c>
      <c r="Y322" s="34">
        <v>2</v>
      </c>
      <c r="Z322" s="34">
        <v>3</v>
      </c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</row>
    <row r="323" spans="1:70" ht="16.5">
      <c r="A323" s="36"/>
      <c r="B323" s="238" t="s">
        <v>146</v>
      </c>
      <c r="C323" s="239"/>
      <c r="D323" s="37"/>
      <c r="E323" s="37"/>
      <c r="F323" s="37"/>
      <c r="G323" s="150">
        <f>SUM(G318:G322)</f>
        <v>63</v>
      </c>
      <c r="H323" s="34"/>
      <c r="I323" s="34"/>
      <c r="J323" s="34"/>
      <c r="K323" s="34"/>
      <c r="L323" s="34"/>
      <c r="M323" s="34"/>
      <c r="N323" s="34"/>
      <c r="O323" s="34"/>
      <c r="P323" s="160"/>
      <c r="Q323" s="35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</row>
    <row r="324" spans="1:70" ht="16.5">
      <c r="A324" s="260" t="s">
        <v>777</v>
      </c>
      <c r="B324" s="262" t="s">
        <v>778</v>
      </c>
      <c r="C324" s="264" t="s">
        <v>329</v>
      </c>
      <c r="D324" s="262">
        <v>80</v>
      </c>
      <c r="E324" s="265">
        <v>98</v>
      </c>
      <c r="F324" s="48"/>
      <c r="G324" s="148">
        <v>8</v>
      </c>
      <c r="H324" s="34" t="s">
        <v>342</v>
      </c>
      <c r="I324" s="34">
        <v>8</v>
      </c>
      <c r="J324" s="34"/>
      <c r="K324" s="34"/>
      <c r="L324" s="34"/>
      <c r="M324" s="34"/>
      <c r="N324" s="34"/>
      <c r="O324" s="34"/>
      <c r="P324" s="160" t="s">
        <v>727</v>
      </c>
      <c r="Q324" s="35"/>
      <c r="R324" s="34">
        <v>8</v>
      </c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</row>
    <row r="325" spans="1:70">
      <c r="A325" s="260"/>
      <c r="B325" s="262"/>
      <c r="C325" s="264"/>
      <c r="D325" s="262"/>
      <c r="E325" s="248"/>
      <c r="F325" s="222"/>
      <c r="G325" s="148">
        <v>20</v>
      </c>
      <c r="H325" s="34" t="s">
        <v>343</v>
      </c>
      <c r="I325" s="34">
        <v>20</v>
      </c>
      <c r="J325" s="34"/>
      <c r="K325" s="34"/>
      <c r="L325" s="34"/>
      <c r="M325" s="34"/>
      <c r="N325" s="34"/>
      <c r="O325" s="34"/>
      <c r="P325" s="160" t="s">
        <v>344</v>
      </c>
      <c r="Q325" s="35"/>
      <c r="R325" s="34">
        <v>20</v>
      </c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</row>
    <row r="326" spans="1:70">
      <c r="A326" s="260"/>
      <c r="B326" s="262"/>
      <c r="C326" s="264"/>
      <c r="D326" s="262"/>
      <c r="E326" s="248"/>
      <c r="F326" s="222"/>
      <c r="G326" s="148">
        <v>25</v>
      </c>
      <c r="H326" s="34" t="s">
        <v>343</v>
      </c>
      <c r="I326" s="34">
        <v>25</v>
      </c>
      <c r="J326" s="34"/>
      <c r="K326" s="34"/>
      <c r="L326" s="34"/>
      <c r="M326" s="34"/>
      <c r="N326" s="34"/>
      <c r="O326" s="34"/>
      <c r="P326" s="160" t="s">
        <v>727</v>
      </c>
      <c r="Q326" s="35"/>
      <c r="R326" s="34">
        <v>25</v>
      </c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</row>
    <row r="327" spans="1:70">
      <c r="A327" s="260"/>
      <c r="B327" s="262"/>
      <c r="C327" s="264"/>
      <c r="D327" s="262"/>
      <c r="E327" s="248"/>
      <c r="F327" s="222"/>
      <c r="G327" s="148">
        <v>15</v>
      </c>
      <c r="H327" s="34" t="s">
        <v>345</v>
      </c>
      <c r="I327" s="34">
        <v>15</v>
      </c>
      <c r="J327" s="34"/>
      <c r="K327" s="34"/>
      <c r="L327" s="34"/>
      <c r="M327" s="34"/>
      <c r="N327" s="34"/>
      <c r="O327" s="34"/>
      <c r="P327" s="160" t="s">
        <v>344</v>
      </c>
      <c r="Q327" s="35"/>
      <c r="R327" s="34">
        <v>15</v>
      </c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</row>
    <row r="328" spans="1:70">
      <c r="A328" s="260"/>
      <c r="B328" s="262"/>
      <c r="C328" s="264"/>
      <c r="D328" s="262"/>
      <c r="E328" s="248"/>
      <c r="F328" s="222"/>
      <c r="G328" s="148">
        <v>10</v>
      </c>
      <c r="H328" s="34" t="s">
        <v>345</v>
      </c>
      <c r="I328" s="34">
        <v>10</v>
      </c>
      <c r="J328" s="34"/>
      <c r="K328" s="34"/>
      <c r="L328" s="34"/>
      <c r="M328" s="34"/>
      <c r="N328" s="34"/>
      <c r="O328" s="34"/>
      <c r="P328" s="160" t="s">
        <v>331</v>
      </c>
      <c r="Q328" s="35"/>
      <c r="R328" s="34">
        <v>2</v>
      </c>
      <c r="S328" s="34"/>
      <c r="T328" s="34"/>
      <c r="U328" s="34"/>
      <c r="V328" s="34"/>
      <c r="W328" s="34"/>
      <c r="X328" s="34">
        <v>3</v>
      </c>
      <c r="Y328" s="34">
        <v>3</v>
      </c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</row>
    <row r="329" spans="1:70">
      <c r="A329" s="260"/>
      <c r="B329" s="262"/>
      <c r="C329" s="264"/>
      <c r="D329" s="262"/>
      <c r="E329" s="248"/>
      <c r="F329" s="222"/>
      <c r="G329" s="148">
        <v>8</v>
      </c>
      <c r="H329" s="34" t="s">
        <v>342</v>
      </c>
      <c r="I329" s="34">
        <v>8</v>
      </c>
      <c r="J329" s="34"/>
      <c r="K329" s="34"/>
      <c r="L329" s="34"/>
      <c r="M329" s="34"/>
      <c r="N329" s="34"/>
      <c r="O329" s="34"/>
      <c r="P329" s="160" t="s">
        <v>331</v>
      </c>
      <c r="Q329" s="35"/>
      <c r="R329" s="34">
        <v>3</v>
      </c>
      <c r="S329" s="34"/>
      <c r="T329" s="34">
        <v>2</v>
      </c>
      <c r="U329" s="34">
        <v>2</v>
      </c>
      <c r="V329" s="34">
        <v>2</v>
      </c>
      <c r="W329" s="34">
        <v>2</v>
      </c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</row>
    <row r="330" spans="1:70">
      <c r="A330" s="260"/>
      <c r="B330" s="262"/>
      <c r="C330" s="264"/>
      <c r="D330" s="262"/>
      <c r="E330" s="248"/>
      <c r="F330" s="223"/>
      <c r="G330" s="148">
        <v>12</v>
      </c>
      <c r="H330" s="34" t="s">
        <v>343</v>
      </c>
      <c r="I330" s="34">
        <v>12</v>
      </c>
      <c r="J330" s="34"/>
      <c r="K330" s="34"/>
      <c r="L330" s="34"/>
      <c r="M330" s="34"/>
      <c r="N330" s="34"/>
      <c r="O330" s="34"/>
      <c r="P330" s="160" t="s">
        <v>331</v>
      </c>
      <c r="Q330" s="35"/>
      <c r="R330" s="34">
        <v>3</v>
      </c>
      <c r="S330" s="34">
        <v>3</v>
      </c>
      <c r="T330" s="34"/>
      <c r="U330" s="34"/>
      <c r="V330" s="34"/>
      <c r="W330" s="34"/>
      <c r="X330" s="34">
        <v>3</v>
      </c>
      <c r="Y330" s="34"/>
      <c r="Z330" s="34">
        <v>3</v>
      </c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</row>
    <row r="331" spans="1:70" ht="16.5">
      <c r="A331" s="36"/>
      <c r="B331" s="238" t="s">
        <v>146</v>
      </c>
      <c r="C331" s="239"/>
      <c r="D331" s="37"/>
      <c r="E331" s="37"/>
      <c r="F331" s="37"/>
      <c r="G331" s="150">
        <f>SUM(G324:G330)</f>
        <v>98</v>
      </c>
      <c r="H331" s="39"/>
      <c r="I331" s="39"/>
      <c r="J331" s="39"/>
      <c r="K331" s="39"/>
      <c r="L331" s="39"/>
      <c r="M331" s="39"/>
      <c r="N331" s="39"/>
      <c r="O331" s="39"/>
      <c r="P331" s="160"/>
      <c r="Q331" s="47"/>
      <c r="R331" s="39"/>
      <c r="S331" s="39"/>
      <c r="T331" s="39"/>
      <c r="U331" s="39"/>
      <c r="V331" s="39"/>
      <c r="W331" s="39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</row>
    <row r="332" spans="1:70">
      <c r="A332" s="260" t="s">
        <v>346</v>
      </c>
      <c r="B332" s="265" t="s">
        <v>347</v>
      </c>
      <c r="C332" s="264" t="s">
        <v>348</v>
      </c>
      <c r="D332" s="262">
        <v>19</v>
      </c>
      <c r="E332" s="265">
        <v>21</v>
      </c>
      <c r="F332" s="221"/>
      <c r="G332" s="148">
        <v>10</v>
      </c>
      <c r="H332" s="34" t="s">
        <v>349</v>
      </c>
      <c r="I332" s="34">
        <v>9</v>
      </c>
      <c r="J332" s="40">
        <v>42679</v>
      </c>
      <c r="K332" s="40"/>
      <c r="L332" s="40"/>
      <c r="M332" s="40"/>
      <c r="N332" s="40"/>
      <c r="O332" s="40"/>
      <c r="P332" s="160" t="s">
        <v>350</v>
      </c>
      <c r="Q332" s="35"/>
      <c r="R332" s="34">
        <v>9</v>
      </c>
      <c r="S332" s="34">
        <v>5</v>
      </c>
      <c r="T332" s="34">
        <v>5</v>
      </c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</row>
    <row r="333" spans="1:70">
      <c r="A333" s="260"/>
      <c r="B333" s="248"/>
      <c r="C333" s="264"/>
      <c r="D333" s="262"/>
      <c r="E333" s="248"/>
      <c r="F333" s="223"/>
      <c r="G333" s="148">
        <v>11</v>
      </c>
      <c r="H333" s="34" t="s">
        <v>349</v>
      </c>
      <c r="I333" s="34">
        <v>10</v>
      </c>
      <c r="J333" s="40">
        <v>42679</v>
      </c>
      <c r="K333" s="40"/>
      <c r="L333" s="40"/>
      <c r="M333" s="40"/>
      <c r="N333" s="40"/>
      <c r="O333" s="40"/>
      <c r="P333" s="160" t="s">
        <v>351</v>
      </c>
      <c r="Q333" s="35"/>
      <c r="R333" s="34">
        <v>10</v>
      </c>
      <c r="S333" s="34">
        <v>5</v>
      </c>
      <c r="T333" s="34">
        <v>5</v>
      </c>
      <c r="U333" s="34">
        <v>1</v>
      </c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</row>
    <row r="334" spans="1:70" ht="16.5">
      <c r="A334" s="36"/>
      <c r="B334" s="238" t="s">
        <v>146</v>
      </c>
      <c r="C334" s="239"/>
      <c r="D334" s="37"/>
      <c r="E334" s="37"/>
      <c r="F334" s="37"/>
      <c r="G334" s="150">
        <f>SUM(G332:G333)</f>
        <v>21</v>
      </c>
      <c r="H334" s="34"/>
      <c r="I334" s="34"/>
      <c r="J334" s="34"/>
      <c r="K334" s="34"/>
      <c r="L334" s="34"/>
      <c r="M334" s="34"/>
      <c r="N334" s="34"/>
      <c r="O334" s="34"/>
      <c r="P334" s="160"/>
      <c r="Q334" s="44"/>
      <c r="R334" s="41"/>
      <c r="S334" s="41"/>
      <c r="T334" s="41"/>
      <c r="U334" s="41"/>
      <c r="V334" s="41"/>
      <c r="W334" s="41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</row>
    <row r="335" spans="1:70">
      <c r="A335" s="260" t="s">
        <v>352</v>
      </c>
      <c r="B335" s="262" t="s">
        <v>353</v>
      </c>
      <c r="C335" s="264" t="s">
        <v>348</v>
      </c>
      <c r="D335" s="262">
        <v>130</v>
      </c>
      <c r="E335" s="293">
        <v>27</v>
      </c>
      <c r="F335" s="221"/>
      <c r="G335" s="148">
        <v>4</v>
      </c>
      <c r="H335" s="34" t="s">
        <v>354</v>
      </c>
      <c r="I335" s="34">
        <v>6</v>
      </c>
      <c r="J335" s="40">
        <v>42749</v>
      </c>
      <c r="K335" s="40"/>
      <c r="L335" s="40"/>
      <c r="M335" s="40"/>
      <c r="N335" s="40"/>
      <c r="O335" s="40"/>
      <c r="P335" s="160" t="s">
        <v>351</v>
      </c>
      <c r="Q335" s="35"/>
      <c r="R335" s="34">
        <v>4</v>
      </c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</row>
    <row r="336" spans="1:70">
      <c r="A336" s="260"/>
      <c r="B336" s="262"/>
      <c r="C336" s="264"/>
      <c r="D336" s="262"/>
      <c r="E336" s="294"/>
      <c r="F336" s="222"/>
      <c r="G336" s="148">
        <v>5</v>
      </c>
      <c r="H336" s="34" t="s">
        <v>355</v>
      </c>
      <c r="I336" s="34">
        <v>15</v>
      </c>
      <c r="J336" s="40">
        <v>42795</v>
      </c>
      <c r="K336" s="40"/>
      <c r="L336" s="40"/>
      <c r="M336" s="40"/>
      <c r="N336" s="40"/>
      <c r="O336" s="40"/>
      <c r="P336" s="160" t="s">
        <v>350</v>
      </c>
      <c r="Q336" s="35"/>
      <c r="R336" s="34">
        <v>2</v>
      </c>
      <c r="S336" s="34">
        <v>5</v>
      </c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</row>
    <row r="337" spans="1:72">
      <c r="A337" s="260"/>
      <c r="B337" s="262"/>
      <c r="C337" s="264"/>
      <c r="D337" s="262"/>
      <c r="E337" s="294"/>
      <c r="F337" s="222"/>
      <c r="G337" s="148">
        <v>5</v>
      </c>
      <c r="H337" s="34" t="s">
        <v>356</v>
      </c>
      <c r="I337" s="34">
        <v>12</v>
      </c>
      <c r="J337" s="40">
        <v>42795</v>
      </c>
      <c r="K337" s="40"/>
      <c r="L337" s="40"/>
      <c r="M337" s="40"/>
      <c r="N337" s="40"/>
      <c r="O337" s="40"/>
      <c r="P337" s="160" t="s">
        <v>295</v>
      </c>
      <c r="Q337" s="35"/>
      <c r="S337" s="34">
        <v>5</v>
      </c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</row>
    <row r="338" spans="1:72">
      <c r="A338" s="260"/>
      <c r="B338" s="262"/>
      <c r="C338" s="264"/>
      <c r="D338" s="262"/>
      <c r="E338" s="294"/>
      <c r="F338" s="222"/>
      <c r="G338" s="148">
        <v>5</v>
      </c>
      <c r="H338" s="34" t="s">
        <v>357</v>
      </c>
      <c r="I338" s="34">
        <v>14</v>
      </c>
      <c r="J338" s="40">
        <v>42796</v>
      </c>
      <c r="K338" s="40"/>
      <c r="L338" s="40"/>
      <c r="M338" s="40"/>
      <c r="N338" s="40"/>
      <c r="O338" s="40"/>
      <c r="P338" s="160" t="s">
        <v>351</v>
      </c>
      <c r="Q338" s="35"/>
      <c r="R338" s="34"/>
      <c r="S338" s="34">
        <v>5</v>
      </c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</row>
    <row r="339" spans="1:72">
      <c r="A339" s="260"/>
      <c r="B339" s="262"/>
      <c r="C339" s="264"/>
      <c r="D339" s="262"/>
      <c r="E339" s="294"/>
      <c r="F339" s="222"/>
      <c r="G339" s="148"/>
      <c r="H339" s="34" t="s">
        <v>358</v>
      </c>
      <c r="I339" s="34">
        <v>6</v>
      </c>
      <c r="J339" s="34"/>
      <c r="K339" s="34"/>
      <c r="L339" s="34"/>
      <c r="M339" s="34"/>
      <c r="N339" s="34"/>
      <c r="O339" s="34"/>
      <c r="P339" s="160"/>
      <c r="Q339" s="35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</row>
    <row r="340" spans="1:72">
      <c r="A340" s="260"/>
      <c r="B340" s="262"/>
      <c r="C340" s="264"/>
      <c r="D340" s="262"/>
      <c r="E340" s="294"/>
      <c r="F340" s="222"/>
      <c r="G340" s="148"/>
      <c r="H340" s="34" t="s">
        <v>359</v>
      </c>
      <c r="I340" s="34">
        <v>5</v>
      </c>
      <c r="J340" s="34"/>
      <c r="K340" s="34"/>
      <c r="L340" s="34"/>
      <c r="M340" s="34"/>
      <c r="N340" s="34"/>
      <c r="O340" s="34"/>
      <c r="P340" s="160"/>
      <c r="Q340" s="35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</row>
    <row r="341" spans="1:72">
      <c r="A341" s="260"/>
      <c r="B341" s="262"/>
      <c r="C341" s="264"/>
      <c r="D341" s="262"/>
      <c r="E341" s="294"/>
      <c r="F341" s="222"/>
      <c r="G341" s="148"/>
      <c r="H341" s="34" t="s">
        <v>360</v>
      </c>
      <c r="I341" s="34">
        <v>10</v>
      </c>
      <c r="J341" s="34"/>
      <c r="K341" s="34"/>
      <c r="L341" s="34"/>
      <c r="M341" s="34"/>
      <c r="N341" s="34"/>
      <c r="O341" s="34"/>
      <c r="P341" s="160"/>
      <c r="Q341" s="35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</row>
    <row r="342" spans="1:72">
      <c r="A342" s="260"/>
      <c r="B342" s="262"/>
      <c r="C342" s="264"/>
      <c r="D342" s="262"/>
      <c r="E342" s="294"/>
      <c r="F342" s="222"/>
      <c r="G342" s="148"/>
      <c r="H342" s="34" t="s">
        <v>361</v>
      </c>
      <c r="I342" s="34">
        <v>14</v>
      </c>
      <c r="J342" s="34"/>
      <c r="K342" s="34"/>
      <c r="L342" s="34"/>
      <c r="M342" s="34"/>
      <c r="N342" s="34"/>
      <c r="O342" s="34"/>
      <c r="P342" s="160"/>
      <c r="Q342" s="35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</row>
    <row r="343" spans="1:72">
      <c r="A343" s="260"/>
      <c r="B343" s="262"/>
      <c r="C343" s="264"/>
      <c r="D343" s="262"/>
      <c r="E343" s="294"/>
      <c r="F343" s="222"/>
      <c r="G343" s="148"/>
      <c r="H343" s="34" t="s">
        <v>362</v>
      </c>
      <c r="I343" s="34">
        <v>7</v>
      </c>
      <c r="J343" s="34"/>
      <c r="K343" s="34"/>
      <c r="L343" s="34"/>
      <c r="M343" s="34"/>
      <c r="N343" s="34"/>
      <c r="O343" s="34"/>
      <c r="P343" s="160"/>
      <c r="Q343" s="35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</row>
    <row r="344" spans="1:72">
      <c r="A344" s="260"/>
      <c r="B344" s="262"/>
      <c r="C344" s="264"/>
      <c r="D344" s="262"/>
      <c r="E344" s="294"/>
      <c r="F344" s="222"/>
      <c r="G344" s="148"/>
      <c r="H344" s="34" t="s">
        <v>363</v>
      </c>
      <c r="I344" s="34">
        <v>5</v>
      </c>
      <c r="J344" s="34"/>
      <c r="K344" s="34"/>
      <c r="L344" s="34"/>
      <c r="M344" s="34"/>
      <c r="N344" s="34"/>
      <c r="O344" s="34"/>
      <c r="P344" s="160"/>
      <c r="Q344" s="35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</row>
    <row r="345" spans="1:72">
      <c r="A345" s="260"/>
      <c r="B345" s="262"/>
      <c r="C345" s="264"/>
      <c r="D345" s="262"/>
      <c r="E345" s="294"/>
      <c r="F345" s="222"/>
      <c r="G345" s="148"/>
      <c r="H345" s="34" t="s">
        <v>364</v>
      </c>
      <c r="I345" s="34">
        <v>10</v>
      </c>
      <c r="J345" s="34"/>
      <c r="K345" s="34"/>
      <c r="L345" s="34"/>
      <c r="M345" s="34"/>
      <c r="N345" s="34"/>
      <c r="O345" s="34"/>
      <c r="P345" s="160"/>
      <c r="Q345" s="35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</row>
    <row r="346" spans="1:72">
      <c r="A346" s="260"/>
      <c r="B346" s="262"/>
      <c r="C346" s="264"/>
      <c r="D346" s="262"/>
      <c r="E346" s="294"/>
      <c r="F346" s="222"/>
      <c r="G346" s="148"/>
      <c r="H346" s="34" t="s">
        <v>365</v>
      </c>
      <c r="I346" s="34">
        <v>5</v>
      </c>
      <c r="J346" s="34"/>
      <c r="K346" s="34"/>
      <c r="L346" s="34"/>
      <c r="M346" s="34"/>
      <c r="N346" s="34"/>
      <c r="O346" s="34"/>
      <c r="P346" s="160"/>
      <c r="Q346" s="35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</row>
    <row r="347" spans="1:72">
      <c r="A347" s="260"/>
      <c r="B347" s="262"/>
      <c r="C347" s="264"/>
      <c r="D347" s="262"/>
      <c r="E347" s="294"/>
      <c r="F347" s="222"/>
      <c r="G347" s="148"/>
      <c r="H347" s="34" t="s">
        <v>366</v>
      </c>
      <c r="I347" s="34">
        <v>7</v>
      </c>
      <c r="J347" s="34"/>
      <c r="K347" s="34"/>
      <c r="L347" s="34"/>
      <c r="M347" s="34"/>
      <c r="N347" s="34"/>
      <c r="O347" s="34"/>
      <c r="P347" s="160"/>
      <c r="Q347" s="35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</row>
    <row r="348" spans="1:72">
      <c r="A348" s="260"/>
      <c r="B348" s="262"/>
      <c r="C348" s="264"/>
      <c r="D348" s="262"/>
      <c r="E348" s="294"/>
      <c r="F348" s="222"/>
      <c r="G348" s="148"/>
      <c r="H348" s="34" t="s">
        <v>367</v>
      </c>
      <c r="I348" s="34">
        <v>6</v>
      </c>
      <c r="J348" s="34"/>
      <c r="K348" s="34"/>
      <c r="L348" s="34"/>
      <c r="M348" s="34"/>
      <c r="N348" s="34"/>
      <c r="O348" s="34"/>
      <c r="P348" s="160"/>
      <c r="Q348" s="35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</row>
    <row r="349" spans="1:72">
      <c r="A349" s="260"/>
      <c r="B349" s="262"/>
      <c r="C349" s="264"/>
      <c r="D349" s="262"/>
      <c r="E349" s="294"/>
      <c r="F349" s="223"/>
      <c r="G349" s="148"/>
      <c r="H349" s="34" t="s">
        <v>368</v>
      </c>
      <c r="I349" s="34">
        <v>8</v>
      </c>
      <c r="J349" s="34"/>
      <c r="K349" s="34"/>
      <c r="L349" s="34"/>
      <c r="M349" s="34"/>
      <c r="N349" s="34"/>
      <c r="O349" s="34"/>
      <c r="P349" s="160"/>
      <c r="Q349" s="35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</row>
    <row r="350" spans="1:72" ht="16.5">
      <c r="A350" s="36"/>
      <c r="B350" s="238" t="s">
        <v>234</v>
      </c>
      <c r="C350" s="239"/>
      <c r="D350" s="37"/>
      <c r="E350" s="37"/>
      <c r="F350" s="37"/>
      <c r="G350" s="149">
        <f>SUM(G335:G349)</f>
        <v>19</v>
      </c>
      <c r="H350" s="41"/>
      <c r="I350" s="41">
        <f>SUM(I335:I349)</f>
        <v>130</v>
      </c>
      <c r="J350" s="34"/>
      <c r="K350" s="34"/>
      <c r="L350" s="34"/>
      <c r="M350" s="34"/>
      <c r="N350" s="34"/>
      <c r="O350" s="34"/>
      <c r="P350" s="160"/>
      <c r="Q350" s="44"/>
      <c r="R350" s="41"/>
      <c r="S350" s="41"/>
      <c r="T350" s="41"/>
      <c r="U350" s="41"/>
      <c r="V350" s="41"/>
      <c r="W350" s="41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</row>
    <row r="351" spans="1:72" s="81" customFormat="1" ht="16.5">
      <c r="A351" s="87" t="s">
        <v>524</v>
      </c>
      <c r="B351" s="88"/>
      <c r="C351" s="89"/>
      <c r="D351" s="90"/>
      <c r="E351" s="91"/>
      <c r="F351" s="91"/>
      <c r="G351" s="147"/>
      <c r="H351" s="99"/>
      <c r="I351" s="99"/>
      <c r="J351" s="93"/>
      <c r="K351" s="177"/>
      <c r="L351" s="93"/>
      <c r="M351" s="177"/>
      <c r="N351" s="177"/>
      <c r="O351" s="177"/>
      <c r="P351" s="161"/>
      <c r="Q351" s="100"/>
      <c r="R351" s="99"/>
      <c r="S351" s="99"/>
      <c r="T351" s="99"/>
      <c r="U351" s="99"/>
      <c r="V351" s="99"/>
      <c r="W351" s="99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  <c r="AL351" s="93"/>
      <c r="AM351" s="93"/>
      <c r="AN351" s="93"/>
      <c r="AO351" s="93"/>
      <c r="AP351" s="93"/>
      <c r="AQ351" s="93"/>
      <c r="AR351" s="93"/>
      <c r="AS351" s="93"/>
      <c r="AT351" s="93"/>
      <c r="AU351" s="93"/>
      <c r="AV351" s="93"/>
      <c r="AW351" s="93"/>
      <c r="AX351" s="93"/>
      <c r="AY351" s="93"/>
      <c r="AZ351" s="93"/>
      <c r="BA351" s="93"/>
      <c r="BB351" s="93"/>
      <c r="BC351" s="93"/>
      <c r="BD351" s="93"/>
      <c r="BE351" s="93"/>
      <c r="BF351" s="93"/>
      <c r="BG351" s="93"/>
      <c r="BH351" s="93"/>
      <c r="BI351" s="93"/>
      <c r="BJ351" s="93"/>
      <c r="BK351" s="93"/>
      <c r="BL351" s="93"/>
      <c r="BM351" s="93"/>
      <c r="BN351" s="93"/>
      <c r="BO351" s="93"/>
      <c r="BP351" s="93"/>
      <c r="BQ351" s="93"/>
      <c r="BR351" s="93"/>
    </row>
    <row r="352" spans="1:72">
      <c r="A352" s="244" t="str">
        <f>CONCATENATE(B352," - ",C352)</f>
        <v xml:space="preserve"> SH1611150002S1  - 上海机场（集团）有限公司移动APP接口</v>
      </c>
      <c r="B352" s="230" t="s">
        <v>369</v>
      </c>
      <c r="C352" s="246" t="s">
        <v>370</v>
      </c>
      <c r="D352" s="230">
        <v>78</v>
      </c>
      <c r="E352" s="259">
        <f>G371</f>
        <v>60</v>
      </c>
      <c r="F352" s="237">
        <v>0.3</v>
      </c>
      <c r="G352" s="136">
        <v>5</v>
      </c>
      <c r="H352" s="3" t="s">
        <v>805</v>
      </c>
      <c r="I352" s="3">
        <v>5</v>
      </c>
      <c r="J352" s="57">
        <v>42811</v>
      </c>
      <c r="K352" s="40"/>
      <c r="L352" s="57">
        <v>42803</v>
      </c>
      <c r="M352" s="40"/>
      <c r="N352" s="40"/>
      <c r="O352" s="40"/>
      <c r="P352" s="156" t="s">
        <v>806</v>
      </c>
      <c r="Q352" s="6">
        <f>SUM(S352:AD352)</f>
        <v>5</v>
      </c>
      <c r="R352" s="3"/>
      <c r="S352" s="3"/>
      <c r="T352" s="3">
        <v>1</v>
      </c>
      <c r="U352" s="3">
        <v>3</v>
      </c>
      <c r="V352" s="3"/>
      <c r="W352" s="3"/>
      <c r="X352" s="3"/>
      <c r="Y352" s="3"/>
      <c r="Z352" s="3"/>
      <c r="AA352" s="3">
        <v>1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</row>
    <row r="353" spans="1:72">
      <c r="A353" s="244"/>
      <c r="B353" s="230"/>
      <c r="C353" s="246"/>
      <c r="D353" s="230"/>
      <c r="E353" s="255"/>
      <c r="F353" s="228"/>
      <c r="G353" s="136">
        <v>5</v>
      </c>
      <c r="H353" s="3" t="s">
        <v>547</v>
      </c>
      <c r="I353" s="3">
        <v>5</v>
      </c>
      <c r="J353" s="57">
        <v>42811</v>
      </c>
      <c r="K353" s="40"/>
      <c r="L353" s="57">
        <v>42803</v>
      </c>
      <c r="M353" s="40"/>
      <c r="N353" s="40"/>
      <c r="O353" s="40"/>
      <c r="P353" s="156" t="s">
        <v>371</v>
      </c>
      <c r="Q353" s="6">
        <f>SUM(S353:AD353)</f>
        <v>0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</row>
    <row r="354" spans="1:72">
      <c r="A354" s="244"/>
      <c r="B354" s="230"/>
      <c r="C354" s="246"/>
      <c r="D354" s="230"/>
      <c r="E354" s="248"/>
      <c r="F354" s="228"/>
      <c r="G354" s="136">
        <v>4</v>
      </c>
      <c r="H354" s="3" t="s">
        <v>548</v>
      </c>
      <c r="I354" s="3">
        <v>5</v>
      </c>
      <c r="J354" s="57">
        <v>42811</v>
      </c>
      <c r="K354" s="40"/>
      <c r="L354" s="57">
        <v>42803</v>
      </c>
      <c r="M354" s="40"/>
      <c r="N354" s="40"/>
      <c r="O354" s="40"/>
      <c r="P354" s="156" t="s">
        <v>371</v>
      </c>
      <c r="Q354" s="6">
        <f t="shared" ref="Q354:Q469" si="55">SUM(S354:AD354)</f>
        <v>4</v>
      </c>
      <c r="R354" s="3"/>
      <c r="S354" s="3"/>
      <c r="T354" s="3"/>
      <c r="U354" s="3">
        <v>3</v>
      </c>
      <c r="V354" s="3"/>
      <c r="W354" s="3"/>
      <c r="X354" s="3"/>
      <c r="Y354" s="3"/>
      <c r="Z354" s="3"/>
      <c r="AA354" s="3">
        <v>1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</row>
    <row r="355" spans="1:72">
      <c r="A355" s="244"/>
      <c r="B355" s="230"/>
      <c r="C355" s="246"/>
      <c r="D355" s="230"/>
      <c r="E355" s="248"/>
      <c r="F355" s="228"/>
      <c r="G355" s="136">
        <v>4</v>
      </c>
      <c r="H355" s="3" t="s">
        <v>549</v>
      </c>
      <c r="I355" s="3">
        <v>5</v>
      </c>
      <c r="J355" s="57">
        <v>42811</v>
      </c>
      <c r="K355" s="40"/>
      <c r="L355" s="57">
        <v>42803</v>
      </c>
      <c r="M355" s="40"/>
      <c r="N355" s="40"/>
      <c r="O355" s="40"/>
      <c r="P355" s="156" t="s">
        <v>371</v>
      </c>
      <c r="Q355" s="6">
        <f t="shared" si="55"/>
        <v>4</v>
      </c>
      <c r="R355" s="3"/>
      <c r="S355" s="3"/>
      <c r="T355" s="3"/>
      <c r="U355" s="3">
        <v>3</v>
      </c>
      <c r="V355" s="3"/>
      <c r="W355" s="3"/>
      <c r="X355" s="3"/>
      <c r="Y355" s="3"/>
      <c r="Z355" s="3"/>
      <c r="AA355" s="3">
        <v>1</v>
      </c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</row>
    <row r="356" spans="1:72">
      <c r="A356" s="244"/>
      <c r="B356" s="230"/>
      <c r="C356" s="246"/>
      <c r="D356" s="230"/>
      <c r="E356" s="248"/>
      <c r="F356" s="228"/>
      <c r="G356" s="136">
        <v>4</v>
      </c>
      <c r="H356" s="3" t="s">
        <v>372</v>
      </c>
      <c r="I356" s="3">
        <v>5</v>
      </c>
      <c r="J356" s="57">
        <v>42811</v>
      </c>
      <c r="K356" s="40"/>
      <c r="L356" s="57">
        <v>42803</v>
      </c>
      <c r="M356" s="40"/>
      <c r="N356" s="40"/>
      <c r="O356" s="40"/>
      <c r="P356" s="156" t="s">
        <v>371</v>
      </c>
      <c r="Q356" s="6">
        <f t="shared" si="55"/>
        <v>4</v>
      </c>
      <c r="R356" s="3"/>
      <c r="S356" s="3"/>
      <c r="T356" s="3"/>
      <c r="U356" s="3"/>
      <c r="V356" s="3">
        <v>3</v>
      </c>
      <c r="W356" s="3"/>
      <c r="X356" s="3"/>
      <c r="Y356" s="3"/>
      <c r="Z356" s="3"/>
      <c r="AA356" s="3">
        <v>1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</row>
    <row r="357" spans="1:72">
      <c r="A357" s="244"/>
      <c r="B357" s="230"/>
      <c r="C357" s="246"/>
      <c r="D357" s="230"/>
      <c r="E357" s="248"/>
      <c r="F357" s="228"/>
      <c r="G357" s="136">
        <v>4</v>
      </c>
      <c r="H357" s="3" t="s">
        <v>373</v>
      </c>
      <c r="I357" s="3">
        <v>5</v>
      </c>
      <c r="J357" s="57">
        <v>42811</v>
      </c>
      <c r="K357" s="40"/>
      <c r="L357" s="57">
        <v>42803</v>
      </c>
      <c r="M357" s="40"/>
      <c r="N357" s="40"/>
      <c r="O357" s="40"/>
      <c r="P357" s="156" t="s">
        <v>371</v>
      </c>
      <c r="Q357" s="6">
        <f t="shared" si="55"/>
        <v>4</v>
      </c>
      <c r="R357" s="3"/>
      <c r="S357" s="3"/>
      <c r="T357" s="3"/>
      <c r="U357" s="3"/>
      <c r="V357" s="3">
        <v>3</v>
      </c>
      <c r="W357" s="3"/>
      <c r="X357" s="3"/>
      <c r="Y357" s="3"/>
      <c r="Z357" s="3"/>
      <c r="AA357" s="3">
        <v>1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</row>
    <row r="358" spans="1:72">
      <c r="A358" s="244"/>
      <c r="B358" s="230"/>
      <c r="C358" s="246"/>
      <c r="D358" s="230"/>
      <c r="E358" s="248"/>
      <c r="F358" s="228"/>
      <c r="G358" s="136">
        <v>4</v>
      </c>
      <c r="H358" s="3" t="s">
        <v>374</v>
      </c>
      <c r="I358" s="3">
        <v>5</v>
      </c>
      <c r="J358" s="57">
        <v>42811</v>
      </c>
      <c r="K358" s="40"/>
      <c r="L358" s="57">
        <v>42803</v>
      </c>
      <c r="M358" s="40"/>
      <c r="N358" s="40"/>
      <c r="O358" s="40"/>
      <c r="P358" s="156" t="s">
        <v>371</v>
      </c>
      <c r="Q358" s="6">
        <f>SUM(S358:AD358)</f>
        <v>5</v>
      </c>
      <c r="R358" s="3"/>
      <c r="S358" s="3"/>
      <c r="T358" s="3"/>
      <c r="U358" s="3"/>
      <c r="V358" s="3">
        <v>3</v>
      </c>
      <c r="W358" s="3"/>
      <c r="X358" s="3"/>
      <c r="Y358" s="3"/>
      <c r="Z358" s="3"/>
      <c r="AA358" s="3"/>
      <c r="AB358" s="3">
        <v>2</v>
      </c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</row>
    <row r="359" spans="1:72">
      <c r="A359" s="244"/>
      <c r="B359" s="265"/>
      <c r="C359" s="301"/>
      <c r="D359" s="265"/>
      <c r="E359" s="248"/>
      <c r="F359" s="228"/>
      <c r="G359" s="136">
        <v>4</v>
      </c>
      <c r="H359" s="3" t="s">
        <v>550</v>
      </c>
      <c r="I359" s="3">
        <v>5</v>
      </c>
      <c r="J359" s="57">
        <v>42811</v>
      </c>
      <c r="K359" s="40"/>
      <c r="L359" s="57">
        <v>42803</v>
      </c>
      <c r="M359" s="40"/>
      <c r="N359" s="40"/>
      <c r="O359" s="40"/>
      <c r="P359" s="156" t="s">
        <v>371</v>
      </c>
      <c r="Q359" s="6">
        <f t="shared" ref="Q359:Q369" si="56">SUM(S359:AD359)</f>
        <v>5</v>
      </c>
      <c r="R359" s="3"/>
      <c r="S359" s="3"/>
      <c r="T359" s="3"/>
      <c r="U359" s="3"/>
      <c r="V359" s="3"/>
      <c r="W359" s="3">
        <v>2</v>
      </c>
      <c r="X359" s="3"/>
      <c r="Y359" s="3">
        <v>2</v>
      </c>
      <c r="Z359" s="3"/>
      <c r="AA359" s="3"/>
      <c r="AB359" s="3">
        <v>1</v>
      </c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</row>
    <row r="360" spans="1:72">
      <c r="A360" s="244"/>
      <c r="B360" s="265"/>
      <c r="C360" s="301"/>
      <c r="D360" s="265"/>
      <c r="E360" s="248"/>
      <c r="F360" s="228"/>
      <c r="G360" s="136">
        <v>4</v>
      </c>
      <c r="H360" s="3" t="s">
        <v>551</v>
      </c>
      <c r="I360" s="3">
        <v>5</v>
      </c>
      <c r="J360" s="57">
        <v>42811</v>
      </c>
      <c r="K360" s="40"/>
      <c r="L360" s="57">
        <v>42803</v>
      </c>
      <c r="M360" s="40"/>
      <c r="N360" s="40"/>
      <c r="O360" s="40"/>
      <c r="P360" s="156" t="s">
        <v>371</v>
      </c>
      <c r="Q360" s="6">
        <f t="shared" si="56"/>
        <v>4</v>
      </c>
      <c r="R360" s="3"/>
      <c r="S360" s="3"/>
      <c r="T360" s="3"/>
      <c r="U360" s="3"/>
      <c r="V360" s="3"/>
      <c r="W360" s="3"/>
      <c r="X360" s="3"/>
      <c r="Y360" s="3">
        <v>3</v>
      </c>
      <c r="Z360" s="3"/>
      <c r="AA360" s="3"/>
      <c r="AB360" s="3">
        <v>1</v>
      </c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</row>
    <row r="361" spans="1:72">
      <c r="A361" s="244"/>
      <c r="B361" s="265"/>
      <c r="C361" s="301"/>
      <c r="D361" s="265"/>
      <c r="E361" s="248"/>
      <c r="F361" s="228"/>
      <c r="G361" s="136">
        <v>5</v>
      </c>
      <c r="H361" s="3" t="s">
        <v>375</v>
      </c>
      <c r="I361" s="3">
        <v>5</v>
      </c>
      <c r="J361" s="57">
        <v>42811</v>
      </c>
      <c r="K361" s="40"/>
      <c r="L361" s="57">
        <v>42803</v>
      </c>
      <c r="M361" s="40"/>
      <c r="N361" s="40"/>
      <c r="O361" s="40"/>
      <c r="P361" s="156" t="s">
        <v>371</v>
      </c>
      <c r="Q361" s="6">
        <f t="shared" si="56"/>
        <v>4</v>
      </c>
      <c r="R361" s="3"/>
      <c r="S361" s="3"/>
      <c r="T361" s="3"/>
      <c r="U361" s="3"/>
      <c r="V361" s="3"/>
      <c r="W361" s="3"/>
      <c r="X361" s="3"/>
      <c r="Y361" s="3"/>
      <c r="Z361" s="3">
        <v>3</v>
      </c>
      <c r="AA361" s="3"/>
      <c r="AB361" s="3">
        <v>1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</row>
    <row r="362" spans="1:72">
      <c r="A362" s="244"/>
      <c r="B362" s="265"/>
      <c r="C362" s="301"/>
      <c r="D362" s="265"/>
      <c r="E362" s="248"/>
      <c r="F362" s="228"/>
      <c r="G362" s="136">
        <v>5</v>
      </c>
      <c r="H362" s="3" t="s">
        <v>552</v>
      </c>
      <c r="I362" s="3">
        <v>5</v>
      </c>
      <c r="J362" s="57">
        <v>42811</v>
      </c>
      <c r="K362" s="40"/>
      <c r="L362" s="57">
        <v>42803</v>
      </c>
      <c r="M362" s="40"/>
      <c r="N362" s="40"/>
      <c r="O362" s="40"/>
      <c r="P362" s="156" t="s">
        <v>371</v>
      </c>
      <c r="Q362" s="6">
        <f t="shared" si="56"/>
        <v>4</v>
      </c>
      <c r="R362" s="3"/>
      <c r="S362" s="3"/>
      <c r="T362" s="3"/>
      <c r="U362" s="3"/>
      <c r="V362" s="3"/>
      <c r="W362" s="3"/>
      <c r="X362" s="3"/>
      <c r="Y362" s="3"/>
      <c r="Z362" s="3">
        <v>3</v>
      </c>
      <c r="AA362" s="3"/>
      <c r="AB362" s="3">
        <v>1</v>
      </c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</row>
    <row r="363" spans="1:72">
      <c r="A363" s="244"/>
      <c r="B363" s="265"/>
      <c r="C363" s="301"/>
      <c r="D363" s="265"/>
      <c r="E363" s="248"/>
      <c r="F363" s="228"/>
      <c r="G363" s="136">
        <v>1</v>
      </c>
      <c r="H363" s="3" t="s">
        <v>376</v>
      </c>
      <c r="I363" s="3">
        <v>4</v>
      </c>
      <c r="J363" s="57">
        <v>42804</v>
      </c>
      <c r="K363" s="40"/>
      <c r="L363" s="57">
        <v>42803</v>
      </c>
      <c r="M363" s="40"/>
      <c r="N363" s="40"/>
      <c r="O363" s="40"/>
      <c r="P363" s="156" t="s">
        <v>371</v>
      </c>
      <c r="Q363" s="6">
        <f t="shared" si="56"/>
        <v>0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</row>
    <row r="364" spans="1:72">
      <c r="A364" s="244"/>
      <c r="B364" s="265"/>
      <c r="C364" s="301"/>
      <c r="D364" s="265"/>
      <c r="E364" s="248"/>
      <c r="F364" s="228"/>
      <c r="G364" s="136">
        <v>1</v>
      </c>
      <c r="H364" s="3" t="s">
        <v>377</v>
      </c>
      <c r="I364" s="3">
        <v>4</v>
      </c>
      <c r="J364" s="57">
        <v>42804</v>
      </c>
      <c r="K364" s="40"/>
      <c r="L364" s="57">
        <v>42803</v>
      </c>
      <c r="M364" s="40"/>
      <c r="N364" s="40"/>
      <c r="O364" s="40"/>
      <c r="P364" s="156" t="s">
        <v>371</v>
      </c>
      <c r="Q364" s="6">
        <f t="shared" si="56"/>
        <v>0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</row>
    <row r="365" spans="1:72">
      <c r="A365" s="244"/>
      <c r="B365" s="265"/>
      <c r="C365" s="301"/>
      <c r="D365" s="265"/>
      <c r="E365" s="248"/>
      <c r="F365" s="228"/>
      <c r="G365" s="136">
        <v>1</v>
      </c>
      <c r="H365" s="3" t="s">
        <v>378</v>
      </c>
      <c r="I365" s="3">
        <v>5</v>
      </c>
      <c r="J365" s="57">
        <v>42804</v>
      </c>
      <c r="K365" s="40"/>
      <c r="L365" s="57">
        <v>42803</v>
      </c>
      <c r="M365" s="40"/>
      <c r="N365" s="40"/>
      <c r="O365" s="40"/>
      <c r="P365" s="156" t="s">
        <v>371</v>
      </c>
      <c r="Q365" s="6">
        <f t="shared" si="56"/>
        <v>0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</row>
    <row r="366" spans="1:72">
      <c r="A366" s="244"/>
      <c r="B366" s="265"/>
      <c r="C366" s="301"/>
      <c r="D366" s="265"/>
      <c r="E366" s="248"/>
      <c r="F366" s="228"/>
      <c r="G366" s="136">
        <v>1</v>
      </c>
      <c r="H366" s="3" t="s">
        <v>553</v>
      </c>
      <c r="I366" s="3">
        <v>5</v>
      </c>
      <c r="J366" s="57">
        <v>42804</v>
      </c>
      <c r="K366" s="40"/>
      <c r="L366" s="57">
        <v>42803</v>
      </c>
      <c r="M366" s="40"/>
      <c r="N366" s="40"/>
      <c r="O366" s="40"/>
      <c r="P366" s="156" t="s">
        <v>371</v>
      </c>
      <c r="Q366" s="6">
        <f t="shared" si="56"/>
        <v>0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</row>
    <row r="367" spans="1:72">
      <c r="A367" s="244"/>
      <c r="B367" s="265"/>
      <c r="C367" s="301"/>
      <c r="D367" s="265"/>
      <c r="E367" s="248"/>
      <c r="F367" s="228"/>
      <c r="G367" s="136">
        <v>1</v>
      </c>
      <c r="H367" s="3" t="s">
        <v>379</v>
      </c>
      <c r="I367" s="3">
        <v>5</v>
      </c>
      <c r="J367" s="57">
        <v>42804</v>
      </c>
      <c r="K367" s="40"/>
      <c r="L367" s="57">
        <v>42803</v>
      </c>
      <c r="M367" s="40"/>
      <c r="N367" s="40"/>
      <c r="O367" s="40"/>
      <c r="P367" s="156" t="s">
        <v>371</v>
      </c>
      <c r="Q367" s="6">
        <f t="shared" si="56"/>
        <v>0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</row>
    <row r="368" spans="1:72">
      <c r="A368" s="244"/>
      <c r="B368" s="265"/>
      <c r="C368" s="301"/>
      <c r="D368" s="265"/>
      <c r="E368" s="248"/>
      <c r="F368" s="228"/>
      <c r="G368" s="136">
        <v>1</v>
      </c>
      <c r="H368" s="3" t="s">
        <v>517</v>
      </c>
      <c r="I368" s="3">
        <v>3</v>
      </c>
      <c r="J368" s="57">
        <v>42804</v>
      </c>
      <c r="K368" s="40"/>
      <c r="L368" s="57">
        <v>42803</v>
      </c>
      <c r="M368" s="40"/>
      <c r="N368" s="40"/>
      <c r="O368" s="40"/>
      <c r="P368" s="156" t="s">
        <v>371</v>
      </c>
      <c r="Q368" s="6">
        <v>1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>
        <v>1</v>
      </c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</row>
    <row r="369" spans="1:72">
      <c r="A369" s="244"/>
      <c r="B369" s="265"/>
      <c r="C369" s="301"/>
      <c r="D369" s="265"/>
      <c r="E369" s="248"/>
      <c r="F369" s="228"/>
      <c r="G369" s="136">
        <v>4</v>
      </c>
      <c r="H369" s="3" t="s">
        <v>380</v>
      </c>
      <c r="I369" s="3">
        <v>4</v>
      </c>
      <c r="J369" s="57">
        <v>42743</v>
      </c>
      <c r="K369" s="40"/>
      <c r="L369" s="57">
        <v>42743</v>
      </c>
      <c r="M369" s="40"/>
      <c r="N369" s="40"/>
      <c r="O369" s="40"/>
      <c r="P369" s="156" t="s">
        <v>371</v>
      </c>
      <c r="Q369" s="6">
        <f t="shared" si="56"/>
        <v>4</v>
      </c>
      <c r="R369" s="3"/>
      <c r="S369" s="3"/>
      <c r="T369" s="3">
        <v>2</v>
      </c>
      <c r="U369" s="3">
        <v>1</v>
      </c>
      <c r="V369" s="3">
        <v>1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</row>
    <row r="370" spans="1:72" ht="15.75" customHeight="1">
      <c r="A370" s="244"/>
      <c r="B370" s="265"/>
      <c r="C370" s="301"/>
      <c r="D370" s="265"/>
      <c r="E370" s="248"/>
      <c r="F370" s="229"/>
      <c r="G370" s="136">
        <v>2</v>
      </c>
      <c r="H370" s="3" t="s">
        <v>381</v>
      </c>
      <c r="I370" s="3">
        <v>2</v>
      </c>
      <c r="J370" s="57">
        <v>42750</v>
      </c>
      <c r="K370" s="40"/>
      <c r="L370" s="57">
        <v>42750</v>
      </c>
      <c r="M370" s="40"/>
      <c r="N370" s="40"/>
      <c r="O370" s="40"/>
      <c r="P370" s="156" t="s">
        <v>371</v>
      </c>
      <c r="Q370" s="6">
        <f t="shared" si="55"/>
        <v>2</v>
      </c>
      <c r="R370" s="3"/>
      <c r="S370" s="3"/>
      <c r="T370" s="3"/>
      <c r="U370" s="3">
        <v>1</v>
      </c>
      <c r="V370" s="3">
        <v>1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</row>
    <row r="371" spans="1:72" ht="16.5">
      <c r="A371" s="72"/>
      <c r="B371" s="238" t="s">
        <v>6</v>
      </c>
      <c r="C371" s="239"/>
      <c r="D371" s="4"/>
      <c r="E371" s="4"/>
      <c r="F371" s="18"/>
      <c r="G371" s="137">
        <f>SUM(G352:G370)</f>
        <v>60</v>
      </c>
      <c r="H371" s="3"/>
      <c r="I371" s="3"/>
      <c r="J371" s="3"/>
      <c r="K371" s="34"/>
      <c r="L371" s="3"/>
      <c r="M371" s="34"/>
      <c r="N371" s="34"/>
      <c r="O371" s="34"/>
      <c r="P371" s="156" t="s">
        <v>371</v>
      </c>
      <c r="Q371" s="6">
        <f t="shared" si="55"/>
        <v>0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</row>
    <row r="372" spans="1:72">
      <c r="A372" s="212" t="str">
        <f>CONCATENATE(B372," - ",C372)</f>
        <v xml:space="preserve">SH1405090002E1  - 东方国际(集团)有限公司指标预警平台及预警报表开发 </v>
      </c>
      <c r="B372" s="215" t="s">
        <v>382</v>
      </c>
      <c r="C372" s="218" t="s">
        <v>383</v>
      </c>
      <c r="D372" s="221">
        <v>120</v>
      </c>
      <c r="E372" s="224">
        <f>G385</f>
        <v>0</v>
      </c>
      <c r="F372" s="227">
        <v>0.3</v>
      </c>
      <c r="G372" s="137"/>
      <c r="H372" s="3" t="s">
        <v>804</v>
      </c>
      <c r="I372" s="3"/>
      <c r="J372" s="3"/>
      <c r="K372" s="201"/>
      <c r="L372" s="201"/>
      <c r="M372" s="201"/>
      <c r="N372" s="201"/>
      <c r="O372" s="201"/>
      <c r="P372" s="156" t="s">
        <v>419</v>
      </c>
      <c r="Q372" s="6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</row>
    <row r="373" spans="1:72" ht="13.5" customHeight="1">
      <c r="A373" s="213"/>
      <c r="B373" s="216"/>
      <c r="C373" s="219"/>
      <c r="D373" s="222"/>
      <c r="E373" s="225"/>
      <c r="F373" s="228"/>
      <c r="G373" s="136">
        <f t="shared" ref="G373:G470" si="57">Q373+R373</f>
        <v>0</v>
      </c>
      <c r="H373" s="3" t="s">
        <v>384</v>
      </c>
      <c r="I373" s="3">
        <v>5</v>
      </c>
      <c r="J373" s="57">
        <v>42811</v>
      </c>
      <c r="K373" s="185"/>
      <c r="L373" s="53"/>
      <c r="M373" s="176"/>
      <c r="N373" s="176"/>
      <c r="O373" s="176"/>
      <c r="P373" s="156" t="s">
        <v>371</v>
      </c>
      <c r="Q373" s="6">
        <f t="shared" si="55"/>
        <v>0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</row>
    <row r="374" spans="1:72">
      <c r="A374" s="213"/>
      <c r="B374" s="216"/>
      <c r="C374" s="219"/>
      <c r="D374" s="222"/>
      <c r="E374" s="225"/>
      <c r="F374" s="228"/>
      <c r="G374" s="136">
        <f t="shared" si="57"/>
        <v>0</v>
      </c>
      <c r="H374" s="3" t="s">
        <v>385</v>
      </c>
      <c r="I374" s="3">
        <v>5</v>
      </c>
      <c r="J374" s="57">
        <v>42816</v>
      </c>
      <c r="K374" s="186"/>
      <c r="L374" s="54"/>
      <c r="M374" s="54"/>
      <c r="N374" s="54"/>
      <c r="O374" s="54"/>
      <c r="P374" s="156" t="s">
        <v>371</v>
      </c>
      <c r="Q374" s="6">
        <f t="shared" si="55"/>
        <v>0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</row>
    <row r="375" spans="1:72">
      <c r="A375" s="213"/>
      <c r="B375" s="216"/>
      <c r="C375" s="219"/>
      <c r="D375" s="222"/>
      <c r="E375" s="225"/>
      <c r="F375" s="228"/>
      <c r="G375" s="136">
        <f t="shared" si="57"/>
        <v>0</v>
      </c>
      <c r="H375" s="3" t="s">
        <v>554</v>
      </c>
      <c r="I375" s="3">
        <v>5</v>
      </c>
      <c r="J375" s="57">
        <v>42821</v>
      </c>
      <c r="K375" s="186"/>
      <c r="L375" s="54"/>
      <c r="M375" s="54"/>
      <c r="N375" s="54"/>
      <c r="O375" s="54"/>
      <c r="P375" s="156" t="s">
        <v>371</v>
      </c>
      <c r="Q375" s="6">
        <f t="shared" si="55"/>
        <v>0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</row>
    <row r="376" spans="1:72">
      <c r="A376" s="213"/>
      <c r="B376" s="216"/>
      <c r="C376" s="219"/>
      <c r="D376" s="222"/>
      <c r="E376" s="225"/>
      <c r="F376" s="228"/>
      <c r="G376" s="136">
        <f t="shared" si="57"/>
        <v>0</v>
      </c>
      <c r="H376" s="3" t="s">
        <v>386</v>
      </c>
      <c r="I376" s="3">
        <v>10</v>
      </c>
      <c r="J376" s="57">
        <v>42824</v>
      </c>
      <c r="K376" s="186"/>
      <c r="L376" s="54"/>
      <c r="M376" s="54"/>
      <c r="N376" s="54"/>
      <c r="O376" s="54"/>
      <c r="P376" s="156" t="s">
        <v>371</v>
      </c>
      <c r="Q376" s="6">
        <f t="shared" si="55"/>
        <v>0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</row>
    <row r="377" spans="1:72">
      <c r="A377" s="213"/>
      <c r="B377" s="216"/>
      <c r="C377" s="219"/>
      <c r="D377" s="222"/>
      <c r="E377" s="225"/>
      <c r="F377" s="228"/>
      <c r="G377" s="136">
        <f t="shared" si="57"/>
        <v>0</v>
      </c>
      <c r="H377" s="3" t="s">
        <v>387</v>
      </c>
      <c r="I377" s="3">
        <v>10</v>
      </c>
      <c r="J377" s="57">
        <v>42831</v>
      </c>
      <c r="K377" s="186"/>
      <c r="L377" s="54"/>
      <c r="M377" s="54"/>
      <c r="N377" s="54"/>
      <c r="O377" s="54"/>
      <c r="P377" s="156" t="s">
        <v>371</v>
      </c>
      <c r="Q377" s="6">
        <f t="shared" si="55"/>
        <v>0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</row>
    <row r="378" spans="1:72">
      <c r="A378" s="213"/>
      <c r="B378" s="216"/>
      <c r="C378" s="219"/>
      <c r="D378" s="222"/>
      <c r="E378" s="225"/>
      <c r="F378" s="228"/>
      <c r="G378" s="136">
        <f>Q378+R378</f>
        <v>0</v>
      </c>
      <c r="H378" s="3" t="s">
        <v>555</v>
      </c>
      <c r="I378" s="3">
        <v>5</v>
      </c>
      <c r="J378" s="57">
        <v>42845</v>
      </c>
      <c r="K378" s="186"/>
      <c r="L378" s="54"/>
      <c r="M378" s="54"/>
      <c r="N378" s="54"/>
      <c r="O378" s="54"/>
      <c r="P378" s="156" t="s">
        <v>371</v>
      </c>
      <c r="Q378" s="6">
        <f t="shared" si="55"/>
        <v>0</v>
      </c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</row>
    <row r="379" spans="1:72">
      <c r="A379" s="213"/>
      <c r="B379" s="216"/>
      <c r="C379" s="219"/>
      <c r="D379" s="222"/>
      <c r="E379" s="225"/>
      <c r="F379" s="228"/>
      <c r="G379" s="136">
        <f t="shared" ref="G379:G384" si="58">Q379+R379</f>
        <v>0</v>
      </c>
      <c r="H379" s="3" t="s">
        <v>388</v>
      </c>
      <c r="I379" s="3">
        <v>10</v>
      </c>
      <c r="J379" s="57">
        <v>42852</v>
      </c>
      <c r="K379" s="186"/>
      <c r="L379" s="54"/>
      <c r="M379" s="54"/>
      <c r="N379" s="54"/>
      <c r="O379" s="54"/>
      <c r="P379" s="156" t="s">
        <v>371</v>
      </c>
      <c r="Q379" s="6">
        <f t="shared" si="55"/>
        <v>0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</row>
    <row r="380" spans="1:72">
      <c r="A380" s="213"/>
      <c r="B380" s="216"/>
      <c r="C380" s="219"/>
      <c r="D380" s="222"/>
      <c r="E380" s="225"/>
      <c r="F380" s="228"/>
      <c r="G380" s="136">
        <f t="shared" si="58"/>
        <v>0</v>
      </c>
      <c r="H380" s="3" t="s">
        <v>556</v>
      </c>
      <c r="I380" s="3">
        <v>10</v>
      </c>
      <c r="J380" s="57">
        <v>42864</v>
      </c>
      <c r="K380" s="186"/>
      <c r="L380" s="54"/>
      <c r="M380" s="54"/>
      <c r="N380" s="54"/>
      <c r="O380" s="54"/>
      <c r="P380" s="156" t="s">
        <v>371</v>
      </c>
      <c r="Q380" s="6">
        <f t="shared" si="55"/>
        <v>0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</row>
    <row r="381" spans="1:72">
      <c r="A381" s="213"/>
      <c r="B381" s="216"/>
      <c r="C381" s="219"/>
      <c r="D381" s="222"/>
      <c r="E381" s="225"/>
      <c r="F381" s="228"/>
      <c r="G381" s="136">
        <f t="shared" si="58"/>
        <v>0</v>
      </c>
      <c r="H381" s="3" t="s">
        <v>389</v>
      </c>
      <c r="I381" s="3">
        <v>8</v>
      </c>
      <c r="J381" s="57">
        <v>42878</v>
      </c>
      <c r="K381" s="186"/>
      <c r="L381" s="54"/>
      <c r="M381" s="54"/>
      <c r="N381" s="54"/>
      <c r="O381" s="54"/>
      <c r="P381" s="156" t="s">
        <v>371</v>
      </c>
      <c r="Q381" s="6">
        <f t="shared" si="55"/>
        <v>0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</row>
    <row r="382" spans="1:72">
      <c r="A382" s="213"/>
      <c r="B382" s="216"/>
      <c r="C382" s="219"/>
      <c r="D382" s="222"/>
      <c r="E382" s="225"/>
      <c r="F382" s="228"/>
      <c r="G382" s="136">
        <f t="shared" si="58"/>
        <v>0</v>
      </c>
      <c r="H382" s="3" t="s">
        <v>390</v>
      </c>
      <c r="I382" s="3">
        <v>10</v>
      </c>
      <c r="J382" s="57">
        <v>42885</v>
      </c>
      <c r="K382" s="186"/>
      <c r="L382" s="54"/>
      <c r="M382" s="54"/>
      <c r="N382" s="54"/>
      <c r="O382" s="54"/>
      <c r="P382" s="156" t="s">
        <v>371</v>
      </c>
      <c r="Q382" s="6">
        <f t="shared" si="55"/>
        <v>0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</row>
    <row r="383" spans="1:72">
      <c r="A383" s="213"/>
      <c r="B383" s="216"/>
      <c r="C383" s="219"/>
      <c r="D383" s="222"/>
      <c r="E383" s="225"/>
      <c r="F383" s="228"/>
      <c r="G383" s="136">
        <f t="shared" si="58"/>
        <v>0</v>
      </c>
      <c r="H383" s="3" t="s">
        <v>391</v>
      </c>
      <c r="I383" s="3">
        <v>10</v>
      </c>
      <c r="J383" s="57">
        <v>42895</v>
      </c>
      <c r="K383" s="186"/>
      <c r="L383" s="54"/>
      <c r="M383" s="54"/>
      <c r="N383" s="54"/>
      <c r="O383" s="54"/>
      <c r="P383" s="156" t="s">
        <v>371</v>
      </c>
      <c r="Q383" s="6">
        <f t="shared" si="55"/>
        <v>0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</row>
    <row r="384" spans="1:72">
      <c r="A384" s="214"/>
      <c r="B384" s="217"/>
      <c r="C384" s="220"/>
      <c r="D384" s="223"/>
      <c r="E384" s="226"/>
      <c r="F384" s="229"/>
      <c r="G384" s="136">
        <f t="shared" si="58"/>
        <v>0</v>
      </c>
      <c r="H384" s="3" t="s">
        <v>557</v>
      </c>
      <c r="I384" s="3">
        <v>8</v>
      </c>
      <c r="J384" s="57">
        <v>42902</v>
      </c>
      <c r="K384" s="186"/>
      <c r="L384" s="54"/>
      <c r="M384" s="54"/>
      <c r="N384" s="54"/>
      <c r="O384" s="54"/>
      <c r="P384" s="156" t="s">
        <v>371</v>
      </c>
      <c r="Q384" s="6">
        <f t="shared" si="55"/>
        <v>0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</row>
    <row r="385" spans="1:72" ht="16.5">
      <c r="A385" s="72"/>
      <c r="B385" s="238" t="s">
        <v>6</v>
      </c>
      <c r="C385" s="239"/>
      <c r="D385" s="4"/>
      <c r="E385" s="4"/>
      <c r="F385" s="18"/>
      <c r="G385" s="137">
        <f>SUM(G373:G384)</f>
        <v>0</v>
      </c>
      <c r="H385" s="3"/>
      <c r="I385" s="3"/>
      <c r="J385" s="57"/>
      <c r="K385" s="187"/>
      <c r="L385" s="55"/>
      <c r="M385" s="174"/>
      <c r="N385" s="174"/>
      <c r="O385" s="174"/>
      <c r="P385" s="156"/>
      <c r="Q385" s="6">
        <f t="shared" si="55"/>
        <v>0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</row>
    <row r="386" spans="1:72" ht="16.5">
      <c r="A386" s="307" t="str">
        <f>CONCATENATE(B386," - ",C386)</f>
        <v>SH161205000E1 - 615BQ</v>
      </c>
      <c r="B386" s="308" t="s">
        <v>510</v>
      </c>
      <c r="C386" s="309" t="s">
        <v>511</v>
      </c>
      <c r="D386" s="311"/>
      <c r="E386" s="306">
        <v>100</v>
      </c>
      <c r="F386" s="266"/>
      <c r="G386" s="133">
        <f>SUM(Q386:R386)</f>
        <v>0</v>
      </c>
      <c r="H386" s="3" t="s">
        <v>512</v>
      </c>
      <c r="I386" s="1"/>
      <c r="J386" s="1"/>
      <c r="K386" s="179"/>
      <c r="L386" s="1"/>
      <c r="M386" s="179"/>
      <c r="N386" s="179"/>
      <c r="O386" s="179"/>
      <c r="P386" s="154"/>
      <c r="Q386" s="6">
        <f t="shared" si="55"/>
        <v>0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2" ht="16.5">
      <c r="A387" s="213"/>
      <c r="B387" s="222"/>
      <c r="C387" s="310"/>
      <c r="D387" s="311"/>
      <c r="E387" s="222"/>
      <c r="F387" s="225"/>
      <c r="G387" s="133">
        <f t="shared" ref="G387:G442" si="59">SUM(Q387:R387)</f>
        <v>0</v>
      </c>
      <c r="H387" s="3" t="s">
        <v>392</v>
      </c>
      <c r="I387" s="105">
        <v>3</v>
      </c>
      <c r="J387" s="58">
        <v>42800</v>
      </c>
      <c r="K387" s="188"/>
      <c r="L387" s="58"/>
      <c r="M387" s="188"/>
      <c r="N387" s="188"/>
      <c r="O387" s="188"/>
      <c r="P387" s="156" t="s">
        <v>836</v>
      </c>
      <c r="Q387" s="6">
        <f t="shared" si="55"/>
        <v>0</v>
      </c>
      <c r="R387" s="1"/>
      <c r="S387" s="1"/>
      <c r="T387" s="1"/>
      <c r="U387" s="1"/>
      <c r="V387" s="1"/>
      <c r="W387" s="1"/>
      <c r="X387" s="156"/>
      <c r="Y387" s="156"/>
      <c r="Z387" s="156"/>
      <c r="AA387" s="156"/>
      <c r="AB387" s="156"/>
      <c r="AC387" s="156"/>
      <c r="AD387" s="156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2" ht="16.5">
      <c r="A388" s="213"/>
      <c r="B388" s="222"/>
      <c r="C388" s="310"/>
      <c r="D388" s="311"/>
      <c r="E388" s="222"/>
      <c r="F388" s="225"/>
      <c r="G388" s="133">
        <f t="shared" si="59"/>
        <v>0</v>
      </c>
      <c r="H388" s="3" t="s">
        <v>393</v>
      </c>
      <c r="I388" s="105">
        <v>6</v>
      </c>
      <c r="J388" s="58">
        <v>42801</v>
      </c>
      <c r="K388" s="188"/>
      <c r="L388" s="58"/>
      <c r="M388" s="188"/>
      <c r="N388" s="188"/>
      <c r="O388" s="188"/>
      <c r="P388" s="156" t="s">
        <v>836</v>
      </c>
      <c r="Q388" s="6">
        <f t="shared" si="55"/>
        <v>0</v>
      </c>
      <c r="R388" s="1"/>
      <c r="S388" s="1"/>
      <c r="T388" s="1"/>
      <c r="U388" s="1"/>
      <c r="V388" s="1"/>
      <c r="W388" s="1"/>
      <c r="X388" s="156"/>
      <c r="Y388" s="156"/>
      <c r="Z388" s="156"/>
      <c r="AA388" s="156"/>
      <c r="AB388" s="156"/>
      <c r="AC388" s="156"/>
      <c r="AD388" s="156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2" ht="16.5">
      <c r="A389" s="213"/>
      <c r="B389" s="222"/>
      <c r="C389" s="310"/>
      <c r="D389" s="311"/>
      <c r="E389" s="222"/>
      <c r="F389" s="225"/>
      <c r="G389" s="133">
        <f t="shared" si="59"/>
        <v>1</v>
      </c>
      <c r="H389" s="3" t="s">
        <v>394</v>
      </c>
      <c r="I389" s="105">
        <v>2</v>
      </c>
      <c r="J389" s="58">
        <v>42802</v>
      </c>
      <c r="K389" s="188"/>
      <c r="L389" s="58">
        <v>42795</v>
      </c>
      <c r="M389" s="188"/>
      <c r="N389" s="188"/>
      <c r="O389" s="188"/>
      <c r="P389" s="156" t="s">
        <v>836</v>
      </c>
      <c r="Q389" s="6">
        <f t="shared" si="55"/>
        <v>1</v>
      </c>
      <c r="R389" s="1"/>
      <c r="S389" s="1"/>
      <c r="T389" s="1"/>
      <c r="U389" s="1"/>
      <c r="V389" s="1"/>
      <c r="W389" s="1"/>
      <c r="X389" s="156"/>
      <c r="Y389" s="156">
        <v>1</v>
      </c>
      <c r="Z389" s="156"/>
      <c r="AA389" s="156"/>
      <c r="AB389" s="156"/>
      <c r="AC389" s="156"/>
      <c r="AD389" s="156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2" ht="16.5">
      <c r="A390" s="213"/>
      <c r="B390" s="222"/>
      <c r="C390" s="310"/>
      <c r="D390" s="311"/>
      <c r="E390" s="222"/>
      <c r="F390" s="225"/>
      <c r="G390" s="133">
        <f t="shared" si="59"/>
        <v>0</v>
      </c>
      <c r="H390" s="3"/>
      <c r="I390" s="105"/>
      <c r="J390" s="1"/>
      <c r="K390" s="179"/>
      <c r="L390" s="1"/>
      <c r="M390" s="179"/>
      <c r="N390" s="179"/>
      <c r="O390" s="179"/>
      <c r="P390" s="156"/>
      <c r="Q390" s="6">
        <f t="shared" si="55"/>
        <v>0</v>
      </c>
      <c r="R390" s="1"/>
      <c r="S390" s="1"/>
      <c r="T390" s="1"/>
      <c r="U390" s="1"/>
      <c r="V390" s="1"/>
      <c r="W390" s="1"/>
      <c r="X390" s="156"/>
      <c r="Y390" s="156"/>
      <c r="Z390" s="156"/>
      <c r="AA390" s="156"/>
      <c r="AB390" s="156"/>
      <c r="AC390" s="156"/>
      <c r="AD390" s="156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2" ht="16.5">
      <c r="A391" s="213"/>
      <c r="B391" s="222"/>
      <c r="C391" s="310"/>
      <c r="D391" s="311"/>
      <c r="E391" s="222"/>
      <c r="F391" s="225"/>
      <c r="G391" s="133">
        <f t="shared" si="59"/>
        <v>0</v>
      </c>
      <c r="H391" s="3" t="s">
        <v>396</v>
      </c>
      <c r="I391" s="105"/>
      <c r="J391" s="1"/>
      <c r="K391" s="179"/>
      <c r="L391" s="1"/>
      <c r="M391" s="179"/>
      <c r="N391" s="179"/>
      <c r="O391" s="179"/>
      <c r="P391" s="156"/>
      <c r="Q391" s="6">
        <f t="shared" si="55"/>
        <v>0</v>
      </c>
      <c r="R391" s="1"/>
      <c r="S391" s="1"/>
      <c r="T391" s="1"/>
      <c r="U391" s="1"/>
      <c r="V391" s="1"/>
      <c r="W391" s="1"/>
      <c r="X391" s="156"/>
      <c r="Y391" s="156"/>
      <c r="Z391" s="156"/>
      <c r="AA391" s="156"/>
      <c r="AB391" s="156"/>
      <c r="AC391" s="156"/>
      <c r="AD391" s="156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2" ht="16.5">
      <c r="A392" s="213"/>
      <c r="B392" s="222"/>
      <c r="C392" s="310"/>
      <c r="D392" s="311"/>
      <c r="E392" s="222"/>
      <c r="F392" s="225"/>
      <c r="G392" s="133">
        <f t="shared" si="59"/>
        <v>0</v>
      </c>
      <c r="H392" s="3" t="s">
        <v>392</v>
      </c>
      <c r="I392" s="105">
        <v>4</v>
      </c>
      <c r="J392" s="58">
        <v>42786</v>
      </c>
      <c r="K392" s="188"/>
      <c r="L392" s="58"/>
      <c r="M392" s="188"/>
      <c r="N392" s="188"/>
      <c r="O392" s="188"/>
      <c r="P392" s="156" t="s">
        <v>836</v>
      </c>
      <c r="Q392" s="6">
        <f t="shared" si="55"/>
        <v>0</v>
      </c>
      <c r="R392" s="1"/>
      <c r="S392" s="1"/>
      <c r="T392" s="1"/>
      <c r="U392" s="1"/>
      <c r="V392" s="1"/>
      <c r="W392" s="1"/>
      <c r="X392" s="156"/>
      <c r="Y392" s="156"/>
      <c r="Z392" s="156"/>
      <c r="AA392" s="156"/>
      <c r="AB392" s="156"/>
      <c r="AC392" s="156"/>
      <c r="AD392" s="156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2" ht="16.5">
      <c r="A393" s="213"/>
      <c r="B393" s="222"/>
      <c r="C393" s="310"/>
      <c r="D393" s="311"/>
      <c r="E393" s="222"/>
      <c r="F393" s="225"/>
      <c r="G393" s="133">
        <f t="shared" si="59"/>
        <v>0</v>
      </c>
      <c r="H393" s="3" t="s">
        <v>393</v>
      </c>
      <c r="I393" s="105">
        <v>7</v>
      </c>
      <c r="J393" s="58">
        <v>42788</v>
      </c>
      <c r="K393" s="188"/>
      <c r="L393" s="58"/>
      <c r="M393" s="188"/>
      <c r="N393" s="188"/>
      <c r="O393" s="188"/>
      <c r="P393" s="156" t="s">
        <v>836</v>
      </c>
      <c r="Q393" s="6">
        <f t="shared" si="55"/>
        <v>0</v>
      </c>
      <c r="R393" s="1"/>
      <c r="S393" s="1"/>
      <c r="T393" s="1"/>
      <c r="U393" s="1"/>
      <c r="V393" s="1"/>
      <c r="W393" s="1"/>
      <c r="X393" s="156"/>
      <c r="Y393" s="156"/>
      <c r="Z393" s="156"/>
      <c r="AA393" s="156"/>
      <c r="AB393" s="156"/>
      <c r="AC393" s="156"/>
      <c r="AD393" s="156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2" ht="16.5">
      <c r="A394" s="213"/>
      <c r="B394" s="222"/>
      <c r="C394" s="310"/>
      <c r="D394" s="311"/>
      <c r="E394" s="222"/>
      <c r="F394" s="225"/>
      <c r="G394" s="133">
        <f t="shared" si="59"/>
        <v>0</v>
      </c>
      <c r="H394" s="3" t="s">
        <v>394</v>
      </c>
      <c r="I394" s="105">
        <v>2</v>
      </c>
      <c r="J394" s="58">
        <v>42796</v>
      </c>
      <c r="K394" s="188"/>
      <c r="L394" s="58"/>
      <c r="M394" s="188"/>
      <c r="N394" s="188"/>
      <c r="O394" s="188"/>
      <c r="P394" s="156" t="s">
        <v>836</v>
      </c>
      <c r="Q394" s="6">
        <f t="shared" si="55"/>
        <v>0</v>
      </c>
      <c r="R394" s="1"/>
      <c r="S394" s="1"/>
      <c r="T394" s="1"/>
      <c r="U394" s="1"/>
      <c r="V394" s="1"/>
      <c r="W394" s="1"/>
      <c r="X394" s="156"/>
      <c r="Y394" s="156"/>
      <c r="Z394" s="156"/>
      <c r="AA394" s="156"/>
      <c r="AB394" s="156"/>
      <c r="AC394" s="156"/>
      <c r="AD394" s="156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2" ht="16.5">
      <c r="A395" s="213"/>
      <c r="B395" s="222"/>
      <c r="C395" s="310"/>
      <c r="D395" s="311"/>
      <c r="E395" s="222"/>
      <c r="F395" s="225"/>
      <c r="G395" s="133">
        <f t="shared" si="59"/>
        <v>0</v>
      </c>
      <c r="H395" s="3"/>
      <c r="I395" s="105"/>
      <c r="J395" s="1"/>
      <c r="K395" s="179"/>
      <c r="L395" s="1"/>
      <c r="M395" s="179"/>
      <c r="N395" s="179"/>
      <c r="O395" s="179"/>
      <c r="P395" s="156"/>
      <c r="Q395" s="6">
        <f t="shared" si="55"/>
        <v>0</v>
      </c>
      <c r="R395" s="1"/>
      <c r="S395" s="1"/>
      <c r="T395" s="1"/>
      <c r="U395" s="1"/>
      <c r="V395" s="1"/>
      <c r="W395" s="1"/>
      <c r="X395" s="156"/>
      <c r="Y395" s="156"/>
      <c r="Z395" s="156"/>
      <c r="AA395" s="156"/>
      <c r="AB395" s="156"/>
      <c r="AC395" s="156"/>
      <c r="AD395" s="156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2" ht="16.5">
      <c r="A396" s="213"/>
      <c r="B396" s="222"/>
      <c r="C396" s="310"/>
      <c r="D396" s="311"/>
      <c r="E396" s="222"/>
      <c r="F396" s="225"/>
      <c r="G396" s="133">
        <f t="shared" si="59"/>
        <v>0</v>
      </c>
      <c r="H396" s="3" t="s">
        <v>397</v>
      </c>
      <c r="I396" s="105"/>
      <c r="J396" s="1"/>
      <c r="K396" s="179"/>
      <c r="L396" s="1"/>
      <c r="M396" s="179"/>
      <c r="N396" s="179"/>
      <c r="O396" s="179"/>
      <c r="P396" s="156"/>
      <c r="Q396" s="6">
        <f t="shared" si="55"/>
        <v>0</v>
      </c>
      <c r="R396" s="1"/>
      <c r="S396" s="1"/>
      <c r="T396" s="1"/>
      <c r="U396" s="1"/>
      <c r="V396" s="1"/>
      <c r="W396" s="1"/>
      <c r="X396" s="156"/>
      <c r="Y396" s="156"/>
      <c r="Z396" s="156"/>
      <c r="AA396" s="156"/>
      <c r="AB396" s="156"/>
      <c r="AC396" s="156"/>
      <c r="AD396" s="156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2" ht="16.5">
      <c r="A397" s="213"/>
      <c r="B397" s="222"/>
      <c r="C397" s="310"/>
      <c r="D397" s="311"/>
      <c r="E397" s="222"/>
      <c r="F397" s="225"/>
      <c r="G397" s="133">
        <f t="shared" si="59"/>
        <v>0</v>
      </c>
      <c r="H397" s="3" t="s">
        <v>392</v>
      </c>
      <c r="I397" s="105">
        <v>3</v>
      </c>
      <c r="J397" s="59">
        <v>42809</v>
      </c>
      <c r="K397" s="189"/>
      <c r="L397" s="59"/>
      <c r="M397" s="189"/>
      <c r="N397" s="189"/>
      <c r="O397" s="189"/>
      <c r="P397" s="156" t="s">
        <v>836</v>
      </c>
      <c r="Q397" s="6">
        <f t="shared" si="55"/>
        <v>0</v>
      </c>
      <c r="R397" s="1"/>
      <c r="S397" s="1"/>
      <c r="T397" s="1"/>
      <c r="U397" s="1"/>
      <c r="V397" s="1"/>
      <c r="W397" s="1"/>
      <c r="X397" s="156"/>
      <c r="Y397" s="156"/>
      <c r="Z397" s="156"/>
      <c r="AA397" s="156"/>
      <c r="AB397" s="156"/>
      <c r="AC397" s="156"/>
      <c r="AD397" s="156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2" ht="16.5">
      <c r="A398" s="213"/>
      <c r="B398" s="222"/>
      <c r="C398" s="310"/>
      <c r="D398" s="311"/>
      <c r="E398" s="222"/>
      <c r="F398" s="225"/>
      <c r="G398" s="133">
        <f t="shared" si="59"/>
        <v>0</v>
      </c>
      <c r="H398" s="3" t="s">
        <v>393</v>
      </c>
      <c r="I398" s="105">
        <v>5</v>
      </c>
      <c r="J398" s="59">
        <v>42811</v>
      </c>
      <c r="K398" s="189"/>
      <c r="L398" s="59"/>
      <c r="M398" s="189"/>
      <c r="N398" s="189"/>
      <c r="O398" s="189"/>
      <c r="P398" s="156" t="s">
        <v>836</v>
      </c>
      <c r="Q398" s="6">
        <f t="shared" si="55"/>
        <v>0</v>
      </c>
      <c r="R398" s="1"/>
      <c r="S398" s="1"/>
      <c r="T398" s="1"/>
      <c r="U398" s="1"/>
      <c r="V398" s="1"/>
      <c r="W398" s="1"/>
      <c r="X398" s="156"/>
      <c r="Y398" s="156"/>
      <c r="Z398" s="156"/>
      <c r="AA398" s="156"/>
      <c r="AB398" s="156"/>
      <c r="AC398" s="156"/>
      <c r="AD398" s="156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2" ht="16.5">
      <c r="A399" s="213"/>
      <c r="B399" s="222"/>
      <c r="C399" s="310"/>
      <c r="D399" s="311"/>
      <c r="E399" s="222"/>
      <c r="F399" s="225"/>
      <c r="G399" s="133">
        <f t="shared" si="59"/>
        <v>2</v>
      </c>
      <c r="H399" s="3" t="s">
        <v>394</v>
      </c>
      <c r="I399" s="105">
        <v>2</v>
      </c>
      <c r="J399" s="59">
        <v>42806</v>
      </c>
      <c r="K399" s="189"/>
      <c r="L399" s="58">
        <v>42797</v>
      </c>
      <c r="M399" s="188"/>
      <c r="N399" s="188"/>
      <c r="O399" s="188"/>
      <c r="P399" s="156" t="s">
        <v>836</v>
      </c>
      <c r="Q399" s="6">
        <f t="shared" si="55"/>
        <v>2</v>
      </c>
      <c r="R399" s="1"/>
      <c r="S399" s="1"/>
      <c r="T399" s="1"/>
      <c r="U399" s="1"/>
      <c r="V399" s="1"/>
      <c r="W399" s="1"/>
      <c r="X399" s="156"/>
      <c r="Y399" s="156">
        <v>2</v>
      </c>
      <c r="Z399" s="156"/>
      <c r="AA399" s="156"/>
      <c r="AB399" s="156"/>
      <c r="AC399" s="156"/>
      <c r="AD399" s="156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2" ht="16.5">
      <c r="A400" s="213"/>
      <c r="B400" s="222"/>
      <c r="C400" s="310"/>
      <c r="D400" s="311"/>
      <c r="E400" s="222"/>
      <c r="F400" s="225"/>
      <c r="G400" s="133">
        <f t="shared" si="59"/>
        <v>0</v>
      </c>
      <c r="H400" s="3"/>
      <c r="I400" s="105"/>
      <c r="J400" s="1"/>
      <c r="K400" s="179"/>
      <c r="L400" s="1"/>
      <c r="M400" s="179"/>
      <c r="N400" s="179"/>
      <c r="O400" s="179"/>
      <c r="P400" s="156"/>
      <c r="Q400" s="6">
        <f t="shared" si="55"/>
        <v>0</v>
      </c>
      <c r="R400" s="1"/>
      <c r="S400" s="1"/>
      <c r="T400" s="1"/>
      <c r="U400" s="1"/>
      <c r="V400" s="1"/>
      <c r="W400" s="1"/>
      <c r="X400" s="156"/>
      <c r="Y400" s="156"/>
      <c r="Z400" s="156"/>
      <c r="AA400" s="156"/>
      <c r="AB400" s="156"/>
      <c r="AC400" s="156"/>
      <c r="AD400" s="156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6.5">
      <c r="A401" s="213"/>
      <c r="B401" s="222"/>
      <c r="C401" s="310"/>
      <c r="D401" s="311"/>
      <c r="E401" s="222"/>
      <c r="F401" s="225"/>
      <c r="G401" s="133">
        <f t="shared" si="59"/>
        <v>0</v>
      </c>
      <c r="H401" s="3" t="s">
        <v>398</v>
      </c>
      <c r="I401" s="105"/>
      <c r="J401" s="1"/>
      <c r="K401" s="179"/>
      <c r="L401" s="1"/>
      <c r="M401" s="179"/>
      <c r="N401" s="179"/>
      <c r="O401" s="179"/>
      <c r="P401" s="156"/>
      <c r="Q401" s="6">
        <f t="shared" si="55"/>
        <v>0</v>
      </c>
      <c r="R401" s="1"/>
      <c r="S401" s="1"/>
      <c r="T401" s="1"/>
      <c r="U401" s="1"/>
      <c r="V401" s="1"/>
      <c r="W401" s="1"/>
      <c r="X401" s="156"/>
      <c r="Y401" s="156"/>
      <c r="Z401" s="156"/>
      <c r="AA401" s="156"/>
      <c r="AB401" s="156"/>
      <c r="AC401" s="156"/>
      <c r="AD401" s="156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6.5">
      <c r="A402" s="213"/>
      <c r="B402" s="222"/>
      <c r="C402" s="310"/>
      <c r="D402" s="311"/>
      <c r="E402" s="222"/>
      <c r="F402" s="225"/>
      <c r="G402" s="133">
        <f t="shared" si="59"/>
        <v>3</v>
      </c>
      <c r="H402" s="3" t="s">
        <v>392</v>
      </c>
      <c r="I402" s="105">
        <v>4</v>
      </c>
      <c r="J402" s="58">
        <v>42803</v>
      </c>
      <c r="K402" s="188"/>
      <c r="L402" s="58"/>
      <c r="M402" s="188"/>
      <c r="N402" s="188"/>
      <c r="O402" s="188"/>
      <c r="P402" s="156" t="s">
        <v>728</v>
      </c>
      <c r="Q402" s="6">
        <f t="shared" si="55"/>
        <v>3</v>
      </c>
      <c r="R402" s="1"/>
      <c r="S402" s="1"/>
      <c r="T402" s="1"/>
      <c r="U402" s="1"/>
      <c r="V402" s="1"/>
      <c r="W402" s="1"/>
      <c r="X402" s="156"/>
      <c r="Y402" s="156"/>
      <c r="Z402" s="156">
        <v>3</v>
      </c>
      <c r="AA402" s="156"/>
      <c r="AB402" s="156"/>
      <c r="AC402" s="156"/>
      <c r="AD402" s="156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6.5">
      <c r="A403" s="213"/>
      <c r="B403" s="222"/>
      <c r="C403" s="310"/>
      <c r="D403" s="311"/>
      <c r="E403" s="222"/>
      <c r="F403" s="225"/>
      <c r="G403" s="133">
        <f t="shared" si="59"/>
        <v>4</v>
      </c>
      <c r="H403" s="3" t="s">
        <v>393</v>
      </c>
      <c r="I403" s="105">
        <v>6</v>
      </c>
      <c r="J403" s="58">
        <v>42804</v>
      </c>
      <c r="K403" s="188"/>
      <c r="L403" s="58"/>
      <c r="M403" s="188"/>
      <c r="N403" s="188"/>
      <c r="O403" s="188"/>
      <c r="P403" s="156" t="s">
        <v>728</v>
      </c>
      <c r="Q403" s="6">
        <f t="shared" si="55"/>
        <v>4</v>
      </c>
      <c r="R403" s="1"/>
      <c r="S403" s="1"/>
      <c r="T403" s="1"/>
      <c r="U403" s="1"/>
      <c r="V403" s="1"/>
      <c r="W403" s="1"/>
      <c r="X403" s="156"/>
      <c r="Y403" s="156"/>
      <c r="Z403" s="156">
        <v>2</v>
      </c>
      <c r="AA403" s="156">
        <v>2</v>
      </c>
      <c r="AB403" s="156"/>
      <c r="AC403" s="156"/>
      <c r="AD403" s="156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6.5">
      <c r="A404" s="213"/>
      <c r="B404" s="222"/>
      <c r="C404" s="310"/>
      <c r="D404" s="311"/>
      <c r="E404" s="222"/>
      <c r="F404" s="225"/>
      <c r="G404" s="133">
        <f t="shared" si="59"/>
        <v>2</v>
      </c>
      <c r="H404" s="3" t="s">
        <v>394</v>
      </c>
      <c r="I404" s="105">
        <v>3</v>
      </c>
      <c r="J404" s="58">
        <v>42806</v>
      </c>
      <c r="K404" s="188"/>
      <c r="L404" s="58">
        <v>42796</v>
      </c>
      <c r="M404" s="188"/>
      <c r="N404" s="188"/>
      <c r="O404" s="188"/>
      <c r="P404" s="156" t="s">
        <v>728</v>
      </c>
      <c r="Q404" s="6">
        <f t="shared" si="55"/>
        <v>2</v>
      </c>
      <c r="R404" s="1"/>
      <c r="S404" s="1"/>
      <c r="T404" s="1"/>
      <c r="U404" s="1"/>
      <c r="V404" s="1"/>
      <c r="W404" s="1"/>
      <c r="X404" s="156"/>
      <c r="Y404" s="156"/>
      <c r="Z404" s="156"/>
      <c r="AA404" s="156">
        <v>2</v>
      </c>
      <c r="AB404" s="156"/>
      <c r="AC404" s="156"/>
      <c r="AD404" s="156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6.5">
      <c r="A405" s="213"/>
      <c r="B405" s="222"/>
      <c r="C405" s="310"/>
      <c r="D405" s="311"/>
      <c r="E405" s="222"/>
      <c r="F405" s="225"/>
      <c r="G405" s="133">
        <f t="shared" si="59"/>
        <v>0</v>
      </c>
      <c r="H405" s="3"/>
      <c r="I405" s="105"/>
      <c r="J405" s="1"/>
      <c r="K405" s="179"/>
      <c r="L405" s="1"/>
      <c r="M405" s="179"/>
      <c r="N405" s="179"/>
      <c r="O405" s="179"/>
      <c r="P405" s="156"/>
      <c r="Q405" s="6">
        <f t="shared" si="55"/>
        <v>0</v>
      </c>
      <c r="R405" s="1"/>
      <c r="S405" s="1"/>
      <c r="T405" s="1"/>
      <c r="U405" s="1"/>
      <c r="V405" s="1"/>
      <c r="W405" s="1"/>
      <c r="X405" s="156"/>
      <c r="Y405" s="156"/>
      <c r="Z405" s="156"/>
      <c r="AA405" s="156"/>
      <c r="AB405" s="156"/>
      <c r="AC405" s="156"/>
      <c r="AD405" s="156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6.5">
      <c r="A406" s="213"/>
      <c r="B406" s="222"/>
      <c r="C406" s="310"/>
      <c r="D406" s="311"/>
      <c r="E406" s="222"/>
      <c r="F406" s="225"/>
      <c r="G406" s="133">
        <f t="shared" si="59"/>
        <v>0</v>
      </c>
      <c r="H406" s="3" t="s">
        <v>399</v>
      </c>
      <c r="I406" s="105"/>
      <c r="J406" s="1"/>
      <c r="K406" s="179"/>
      <c r="L406" s="1"/>
      <c r="M406" s="179"/>
      <c r="N406" s="179"/>
      <c r="O406" s="179"/>
      <c r="P406" s="156"/>
      <c r="Q406" s="6">
        <f t="shared" si="55"/>
        <v>0</v>
      </c>
      <c r="R406" s="1"/>
      <c r="S406" s="1"/>
      <c r="T406" s="1"/>
      <c r="U406" s="1"/>
      <c r="V406" s="1"/>
      <c r="W406" s="1"/>
      <c r="X406" s="156"/>
      <c r="Y406" s="156"/>
      <c r="Z406" s="156"/>
      <c r="AA406" s="156"/>
      <c r="AB406" s="156"/>
      <c r="AC406" s="156"/>
      <c r="AD406" s="156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6.5">
      <c r="A407" s="213"/>
      <c r="B407" s="222"/>
      <c r="C407" s="310"/>
      <c r="D407" s="311"/>
      <c r="E407" s="222"/>
      <c r="F407" s="225"/>
      <c r="G407" s="133">
        <f t="shared" si="59"/>
        <v>1</v>
      </c>
      <c r="H407" s="3" t="s">
        <v>392</v>
      </c>
      <c r="I407" s="105">
        <v>3</v>
      </c>
      <c r="J407" s="58">
        <v>42817</v>
      </c>
      <c r="K407" s="188"/>
      <c r="L407" s="58"/>
      <c r="M407" s="188"/>
      <c r="N407" s="188"/>
      <c r="O407" s="188"/>
      <c r="P407" s="156" t="s">
        <v>728</v>
      </c>
      <c r="Q407" s="6">
        <f t="shared" si="55"/>
        <v>1</v>
      </c>
      <c r="R407" s="1"/>
      <c r="S407" s="1"/>
      <c r="T407" s="1"/>
      <c r="U407" s="1"/>
      <c r="V407" s="1"/>
      <c r="W407" s="1"/>
      <c r="X407" s="156"/>
      <c r="Y407" s="156"/>
      <c r="Z407" s="156"/>
      <c r="AA407" s="156">
        <v>1</v>
      </c>
      <c r="AB407" s="156"/>
      <c r="AC407" s="156"/>
      <c r="AD407" s="156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6.5">
      <c r="A408" s="213"/>
      <c r="B408" s="222"/>
      <c r="C408" s="310"/>
      <c r="D408" s="311"/>
      <c r="E408" s="222"/>
      <c r="F408" s="225"/>
      <c r="G408" s="133">
        <f t="shared" si="59"/>
        <v>0</v>
      </c>
      <c r="H408" s="3" t="s">
        <v>393</v>
      </c>
      <c r="I408" s="105">
        <v>5</v>
      </c>
      <c r="J408" s="58">
        <v>42821</v>
      </c>
      <c r="K408" s="188"/>
      <c r="L408" s="58"/>
      <c r="M408" s="188"/>
      <c r="N408" s="188"/>
      <c r="O408" s="188"/>
      <c r="P408" s="156" t="s">
        <v>728</v>
      </c>
      <c r="Q408" s="6">
        <f t="shared" si="55"/>
        <v>0</v>
      </c>
      <c r="R408" s="1"/>
      <c r="S408" s="1"/>
      <c r="T408" s="1"/>
      <c r="U408" s="1"/>
      <c r="V408" s="1"/>
      <c r="W408" s="1"/>
      <c r="X408" s="156"/>
      <c r="Y408" s="156"/>
      <c r="Z408" s="156"/>
      <c r="AA408" s="156"/>
      <c r="AB408" s="156"/>
      <c r="AC408" s="156"/>
      <c r="AD408" s="156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6.5">
      <c r="A409" s="213"/>
      <c r="B409" s="222"/>
      <c r="C409" s="310"/>
      <c r="D409" s="311"/>
      <c r="E409" s="222"/>
      <c r="F409" s="225"/>
      <c r="G409" s="133">
        <f t="shared" si="59"/>
        <v>2</v>
      </c>
      <c r="H409" s="3" t="s">
        <v>394</v>
      </c>
      <c r="I409" s="105">
        <v>2</v>
      </c>
      <c r="J409" s="58">
        <v>42793</v>
      </c>
      <c r="K409" s="188"/>
      <c r="L409" s="58">
        <v>42793</v>
      </c>
      <c r="M409" s="188"/>
      <c r="N409" s="188"/>
      <c r="O409" s="188"/>
      <c r="P409" s="156" t="s">
        <v>728</v>
      </c>
      <c r="Q409" s="6">
        <f t="shared" si="55"/>
        <v>2</v>
      </c>
      <c r="R409" s="1"/>
      <c r="S409" s="1"/>
      <c r="T409" s="1"/>
      <c r="U409" s="1"/>
      <c r="V409" s="1"/>
      <c r="W409" s="1"/>
      <c r="X409" s="156"/>
      <c r="Y409" s="156"/>
      <c r="Z409" s="156"/>
      <c r="AA409" s="156"/>
      <c r="AB409" s="156">
        <v>2</v>
      </c>
      <c r="AC409" s="156"/>
      <c r="AD409" s="156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6.5">
      <c r="A410" s="213"/>
      <c r="B410" s="222"/>
      <c r="C410" s="310"/>
      <c r="D410" s="311"/>
      <c r="E410" s="222"/>
      <c r="F410" s="225"/>
      <c r="G410" s="133">
        <f t="shared" si="59"/>
        <v>0</v>
      </c>
      <c r="H410" s="3"/>
      <c r="I410" s="105"/>
      <c r="J410" s="1"/>
      <c r="K410" s="179"/>
      <c r="L410" s="1"/>
      <c r="M410" s="179"/>
      <c r="N410" s="179"/>
      <c r="O410" s="179"/>
      <c r="P410" s="156"/>
      <c r="Q410" s="6">
        <f t="shared" si="55"/>
        <v>0</v>
      </c>
      <c r="R410" s="1"/>
      <c r="S410" s="1"/>
      <c r="T410" s="1"/>
      <c r="U410" s="1"/>
      <c r="V410" s="1"/>
      <c r="W410" s="1"/>
      <c r="X410" s="156"/>
      <c r="Y410" s="156"/>
      <c r="Z410" s="156"/>
      <c r="AA410" s="156"/>
      <c r="AB410" s="156"/>
      <c r="AC410" s="156"/>
      <c r="AD410" s="156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6.5">
      <c r="A411" s="213"/>
      <c r="B411" s="222"/>
      <c r="C411" s="310"/>
      <c r="D411" s="311"/>
      <c r="E411" s="222"/>
      <c r="F411" s="225"/>
      <c r="G411" s="133">
        <f t="shared" si="59"/>
        <v>0</v>
      </c>
      <c r="H411" s="3" t="s">
        <v>400</v>
      </c>
      <c r="I411" s="105"/>
      <c r="J411" s="1"/>
      <c r="K411" s="179"/>
      <c r="L411" s="1"/>
      <c r="M411" s="179"/>
      <c r="N411" s="179"/>
      <c r="O411" s="179"/>
      <c r="P411" s="156"/>
      <c r="Q411" s="6">
        <f t="shared" si="55"/>
        <v>0</v>
      </c>
      <c r="R411" s="1"/>
      <c r="S411" s="1"/>
      <c r="T411" s="1"/>
      <c r="U411" s="1"/>
      <c r="V411" s="1"/>
      <c r="W411" s="1"/>
      <c r="X411" s="156"/>
      <c r="Y411" s="156"/>
      <c r="Z411" s="156"/>
      <c r="AA411" s="156"/>
      <c r="AB411" s="156"/>
      <c r="AC411" s="156"/>
      <c r="AD411" s="156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6.5">
      <c r="A412" s="213"/>
      <c r="B412" s="222"/>
      <c r="C412" s="310"/>
      <c r="D412" s="311"/>
      <c r="E412" s="222"/>
      <c r="F412" s="225"/>
      <c r="G412" s="133">
        <f t="shared" si="59"/>
        <v>0</v>
      </c>
      <c r="H412" s="3" t="s">
        <v>392</v>
      </c>
      <c r="I412" s="105">
        <v>3</v>
      </c>
      <c r="J412" s="58">
        <v>42845</v>
      </c>
      <c r="K412" s="188"/>
      <c r="L412" s="58"/>
      <c r="M412" s="188"/>
      <c r="N412" s="188"/>
      <c r="O412" s="188"/>
      <c r="P412" s="156" t="s">
        <v>728</v>
      </c>
      <c r="Q412" s="6">
        <f t="shared" si="55"/>
        <v>0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6.5">
      <c r="A413" s="213"/>
      <c r="B413" s="222"/>
      <c r="C413" s="310"/>
      <c r="D413" s="311"/>
      <c r="E413" s="222"/>
      <c r="F413" s="225"/>
      <c r="G413" s="133">
        <f t="shared" si="59"/>
        <v>0</v>
      </c>
      <c r="H413" s="3" t="s">
        <v>393</v>
      </c>
      <c r="I413" s="105">
        <v>5</v>
      </c>
      <c r="J413" s="58">
        <v>42848</v>
      </c>
      <c r="K413" s="188"/>
      <c r="L413" s="58"/>
      <c r="M413" s="188"/>
      <c r="N413" s="188"/>
      <c r="O413" s="188"/>
      <c r="P413" s="156" t="s">
        <v>728</v>
      </c>
      <c r="Q413" s="6">
        <f t="shared" si="55"/>
        <v>0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6.5">
      <c r="A414" s="213"/>
      <c r="B414" s="222"/>
      <c r="C414" s="310"/>
      <c r="D414" s="311"/>
      <c r="E414" s="222"/>
      <c r="F414" s="225"/>
      <c r="G414" s="133">
        <f t="shared" si="59"/>
        <v>0</v>
      </c>
      <c r="H414" s="3" t="s">
        <v>394</v>
      </c>
      <c r="I414" s="105">
        <v>2</v>
      </c>
      <c r="J414" s="58">
        <v>42853</v>
      </c>
      <c r="K414" s="188"/>
      <c r="L414" s="58"/>
      <c r="M414" s="188"/>
      <c r="N414" s="188"/>
      <c r="O414" s="188"/>
      <c r="P414" s="156" t="s">
        <v>728</v>
      </c>
      <c r="Q414" s="6">
        <f t="shared" si="55"/>
        <v>0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6.5">
      <c r="A415" s="213"/>
      <c r="B415" s="222"/>
      <c r="C415" s="310"/>
      <c r="D415" s="311"/>
      <c r="E415" s="222"/>
      <c r="F415" s="225"/>
      <c r="G415" s="133">
        <f t="shared" si="59"/>
        <v>0</v>
      </c>
      <c r="H415" s="3" t="s">
        <v>401</v>
      </c>
      <c r="I415" s="105"/>
      <c r="J415" s="1"/>
      <c r="K415" s="179"/>
      <c r="L415" s="1"/>
      <c r="M415" s="179"/>
      <c r="N415" s="179"/>
      <c r="O415" s="179"/>
      <c r="P415" s="156"/>
      <c r="Q415" s="6">
        <f t="shared" si="55"/>
        <v>0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56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6.5">
      <c r="A416" s="213"/>
      <c r="B416" s="222"/>
      <c r="C416" s="310"/>
      <c r="D416" s="311"/>
      <c r="E416" s="222"/>
      <c r="F416" s="225"/>
      <c r="G416" s="133">
        <f t="shared" si="59"/>
        <v>1</v>
      </c>
      <c r="H416" s="3" t="s">
        <v>392</v>
      </c>
      <c r="I416" s="105">
        <v>4</v>
      </c>
      <c r="J416" s="58">
        <v>42825</v>
      </c>
      <c r="K416" s="188"/>
      <c r="L416" s="58"/>
      <c r="M416" s="188"/>
      <c r="N416" s="188"/>
      <c r="O416" s="188"/>
      <c r="P416" s="156" t="s">
        <v>728</v>
      </c>
      <c r="Q416" s="6">
        <f t="shared" si="55"/>
        <v>1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56">
        <v>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6.5">
      <c r="A417" s="213"/>
      <c r="B417" s="222"/>
      <c r="C417" s="310"/>
      <c r="D417" s="311"/>
      <c r="E417" s="222"/>
      <c r="F417" s="225"/>
      <c r="G417" s="133">
        <f t="shared" si="59"/>
        <v>0</v>
      </c>
      <c r="H417" s="3" t="s">
        <v>393</v>
      </c>
      <c r="I417" s="105">
        <v>7</v>
      </c>
      <c r="J417" s="58">
        <v>42830</v>
      </c>
      <c r="K417" s="188"/>
      <c r="L417" s="58"/>
      <c r="M417" s="188"/>
      <c r="N417" s="188"/>
      <c r="O417" s="188"/>
      <c r="P417" s="156" t="s">
        <v>728</v>
      </c>
      <c r="Q417" s="6">
        <f t="shared" si="55"/>
        <v>0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56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6.5">
      <c r="A418" s="213"/>
      <c r="B418" s="222"/>
      <c r="C418" s="310"/>
      <c r="D418" s="311"/>
      <c r="E418" s="222"/>
      <c r="F418" s="225"/>
      <c r="G418" s="133">
        <f t="shared" si="59"/>
        <v>2</v>
      </c>
      <c r="H418" s="3" t="s">
        <v>394</v>
      </c>
      <c r="I418" s="105">
        <v>3</v>
      </c>
      <c r="J418" s="58">
        <v>42832</v>
      </c>
      <c r="K418" s="188"/>
      <c r="L418" s="58">
        <v>42790</v>
      </c>
      <c r="M418" s="188"/>
      <c r="N418" s="188"/>
      <c r="O418" s="188"/>
      <c r="P418" s="156" t="s">
        <v>728</v>
      </c>
      <c r="Q418" s="6">
        <f t="shared" si="55"/>
        <v>2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56">
        <v>2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6.5">
      <c r="A419" s="213"/>
      <c r="B419" s="222"/>
      <c r="C419" s="310"/>
      <c r="D419" s="311"/>
      <c r="E419" s="222"/>
      <c r="F419" s="225"/>
      <c r="G419" s="133">
        <f t="shared" si="59"/>
        <v>0</v>
      </c>
      <c r="H419" s="3" t="s">
        <v>402</v>
      </c>
      <c r="I419" s="105"/>
      <c r="J419" s="1"/>
      <c r="K419" s="179"/>
      <c r="L419" s="1"/>
      <c r="M419" s="179"/>
      <c r="N419" s="179"/>
      <c r="O419" s="179"/>
      <c r="P419" s="156"/>
      <c r="Q419" s="6">
        <f t="shared" si="55"/>
        <v>0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56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6.5">
      <c r="A420" s="213"/>
      <c r="B420" s="222"/>
      <c r="C420" s="310"/>
      <c r="D420" s="311"/>
      <c r="E420" s="222"/>
      <c r="F420" s="225"/>
      <c r="G420" s="133">
        <f t="shared" si="59"/>
        <v>0</v>
      </c>
      <c r="H420" s="3" t="s">
        <v>392</v>
      </c>
      <c r="I420" s="105">
        <v>4</v>
      </c>
      <c r="J420" s="58">
        <v>42835</v>
      </c>
      <c r="K420" s="188"/>
      <c r="L420" s="58"/>
      <c r="M420" s="188"/>
      <c r="N420" s="188"/>
      <c r="O420" s="188"/>
      <c r="P420" s="156" t="s">
        <v>728</v>
      </c>
      <c r="Q420" s="6">
        <f t="shared" si="55"/>
        <v>0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56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6.5">
      <c r="A421" s="213"/>
      <c r="B421" s="222"/>
      <c r="C421" s="310"/>
      <c r="D421" s="311"/>
      <c r="E421" s="222"/>
      <c r="F421" s="225"/>
      <c r="G421" s="133">
        <f t="shared" si="59"/>
        <v>0</v>
      </c>
      <c r="H421" s="3" t="s">
        <v>393</v>
      </c>
      <c r="I421" s="105">
        <v>7</v>
      </c>
      <c r="J421" s="58">
        <v>42837</v>
      </c>
      <c r="K421" s="188"/>
      <c r="L421" s="58"/>
      <c r="M421" s="188"/>
      <c r="N421" s="188"/>
      <c r="O421" s="188"/>
      <c r="P421" s="156" t="s">
        <v>728</v>
      </c>
      <c r="Q421" s="6">
        <f t="shared" si="55"/>
        <v>0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6.5">
      <c r="A422" s="213"/>
      <c r="B422" s="222"/>
      <c r="C422" s="310"/>
      <c r="D422" s="311"/>
      <c r="E422" s="222"/>
      <c r="F422" s="225"/>
      <c r="G422" s="133">
        <f t="shared" si="59"/>
        <v>0</v>
      </c>
      <c r="H422" s="3" t="s">
        <v>394</v>
      </c>
      <c r="I422" s="105">
        <v>3</v>
      </c>
      <c r="J422" s="58">
        <v>42844</v>
      </c>
      <c r="K422" s="188"/>
      <c r="L422" s="58"/>
      <c r="M422" s="188"/>
      <c r="N422" s="188"/>
      <c r="O422" s="188"/>
      <c r="P422" s="156" t="s">
        <v>728</v>
      </c>
      <c r="Q422" s="6">
        <f t="shared" si="55"/>
        <v>0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>
      <c r="A423" s="213"/>
      <c r="B423" s="222"/>
      <c r="C423" s="310"/>
      <c r="D423" s="312"/>
      <c r="E423" s="222"/>
      <c r="F423" s="225"/>
      <c r="G423" s="133">
        <f t="shared" si="59"/>
        <v>0</v>
      </c>
      <c r="H423" s="3" t="s">
        <v>403</v>
      </c>
      <c r="I423" s="105"/>
      <c r="J423" s="57"/>
      <c r="K423" s="40"/>
      <c r="L423" s="57"/>
      <c r="M423" s="40"/>
      <c r="N423" s="40"/>
      <c r="O423" s="40"/>
      <c r="P423" s="156"/>
      <c r="Q423" s="6">
        <f t="shared" si="55"/>
        <v>0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</row>
    <row r="424" spans="1:70">
      <c r="A424" s="213"/>
      <c r="B424" s="222"/>
      <c r="C424" s="310"/>
      <c r="D424" s="312"/>
      <c r="E424" s="222"/>
      <c r="F424" s="225"/>
      <c r="G424" s="133">
        <f t="shared" si="59"/>
        <v>0</v>
      </c>
      <c r="H424" s="3" t="s">
        <v>404</v>
      </c>
      <c r="I424" s="105">
        <v>2</v>
      </c>
      <c r="J424" s="58">
        <v>42857</v>
      </c>
      <c r="K424" s="188"/>
      <c r="L424" s="58"/>
      <c r="M424" s="188"/>
      <c r="N424" s="188"/>
      <c r="O424" s="188"/>
      <c r="P424" s="156" t="s">
        <v>728</v>
      </c>
      <c r="Q424" s="6">
        <f t="shared" si="55"/>
        <v>0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</row>
    <row r="425" spans="1:70">
      <c r="A425" s="213"/>
      <c r="B425" s="222"/>
      <c r="C425" s="310"/>
      <c r="D425" s="312"/>
      <c r="E425" s="222"/>
      <c r="F425" s="225"/>
      <c r="G425" s="133">
        <f t="shared" si="59"/>
        <v>0</v>
      </c>
      <c r="H425" s="3" t="s">
        <v>405</v>
      </c>
      <c r="I425" s="13">
        <v>3</v>
      </c>
      <c r="J425" s="58">
        <v>42858</v>
      </c>
      <c r="K425" s="188"/>
      <c r="L425" s="58"/>
      <c r="M425" s="188"/>
      <c r="N425" s="188"/>
      <c r="O425" s="188"/>
      <c r="P425" s="156" t="s">
        <v>728</v>
      </c>
      <c r="Q425" s="6">
        <f t="shared" si="55"/>
        <v>0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</row>
    <row r="426" spans="1:70" ht="16.5">
      <c r="A426" s="72"/>
      <c r="B426" s="238" t="s">
        <v>146</v>
      </c>
      <c r="C426" s="239"/>
      <c r="D426" s="64"/>
      <c r="E426" s="106"/>
      <c r="F426" s="4"/>
      <c r="G426" s="145">
        <f>SUM(G386:G425)</f>
        <v>18</v>
      </c>
      <c r="H426" s="3"/>
      <c r="I426" s="3"/>
      <c r="J426" s="3"/>
      <c r="K426" s="34"/>
      <c r="L426" s="3"/>
      <c r="M426" s="34"/>
      <c r="N426" s="34"/>
      <c r="O426" s="34"/>
      <c r="P426" s="164"/>
      <c r="Q426" s="6">
        <f t="shared" si="55"/>
        <v>0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</row>
    <row r="427" spans="1:70" ht="16.5">
      <c r="A427" s="339" t="str">
        <f>CONCATENATE(B427," - ",C427)</f>
        <v>SH161205000E1 - 615NC开发</v>
      </c>
      <c r="B427" s="340" t="s">
        <v>858</v>
      </c>
      <c r="C427" s="342" t="s">
        <v>855</v>
      </c>
      <c r="D427" s="342">
        <v>10</v>
      </c>
      <c r="E427" s="344">
        <f>G429</f>
        <v>5</v>
      </c>
      <c r="F427" s="210"/>
      <c r="G427" s="211">
        <f>SUM(Q427:R427)</f>
        <v>3</v>
      </c>
      <c r="H427" s="3" t="s">
        <v>856</v>
      </c>
      <c r="I427" s="3">
        <v>4</v>
      </c>
      <c r="J427" s="57">
        <v>42815</v>
      </c>
      <c r="K427" s="3"/>
      <c r="L427" s="3"/>
      <c r="M427" s="3"/>
      <c r="N427" s="3"/>
      <c r="O427" s="3"/>
      <c r="P427" s="165" t="s">
        <v>854</v>
      </c>
      <c r="Q427" s="6">
        <f t="shared" si="55"/>
        <v>0</v>
      </c>
      <c r="R427" s="3">
        <v>3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</row>
    <row r="428" spans="1:70" ht="16.5">
      <c r="A428" s="214"/>
      <c r="B428" s="341"/>
      <c r="C428" s="343"/>
      <c r="D428" s="343"/>
      <c r="E428" s="345"/>
      <c r="F428" s="210"/>
      <c r="G428" s="211">
        <f>SUM(Q428:R428)</f>
        <v>2</v>
      </c>
      <c r="H428" s="3" t="s">
        <v>857</v>
      </c>
      <c r="I428" s="3">
        <v>6</v>
      </c>
      <c r="J428" s="57">
        <v>42818</v>
      </c>
      <c r="K428" s="3"/>
      <c r="L428" s="3"/>
      <c r="M428" s="3"/>
      <c r="N428" s="3"/>
      <c r="O428" s="3"/>
      <c r="P428" s="165" t="s">
        <v>395</v>
      </c>
      <c r="Q428" s="6">
        <f t="shared" si="55"/>
        <v>0</v>
      </c>
      <c r="R428" s="3">
        <v>2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</row>
    <row r="429" spans="1:70" ht="16.5">
      <c r="A429" s="202"/>
      <c r="B429" s="346" t="s">
        <v>146</v>
      </c>
      <c r="C429" s="347"/>
      <c r="D429" s="208"/>
      <c r="E429" s="208"/>
      <c r="F429" s="210"/>
      <c r="G429" s="206">
        <f>SUM(G427:G428)</f>
        <v>5</v>
      </c>
      <c r="H429" s="205"/>
      <c r="I429" s="3"/>
      <c r="J429" s="57"/>
      <c r="K429" s="3"/>
      <c r="L429" s="3"/>
      <c r="M429" s="3"/>
      <c r="N429" s="3"/>
      <c r="O429" s="3"/>
      <c r="P429" s="165"/>
      <c r="Q429" s="6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</row>
    <row r="430" spans="1:70" ht="16.5" customHeight="1">
      <c r="A430" s="202"/>
      <c r="B430" s="351" t="s">
        <v>407</v>
      </c>
      <c r="C430" s="348" t="s">
        <v>408</v>
      </c>
      <c r="D430" s="348" t="s">
        <v>409</v>
      </c>
      <c r="E430" s="351">
        <v>40</v>
      </c>
      <c r="F430" s="354"/>
      <c r="G430" s="133">
        <f>SUM(Q430:R430)</f>
        <v>0</v>
      </c>
      <c r="H430" s="3" t="s">
        <v>869</v>
      </c>
      <c r="I430" s="3">
        <v>3</v>
      </c>
      <c r="J430" s="57">
        <v>42802</v>
      </c>
      <c r="K430" s="107">
        <v>42832</v>
      </c>
      <c r="L430" s="3"/>
      <c r="M430" s="3"/>
      <c r="N430" s="3"/>
      <c r="O430" s="3"/>
      <c r="P430" s="209" t="s">
        <v>867</v>
      </c>
      <c r="Q430" s="6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</row>
    <row r="431" spans="1:70" ht="16.5" customHeight="1">
      <c r="A431" s="240" t="s">
        <v>406</v>
      </c>
      <c r="B431" s="352"/>
      <c r="C431" s="349"/>
      <c r="D431" s="349"/>
      <c r="E431" s="352"/>
      <c r="F431" s="355"/>
      <c r="G431" s="133">
        <f>SUM(Q431:R431)</f>
        <v>4</v>
      </c>
      <c r="H431" s="63" t="s">
        <v>514</v>
      </c>
      <c r="I431" s="60">
        <v>4</v>
      </c>
      <c r="J431" s="61">
        <v>42794</v>
      </c>
      <c r="K431" s="107">
        <v>42782</v>
      </c>
      <c r="L431" s="107">
        <v>42782</v>
      </c>
      <c r="M431" s="61">
        <v>42887</v>
      </c>
      <c r="N431" s="191"/>
      <c r="O431" s="191"/>
      <c r="P431" s="165" t="s">
        <v>395</v>
      </c>
      <c r="Q431" s="6">
        <f>SUM(S431:AD431)</f>
        <v>4</v>
      </c>
      <c r="R431" s="60">
        <v>0</v>
      </c>
      <c r="S431" s="60"/>
      <c r="T431" s="60"/>
      <c r="U431" s="60"/>
      <c r="V431" s="60"/>
      <c r="W431" s="60"/>
      <c r="X431" s="60"/>
      <c r="Y431" s="60">
        <v>1</v>
      </c>
      <c r="Z431" s="60">
        <v>3</v>
      </c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  <c r="BQ431" s="60"/>
      <c r="BR431" s="60"/>
    </row>
    <row r="432" spans="1:70" ht="13.5" customHeight="1">
      <c r="A432" s="240"/>
      <c r="B432" s="352"/>
      <c r="C432" s="349"/>
      <c r="D432" s="349"/>
      <c r="E432" s="352"/>
      <c r="F432" s="355"/>
      <c r="G432" s="133">
        <f t="shared" si="59"/>
        <v>3</v>
      </c>
      <c r="H432" s="63" t="s">
        <v>513</v>
      </c>
      <c r="I432" s="60">
        <v>4</v>
      </c>
      <c r="J432" s="61">
        <v>42794</v>
      </c>
      <c r="K432" s="107">
        <v>42783</v>
      </c>
      <c r="L432" s="107">
        <v>42783</v>
      </c>
      <c r="M432" s="61">
        <v>42887</v>
      </c>
      <c r="N432" s="191"/>
      <c r="O432" s="191"/>
      <c r="P432" s="165" t="s">
        <v>395</v>
      </c>
      <c r="Q432" s="6">
        <f t="shared" si="55"/>
        <v>3</v>
      </c>
      <c r="R432" s="60">
        <v>0</v>
      </c>
      <c r="S432" s="60"/>
      <c r="T432" s="60"/>
      <c r="U432" s="60"/>
      <c r="V432" s="60"/>
      <c r="W432" s="60"/>
      <c r="X432" s="60"/>
      <c r="Y432" s="60">
        <v>1</v>
      </c>
      <c r="Z432" s="60"/>
      <c r="AA432" s="60">
        <v>2</v>
      </c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  <c r="BQ432" s="60"/>
      <c r="BR432" s="60"/>
    </row>
    <row r="433" spans="1:70" ht="13.5" customHeight="1">
      <c r="A433" s="240"/>
      <c r="B433" s="352"/>
      <c r="C433" s="349"/>
      <c r="D433" s="349"/>
      <c r="E433" s="352"/>
      <c r="F433" s="355"/>
      <c r="G433" s="133">
        <f t="shared" si="59"/>
        <v>3</v>
      </c>
      <c r="H433" s="60" t="s">
        <v>410</v>
      </c>
      <c r="I433" s="60">
        <v>3</v>
      </c>
      <c r="J433" s="61">
        <v>42794</v>
      </c>
      <c r="K433" s="107">
        <v>42786</v>
      </c>
      <c r="L433" s="107">
        <v>42786</v>
      </c>
      <c r="M433" s="61">
        <v>42887</v>
      </c>
      <c r="N433" s="191"/>
      <c r="O433" s="191"/>
      <c r="P433" s="165" t="s">
        <v>395</v>
      </c>
      <c r="Q433" s="6">
        <f t="shared" si="55"/>
        <v>3</v>
      </c>
      <c r="R433" s="60">
        <v>0</v>
      </c>
      <c r="S433" s="60"/>
      <c r="T433" s="60"/>
      <c r="U433" s="60"/>
      <c r="V433" s="60"/>
      <c r="W433" s="60"/>
      <c r="X433" s="60"/>
      <c r="Y433" s="60"/>
      <c r="Z433" s="60">
        <v>2</v>
      </c>
      <c r="AA433" s="60">
        <v>1</v>
      </c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  <c r="BQ433" s="60"/>
      <c r="BR433" s="60"/>
    </row>
    <row r="434" spans="1:70" ht="13.5" customHeight="1">
      <c r="A434" s="240"/>
      <c r="B434" s="352"/>
      <c r="C434" s="349"/>
      <c r="D434" s="349"/>
      <c r="E434" s="352"/>
      <c r="F434" s="355"/>
      <c r="G434" s="133">
        <f t="shared" si="59"/>
        <v>2</v>
      </c>
      <c r="H434" s="60" t="s">
        <v>411</v>
      </c>
      <c r="I434" s="60">
        <v>3</v>
      </c>
      <c r="J434" s="61">
        <v>42794</v>
      </c>
      <c r="K434" s="107">
        <v>42787</v>
      </c>
      <c r="L434" s="107">
        <v>42787</v>
      </c>
      <c r="M434" s="61">
        <v>42887</v>
      </c>
      <c r="N434" s="191"/>
      <c r="O434" s="191"/>
      <c r="P434" s="165" t="s">
        <v>395</v>
      </c>
      <c r="Q434" s="6">
        <f t="shared" si="55"/>
        <v>2</v>
      </c>
      <c r="R434" s="60">
        <v>0</v>
      </c>
      <c r="S434" s="60"/>
      <c r="T434" s="60"/>
      <c r="U434" s="60"/>
      <c r="V434" s="60"/>
      <c r="W434" s="60"/>
      <c r="X434" s="60"/>
      <c r="Y434" s="60"/>
      <c r="Z434" s="60"/>
      <c r="AA434" s="60">
        <v>1</v>
      </c>
      <c r="AB434" s="60">
        <v>1</v>
      </c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  <c r="BQ434" s="60"/>
      <c r="BR434" s="60"/>
    </row>
    <row r="435" spans="1:70" ht="13.5" customHeight="1">
      <c r="A435" s="240"/>
      <c r="B435" s="352"/>
      <c r="C435" s="349"/>
      <c r="D435" s="349"/>
      <c r="E435" s="352"/>
      <c r="F435" s="355"/>
      <c r="G435" s="133">
        <f t="shared" si="59"/>
        <v>2</v>
      </c>
      <c r="H435" s="60" t="s">
        <v>412</v>
      </c>
      <c r="I435" s="60">
        <v>2</v>
      </c>
      <c r="J435" s="61">
        <v>42794</v>
      </c>
      <c r="K435" s="107">
        <v>42788</v>
      </c>
      <c r="L435" s="107">
        <v>42788</v>
      </c>
      <c r="M435" s="61">
        <v>42887</v>
      </c>
      <c r="N435" s="191"/>
      <c r="O435" s="191"/>
      <c r="P435" s="165" t="s">
        <v>395</v>
      </c>
      <c r="Q435" s="6">
        <f t="shared" si="55"/>
        <v>2</v>
      </c>
      <c r="R435" s="60">
        <v>0</v>
      </c>
      <c r="S435" s="60"/>
      <c r="T435" s="60"/>
      <c r="U435" s="60"/>
      <c r="V435" s="60"/>
      <c r="W435" s="60"/>
      <c r="X435" s="60"/>
      <c r="Y435" s="60"/>
      <c r="Z435" s="60"/>
      <c r="AA435" s="60">
        <v>1</v>
      </c>
      <c r="AB435" s="60">
        <v>1</v>
      </c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  <c r="BQ435" s="60"/>
      <c r="BR435" s="60"/>
    </row>
    <row r="436" spans="1:70" ht="13.5" customHeight="1">
      <c r="A436" s="240"/>
      <c r="B436" s="352"/>
      <c r="C436" s="349"/>
      <c r="D436" s="349"/>
      <c r="E436" s="352"/>
      <c r="F436" s="355"/>
      <c r="G436" s="133">
        <f t="shared" si="59"/>
        <v>1</v>
      </c>
      <c r="H436" s="60" t="s">
        <v>413</v>
      </c>
      <c r="I436" s="60">
        <v>2</v>
      </c>
      <c r="J436" s="61">
        <v>42794</v>
      </c>
      <c r="K436" s="107">
        <v>42789</v>
      </c>
      <c r="L436" s="107">
        <v>42789</v>
      </c>
      <c r="M436" s="61">
        <v>42887</v>
      </c>
      <c r="N436" s="191"/>
      <c r="O436" s="191"/>
      <c r="P436" s="165" t="s">
        <v>395</v>
      </c>
      <c r="Q436" s="6">
        <f t="shared" si="55"/>
        <v>1</v>
      </c>
      <c r="R436" s="60">
        <v>0</v>
      </c>
      <c r="S436" s="60"/>
      <c r="T436" s="60"/>
      <c r="U436" s="60"/>
      <c r="V436" s="60"/>
      <c r="W436" s="60"/>
      <c r="X436" s="60"/>
      <c r="Y436" s="60"/>
      <c r="Z436" s="60"/>
      <c r="AA436" s="60"/>
      <c r="AB436" s="60">
        <v>1</v>
      </c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  <c r="BQ436" s="60"/>
      <c r="BR436" s="60"/>
    </row>
    <row r="437" spans="1:70" ht="13.5" customHeight="1">
      <c r="A437" s="240"/>
      <c r="B437" s="352"/>
      <c r="C437" s="349"/>
      <c r="D437" s="349"/>
      <c r="E437" s="352"/>
      <c r="F437" s="355"/>
      <c r="G437" s="133">
        <f t="shared" si="59"/>
        <v>0</v>
      </c>
      <c r="H437" s="60" t="s">
        <v>414</v>
      </c>
      <c r="I437" s="60">
        <v>2</v>
      </c>
      <c r="J437" s="61">
        <v>42856</v>
      </c>
      <c r="K437" s="61">
        <v>42856</v>
      </c>
      <c r="L437" s="3"/>
      <c r="M437" s="61">
        <v>42887</v>
      </c>
      <c r="N437" s="190"/>
      <c r="O437" s="190"/>
      <c r="P437" s="165" t="s">
        <v>395</v>
      </c>
      <c r="Q437" s="6">
        <f t="shared" si="55"/>
        <v>0</v>
      </c>
      <c r="R437" s="60">
        <v>0</v>
      </c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  <c r="BQ437" s="60"/>
      <c r="BR437" s="60"/>
    </row>
    <row r="438" spans="1:70" ht="13.5" customHeight="1">
      <c r="A438" s="240"/>
      <c r="B438" s="352"/>
      <c r="C438" s="349"/>
      <c r="D438" s="349"/>
      <c r="E438" s="352"/>
      <c r="F438" s="355"/>
      <c r="G438" s="133">
        <f t="shared" si="59"/>
        <v>0</v>
      </c>
      <c r="H438" s="60" t="s">
        <v>415</v>
      </c>
      <c r="I438" s="60">
        <v>2</v>
      </c>
      <c r="J438" s="61">
        <v>42856</v>
      </c>
      <c r="K438" s="61">
        <v>42856</v>
      </c>
      <c r="L438" s="3"/>
      <c r="M438" s="61">
        <v>42887</v>
      </c>
      <c r="N438" s="190"/>
      <c r="O438" s="190"/>
      <c r="P438" s="165" t="s">
        <v>395</v>
      </c>
      <c r="Q438" s="6">
        <f t="shared" si="55"/>
        <v>0</v>
      </c>
      <c r="R438" s="60">
        <v>0</v>
      </c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  <c r="BQ438" s="60"/>
      <c r="BR438" s="60"/>
    </row>
    <row r="439" spans="1:70" ht="13.5" customHeight="1">
      <c r="A439" s="240"/>
      <c r="B439" s="352"/>
      <c r="C439" s="349"/>
      <c r="D439" s="349"/>
      <c r="E439" s="352"/>
      <c r="F439" s="355"/>
      <c r="G439" s="133">
        <f t="shared" si="59"/>
        <v>2</v>
      </c>
      <c r="H439" s="60" t="s">
        <v>416</v>
      </c>
      <c r="I439" s="60">
        <v>2</v>
      </c>
      <c r="J439" s="61">
        <v>42856</v>
      </c>
      <c r="K439" s="61">
        <v>42856</v>
      </c>
      <c r="L439" s="3"/>
      <c r="M439" s="61">
        <v>42887</v>
      </c>
      <c r="N439" s="190"/>
      <c r="O439" s="190"/>
      <c r="P439" s="165" t="s">
        <v>395</v>
      </c>
      <c r="Q439" s="6">
        <f t="shared" si="55"/>
        <v>2</v>
      </c>
      <c r="R439" s="60">
        <v>0</v>
      </c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>
        <v>2</v>
      </c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  <c r="BQ439" s="60"/>
      <c r="BR439" s="60"/>
    </row>
    <row r="440" spans="1:70" ht="13.5" customHeight="1">
      <c r="A440" s="240"/>
      <c r="B440" s="352"/>
      <c r="C440" s="349"/>
      <c r="D440" s="349"/>
      <c r="E440" s="352"/>
      <c r="F440" s="355"/>
      <c r="G440" s="133">
        <f t="shared" si="59"/>
        <v>3</v>
      </c>
      <c r="H440" s="63" t="s">
        <v>515</v>
      </c>
      <c r="I440" s="60">
        <v>4</v>
      </c>
      <c r="J440" s="61">
        <v>42856</v>
      </c>
      <c r="K440" s="61">
        <v>42856</v>
      </c>
      <c r="L440" s="3"/>
      <c r="M440" s="61">
        <v>42887</v>
      </c>
      <c r="N440" s="190"/>
      <c r="O440" s="190"/>
      <c r="P440" s="165" t="s">
        <v>395</v>
      </c>
      <c r="Q440" s="6">
        <f t="shared" si="55"/>
        <v>3</v>
      </c>
      <c r="R440" s="60">
        <v>0</v>
      </c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>
        <v>3</v>
      </c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  <c r="BQ440" s="60"/>
      <c r="BR440" s="60"/>
    </row>
    <row r="441" spans="1:70" ht="13.5" customHeight="1">
      <c r="A441" s="240"/>
      <c r="B441" s="352"/>
      <c r="C441" s="349"/>
      <c r="D441" s="349"/>
      <c r="E441" s="352"/>
      <c r="F441" s="355"/>
      <c r="G441" s="133">
        <f t="shared" si="59"/>
        <v>0</v>
      </c>
      <c r="H441" s="63" t="s">
        <v>516</v>
      </c>
      <c r="I441" s="60">
        <v>4</v>
      </c>
      <c r="J441" s="61">
        <v>42856</v>
      </c>
      <c r="K441" s="61">
        <v>42856</v>
      </c>
      <c r="L441" s="3"/>
      <c r="M441" s="61">
        <v>42887</v>
      </c>
      <c r="N441" s="190"/>
      <c r="O441" s="190"/>
      <c r="P441" s="165" t="s">
        <v>395</v>
      </c>
      <c r="Q441" s="6">
        <f t="shared" si="55"/>
        <v>0</v>
      </c>
      <c r="R441" s="60">
        <v>0</v>
      </c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  <c r="BQ441" s="60"/>
      <c r="BR441" s="60"/>
    </row>
    <row r="442" spans="1:70" ht="16.5" customHeight="1">
      <c r="A442" s="198"/>
      <c r="B442" s="353"/>
      <c r="C442" s="350"/>
      <c r="D442" s="350"/>
      <c r="E442" s="353"/>
      <c r="F442" s="356"/>
      <c r="G442" s="133">
        <f t="shared" si="59"/>
        <v>3</v>
      </c>
      <c r="H442" s="63" t="s">
        <v>870</v>
      </c>
      <c r="I442" s="60">
        <v>5</v>
      </c>
      <c r="J442" s="61">
        <v>42856</v>
      </c>
      <c r="K442" s="61">
        <v>42856</v>
      </c>
      <c r="L442" s="3"/>
      <c r="M442" s="61">
        <v>42887</v>
      </c>
      <c r="N442" s="61"/>
      <c r="O442" s="61"/>
      <c r="P442" s="209" t="s">
        <v>871</v>
      </c>
      <c r="Q442" s="6">
        <f t="shared" si="55"/>
        <v>3</v>
      </c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>
        <v>3</v>
      </c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  <c r="BQ442" s="60"/>
      <c r="BR442" s="60"/>
    </row>
    <row r="443" spans="1:70" ht="16.5">
      <c r="A443" s="198"/>
      <c r="B443" s="335" t="s">
        <v>146</v>
      </c>
      <c r="C443" s="336"/>
      <c r="D443" s="66"/>
      <c r="E443" s="108"/>
      <c r="F443" s="108"/>
      <c r="G443" s="138">
        <f>SUM(G431:G442)</f>
        <v>23</v>
      </c>
      <c r="H443" s="60"/>
      <c r="I443" s="60"/>
      <c r="J443" s="60"/>
      <c r="K443" s="180"/>
      <c r="L443" s="60"/>
      <c r="M443" s="180"/>
      <c r="N443" s="180"/>
      <c r="O443" s="180"/>
      <c r="P443" s="165"/>
      <c r="Q443" s="6">
        <f t="shared" si="55"/>
        <v>0</v>
      </c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  <c r="BQ443" s="60"/>
      <c r="BR443" s="60"/>
    </row>
    <row r="444" spans="1:70" ht="16.5" customHeight="1">
      <c r="A444" s="241" t="s">
        <v>849</v>
      </c>
      <c r="B444" s="337"/>
      <c r="C444" s="241" t="s">
        <v>849</v>
      </c>
      <c r="D444" s="348" t="s">
        <v>853</v>
      </c>
      <c r="E444" s="363">
        <f>G456</f>
        <v>10</v>
      </c>
      <c r="F444" s="204"/>
      <c r="G444" s="133">
        <f>SUM(Q444:R444)</f>
        <v>3</v>
      </c>
      <c r="H444" s="60" t="s">
        <v>837</v>
      </c>
      <c r="I444" s="60">
        <v>5</v>
      </c>
      <c r="J444" s="61">
        <v>42818</v>
      </c>
      <c r="K444" s="60"/>
      <c r="L444" s="60"/>
      <c r="M444" s="61">
        <v>42134</v>
      </c>
      <c r="N444" s="60"/>
      <c r="O444" s="60"/>
      <c r="P444" s="209" t="s">
        <v>851</v>
      </c>
      <c r="Q444" s="6">
        <f t="shared" si="55"/>
        <v>3</v>
      </c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>
        <v>1</v>
      </c>
      <c r="AD444" s="60">
        <v>2</v>
      </c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  <c r="BQ444" s="60"/>
      <c r="BR444" s="60"/>
    </row>
    <row r="445" spans="1:70" ht="16.5">
      <c r="A445" s="242"/>
      <c r="B445" s="338"/>
      <c r="C445" s="242"/>
      <c r="D445" s="349"/>
      <c r="E445" s="364"/>
      <c r="F445" s="204"/>
      <c r="G445" s="133">
        <f t="shared" ref="G445:G455" si="60">SUM(Q445:R445)</f>
        <v>3</v>
      </c>
      <c r="H445" s="60" t="s">
        <v>838</v>
      </c>
      <c r="I445" s="60">
        <v>5</v>
      </c>
      <c r="J445" s="61">
        <v>42818</v>
      </c>
      <c r="K445" s="60"/>
      <c r="L445" s="60"/>
      <c r="M445" s="61">
        <v>42134</v>
      </c>
      <c r="N445" s="60"/>
      <c r="O445" s="60"/>
      <c r="P445" s="209" t="s">
        <v>851</v>
      </c>
      <c r="Q445" s="6">
        <f t="shared" si="55"/>
        <v>3</v>
      </c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>
        <v>1</v>
      </c>
      <c r="AD445" s="60">
        <v>2</v>
      </c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  <c r="BQ445" s="60"/>
      <c r="BR445" s="60"/>
    </row>
    <row r="446" spans="1:70" ht="16.5">
      <c r="A446" s="242"/>
      <c r="B446" s="338"/>
      <c r="C446" s="242"/>
      <c r="D446" s="349"/>
      <c r="E446" s="364"/>
      <c r="F446" s="204"/>
      <c r="G446" s="133">
        <f t="shared" si="60"/>
        <v>1</v>
      </c>
      <c r="H446" s="60" t="s">
        <v>839</v>
      </c>
      <c r="I446" s="60">
        <v>5</v>
      </c>
      <c r="J446" s="61">
        <v>42818</v>
      </c>
      <c r="K446" s="60"/>
      <c r="L446" s="60"/>
      <c r="M446" s="61">
        <v>42134</v>
      </c>
      <c r="N446" s="60"/>
      <c r="O446" s="60"/>
      <c r="P446" s="209" t="s">
        <v>851</v>
      </c>
      <c r="Q446" s="6">
        <f t="shared" si="55"/>
        <v>1</v>
      </c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>
        <v>1</v>
      </c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  <c r="BQ446" s="60"/>
      <c r="BR446" s="60"/>
    </row>
    <row r="447" spans="1:70" ht="16.5">
      <c r="A447" s="242"/>
      <c r="B447" s="338"/>
      <c r="C447" s="242"/>
      <c r="D447" s="349"/>
      <c r="E447" s="364"/>
      <c r="F447" s="204"/>
      <c r="G447" s="133">
        <f t="shared" si="60"/>
        <v>0</v>
      </c>
      <c r="H447" s="60" t="s">
        <v>840</v>
      </c>
      <c r="I447" s="60">
        <v>5</v>
      </c>
      <c r="J447" s="61">
        <v>42818</v>
      </c>
      <c r="K447" s="60"/>
      <c r="L447" s="60"/>
      <c r="M447" s="61">
        <v>42134</v>
      </c>
      <c r="N447" s="60"/>
      <c r="O447" s="60"/>
      <c r="P447" s="209" t="s">
        <v>851</v>
      </c>
      <c r="Q447" s="6">
        <f t="shared" si="55"/>
        <v>0</v>
      </c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  <c r="BQ447" s="60"/>
      <c r="BR447" s="60"/>
    </row>
    <row r="448" spans="1:70" ht="16.5">
      <c r="A448" s="242"/>
      <c r="B448" s="338"/>
      <c r="C448" s="242"/>
      <c r="D448" s="349"/>
      <c r="E448" s="364"/>
      <c r="F448" s="204"/>
      <c r="G448" s="133">
        <f t="shared" si="60"/>
        <v>0</v>
      </c>
      <c r="H448" s="60" t="s">
        <v>841</v>
      </c>
      <c r="I448" s="60">
        <v>5</v>
      </c>
      <c r="J448" s="61">
        <v>42818</v>
      </c>
      <c r="K448" s="60"/>
      <c r="L448" s="60"/>
      <c r="M448" s="61">
        <v>42134</v>
      </c>
      <c r="N448" s="60"/>
      <c r="O448" s="60"/>
      <c r="P448" s="209" t="s">
        <v>852</v>
      </c>
      <c r="Q448" s="6">
        <f t="shared" si="55"/>
        <v>0</v>
      </c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  <c r="BQ448" s="60"/>
      <c r="BR448" s="60"/>
    </row>
    <row r="449" spans="1:70" ht="16.5">
      <c r="A449" s="242"/>
      <c r="B449" s="338"/>
      <c r="C449" s="242"/>
      <c r="D449" s="349"/>
      <c r="E449" s="364"/>
      <c r="F449" s="204"/>
      <c r="G449" s="133">
        <f t="shared" si="60"/>
        <v>0</v>
      </c>
      <c r="H449" s="60" t="s">
        <v>842</v>
      </c>
      <c r="I449" s="60">
        <v>6</v>
      </c>
      <c r="J449" s="61">
        <v>42825</v>
      </c>
      <c r="K449" s="60"/>
      <c r="L449" s="60"/>
      <c r="M449" s="61">
        <v>42134</v>
      </c>
      <c r="N449" s="60"/>
      <c r="O449" s="60"/>
      <c r="P449" s="209" t="s">
        <v>852</v>
      </c>
      <c r="Q449" s="6">
        <f t="shared" si="55"/>
        <v>0</v>
      </c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  <c r="BQ449" s="60"/>
      <c r="BR449" s="60"/>
    </row>
    <row r="450" spans="1:70" ht="16.5">
      <c r="A450" s="242"/>
      <c r="B450" s="338"/>
      <c r="C450" s="242"/>
      <c r="D450" s="349"/>
      <c r="E450" s="364"/>
      <c r="F450" s="204"/>
      <c r="G450" s="133">
        <f t="shared" si="60"/>
        <v>0</v>
      </c>
      <c r="H450" s="60" t="s">
        <v>843</v>
      </c>
      <c r="I450" s="60">
        <v>6</v>
      </c>
      <c r="J450" s="61">
        <v>42825</v>
      </c>
      <c r="K450" s="60"/>
      <c r="L450" s="60"/>
      <c r="M450" s="61">
        <v>42134</v>
      </c>
      <c r="N450" s="60"/>
      <c r="O450" s="60"/>
      <c r="P450" s="209" t="s">
        <v>852</v>
      </c>
      <c r="Q450" s="6">
        <f t="shared" si="55"/>
        <v>0</v>
      </c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  <c r="BQ450" s="60"/>
      <c r="BR450" s="60"/>
    </row>
    <row r="451" spans="1:70" ht="16.5">
      <c r="A451" s="242"/>
      <c r="B451" s="338"/>
      <c r="C451" s="242"/>
      <c r="D451" s="349"/>
      <c r="E451" s="364"/>
      <c r="F451" s="204"/>
      <c r="G451" s="133">
        <f t="shared" si="60"/>
        <v>0</v>
      </c>
      <c r="H451" s="60" t="s">
        <v>844</v>
      </c>
      <c r="I451" s="60">
        <v>6</v>
      </c>
      <c r="J451" s="61">
        <v>42832</v>
      </c>
      <c r="K451" s="60"/>
      <c r="L451" s="60"/>
      <c r="M451" s="61">
        <v>42134</v>
      </c>
      <c r="N451" s="60"/>
      <c r="O451" s="60"/>
      <c r="P451" s="209" t="s">
        <v>852</v>
      </c>
      <c r="Q451" s="6">
        <f t="shared" si="55"/>
        <v>0</v>
      </c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  <c r="BQ451" s="60"/>
      <c r="BR451" s="60"/>
    </row>
    <row r="452" spans="1:70" ht="16.5">
      <c r="A452" s="242"/>
      <c r="B452" s="338"/>
      <c r="C452" s="242"/>
      <c r="D452" s="349"/>
      <c r="E452" s="364"/>
      <c r="F452" s="204"/>
      <c r="G452" s="133">
        <f t="shared" si="60"/>
        <v>0</v>
      </c>
      <c r="H452" s="60" t="s">
        <v>845</v>
      </c>
      <c r="I452" s="60">
        <v>5</v>
      </c>
      <c r="J452" s="61">
        <v>42804</v>
      </c>
      <c r="K452" s="61"/>
      <c r="L452" s="60"/>
      <c r="M452" s="61">
        <v>42134</v>
      </c>
      <c r="N452" s="60"/>
      <c r="O452" s="60"/>
      <c r="P452" s="209" t="s">
        <v>852</v>
      </c>
      <c r="Q452" s="6">
        <f t="shared" si="55"/>
        <v>0</v>
      </c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</row>
    <row r="453" spans="1:70" ht="16.5">
      <c r="A453" s="242"/>
      <c r="B453" s="338"/>
      <c r="C453" s="242"/>
      <c r="D453" s="349"/>
      <c r="E453" s="364"/>
      <c r="F453" s="204"/>
      <c r="G453" s="133">
        <f t="shared" si="60"/>
        <v>0</v>
      </c>
      <c r="H453" s="60" t="s">
        <v>846</v>
      </c>
      <c r="I453" s="60">
        <v>5</v>
      </c>
      <c r="J453" s="61">
        <v>42806</v>
      </c>
      <c r="K453" s="61"/>
      <c r="L453" s="60"/>
      <c r="M453" s="61">
        <v>42134</v>
      </c>
      <c r="N453" s="60"/>
      <c r="O453" s="60"/>
      <c r="P453" s="209" t="s">
        <v>852</v>
      </c>
      <c r="Q453" s="6">
        <f t="shared" si="55"/>
        <v>0</v>
      </c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</row>
    <row r="454" spans="1:70" ht="16.5">
      <c r="A454" s="242"/>
      <c r="B454" s="338"/>
      <c r="C454" s="242"/>
      <c r="D454" s="349"/>
      <c r="E454" s="364"/>
      <c r="F454" s="204"/>
      <c r="G454" s="133">
        <f t="shared" si="60"/>
        <v>1</v>
      </c>
      <c r="H454" s="60" t="s">
        <v>847</v>
      </c>
      <c r="I454" s="60">
        <v>6</v>
      </c>
      <c r="J454" s="61">
        <v>42839</v>
      </c>
      <c r="K454" s="60"/>
      <c r="L454" s="60"/>
      <c r="M454" s="61">
        <v>42134</v>
      </c>
      <c r="N454" s="60"/>
      <c r="O454" s="60"/>
      <c r="P454" s="209" t="s">
        <v>852</v>
      </c>
      <c r="Q454" s="6">
        <f t="shared" si="55"/>
        <v>1</v>
      </c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>
        <v>1</v>
      </c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</row>
    <row r="455" spans="1:70" ht="16.5">
      <c r="A455" s="242"/>
      <c r="B455" s="338"/>
      <c r="C455" s="242"/>
      <c r="D455" s="350"/>
      <c r="E455" s="365"/>
      <c r="F455" s="204"/>
      <c r="G455" s="133">
        <f t="shared" si="60"/>
        <v>2</v>
      </c>
      <c r="H455" s="60" t="s">
        <v>848</v>
      </c>
      <c r="I455" s="60">
        <v>6</v>
      </c>
      <c r="J455" s="61">
        <v>42839</v>
      </c>
      <c r="K455" s="60"/>
      <c r="L455" s="60"/>
      <c r="M455" s="61">
        <v>42134</v>
      </c>
      <c r="N455" s="60"/>
      <c r="O455" s="60"/>
      <c r="P455" s="209" t="s">
        <v>852</v>
      </c>
      <c r="Q455" s="6">
        <f t="shared" si="55"/>
        <v>2</v>
      </c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>
        <v>2</v>
      </c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  <c r="BQ455" s="60"/>
      <c r="BR455" s="60"/>
    </row>
    <row r="456" spans="1:70" ht="16.5">
      <c r="A456" s="198"/>
      <c r="B456" s="335" t="s">
        <v>146</v>
      </c>
      <c r="C456" s="336"/>
      <c r="D456" s="197"/>
      <c r="E456" s="204"/>
      <c r="F456" s="204"/>
      <c r="G456" s="138">
        <f>SUM(G444:G455)</f>
        <v>10</v>
      </c>
      <c r="H456" s="60"/>
      <c r="I456" s="60"/>
      <c r="J456" s="60"/>
      <c r="K456" s="60"/>
      <c r="L456" s="60"/>
      <c r="M456" s="60"/>
      <c r="N456" s="60"/>
      <c r="O456" s="60"/>
      <c r="P456" s="165"/>
      <c r="Q456" s="6">
        <f t="shared" si="55"/>
        <v>0</v>
      </c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  <c r="BQ456" s="60"/>
      <c r="BR456" s="60"/>
    </row>
    <row r="457" spans="1:70" ht="16.5">
      <c r="A457" s="357" t="s">
        <v>850</v>
      </c>
      <c r="B457" s="359"/>
      <c r="C457" s="360" t="s">
        <v>859</v>
      </c>
      <c r="D457" s="361" t="s">
        <v>866</v>
      </c>
      <c r="E457" s="363">
        <f>G465</f>
        <v>10</v>
      </c>
      <c r="F457" s="207"/>
      <c r="G457" s="133">
        <f>SUM(Q457+R457)</f>
        <v>1</v>
      </c>
      <c r="H457" s="63" t="s">
        <v>862</v>
      </c>
      <c r="I457" s="60">
        <v>1</v>
      </c>
      <c r="J457" s="61">
        <v>42804</v>
      </c>
      <c r="K457" s="60"/>
      <c r="L457" s="61">
        <v>42804</v>
      </c>
      <c r="M457" s="60"/>
      <c r="N457" s="60"/>
      <c r="O457" s="63"/>
      <c r="P457" s="209" t="s">
        <v>867</v>
      </c>
      <c r="Q457" s="6">
        <f t="shared" si="55"/>
        <v>0</v>
      </c>
      <c r="R457" s="60">
        <v>1</v>
      </c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  <c r="BQ457" s="60"/>
      <c r="BR457" s="60"/>
    </row>
    <row r="458" spans="1:70" ht="16.5">
      <c r="A458" s="358"/>
      <c r="B458" s="359"/>
      <c r="C458" s="360"/>
      <c r="D458" s="362"/>
      <c r="E458" s="364"/>
      <c r="F458" s="207"/>
      <c r="G458" s="133">
        <f t="shared" ref="G458:G464" si="61">SUM(Q458+R458)</f>
        <v>2</v>
      </c>
      <c r="H458" s="63" t="s">
        <v>863</v>
      </c>
      <c r="I458" s="60">
        <v>2</v>
      </c>
      <c r="J458" s="61">
        <v>42804</v>
      </c>
      <c r="K458" s="60"/>
      <c r="L458" s="61">
        <v>42804</v>
      </c>
      <c r="M458" s="60"/>
      <c r="N458" s="60"/>
      <c r="O458" s="60"/>
      <c r="P458" s="209" t="s">
        <v>867</v>
      </c>
      <c r="Q458" s="6">
        <f t="shared" si="55"/>
        <v>0</v>
      </c>
      <c r="R458" s="60">
        <v>2</v>
      </c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  <c r="BQ458" s="60"/>
      <c r="BR458" s="60"/>
    </row>
    <row r="459" spans="1:70" ht="18" customHeight="1">
      <c r="A459" s="358"/>
      <c r="B459" s="359"/>
      <c r="C459" s="360"/>
      <c r="D459" s="362"/>
      <c r="E459" s="364"/>
      <c r="F459" s="207"/>
      <c r="G459" s="133">
        <f t="shared" si="61"/>
        <v>0</v>
      </c>
      <c r="H459" s="63" t="s">
        <v>863</v>
      </c>
      <c r="I459" s="60">
        <v>1</v>
      </c>
      <c r="J459" s="61">
        <v>42804</v>
      </c>
      <c r="K459" s="60"/>
      <c r="L459" s="61">
        <v>42804</v>
      </c>
      <c r="M459" s="60"/>
      <c r="N459" s="60"/>
      <c r="O459" s="60"/>
      <c r="P459" s="209" t="s">
        <v>868</v>
      </c>
      <c r="Q459" s="6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  <c r="BQ459" s="60"/>
      <c r="BR459" s="60"/>
    </row>
    <row r="460" spans="1:70" ht="16.5">
      <c r="A460" s="358"/>
      <c r="B460" s="359"/>
      <c r="C460" s="360"/>
      <c r="D460" s="362"/>
      <c r="E460" s="364"/>
      <c r="F460" s="207"/>
      <c r="G460" s="133">
        <f t="shared" si="61"/>
        <v>0</v>
      </c>
      <c r="H460" s="63" t="s">
        <v>864</v>
      </c>
      <c r="I460" s="60">
        <v>8</v>
      </c>
      <c r="J460" s="61">
        <v>42840</v>
      </c>
      <c r="K460" s="60"/>
      <c r="L460" s="61"/>
      <c r="M460" s="60"/>
      <c r="N460" s="60"/>
      <c r="O460" s="60"/>
      <c r="P460" s="209" t="s">
        <v>868</v>
      </c>
      <c r="Q460" s="6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  <c r="BQ460" s="60"/>
      <c r="BR460" s="60"/>
    </row>
    <row r="461" spans="1:70" ht="16.5">
      <c r="A461" s="358"/>
      <c r="B461" s="359"/>
      <c r="C461" s="360"/>
      <c r="D461" s="362"/>
      <c r="E461" s="364"/>
      <c r="F461" s="207"/>
      <c r="G461" s="133">
        <f t="shared" si="61"/>
        <v>5</v>
      </c>
      <c r="H461" s="63" t="s">
        <v>864</v>
      </c>
      <c r="I461" s="60">
        <v>2</v>
      </c>
      <c r="J461" s="61">
        <v>42840</v>
      </c>
      <c r="K461" s="60"/>
      <c r="L461" s="60"/>
      <c r="M461" s="60"/>
      <c r="N461" s="60"/>
      <c r="O461" s="60"/>
      <c r="P461" s="209" t="s">
        <v>836</v>
      </c>
      <c r="Q461" s="6">
        <f t="shared" si="55"/>
        <v>0</v>
      </c>
      <c r="R461" s="60">
        <v>5</v>
      </c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  <c r="BQ461" s="60"/>
      <c r="BR461" s="60"/>
    </row>
    <row r="462" spans="1:70" ht="16.5">
      <c r="A462" s="358"/>
      <c r="B462" s="359"/>
      <c r="C462" s="360"/>
      <c r="D462" s="362"/>
      <c r="E462" s="364"/>
      <c r="F462" s="207"/>
      <c r="G462" s="133">
        <f t="shared" si="61"/>
        <v>1</v>
      </c>
      <c r="H462" s="63" t="s">
        <v>860</v>
      </c>
      <c r="I462" s="60">
        <v>1</v>
      </c>
      <c r="J462" s="61">
        <v>42804</v>
      </c>
      <c r="K462" s="60"/>
      <c r="L462" s="61">
        <v>42804</v>
      </c>
      <c r="M462" s="60"/>
      <c r="N462" s="60"/>
      <c r="O462" s="60"/>
      <c r="P462" s="209" t="s">
        <v>836</v>
      </c>
      <c r="Q462" s="6">
        <f t="shared" si="55"/>
        <v>1</v>
      </c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>
        <v>1</v>
      </c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  <c r="BQ462" s="60"/>
      <c r="BR462" s="60"/>
    </row>
    <row r="463" spans="1:70" ht="16.5">
      <c r="A463" s="358"/>
      <c r="B463" s="359"/>
      <c r="C463" s="360"/>
      <c r="D463" s="362"/>
      <c r="E463" s="364"/>
      <c r="F463" s="207"/>
      <c r="G463" s="133">
        <f t="shared" si="61"/>
        <v>1</v>
      </c>
      <c r="H463" s="63" t="s">
        <v>861</v>
      </c>
      <c r="I463" s="60">
        <v>3</v>
      </c>
      <c r="J463" s="61">
        <v>42804</v>
      </c>
      <c r="K463" s="60"/>
      <c r="L463" s="61">
        <v>42804</v>
      </c>
      <c r="M463" s="60"/>
      <c r="N463" s="60"/>
      <c r="O463" s="60"/>
      <c r="P463" s="209" t="s">
        <v>836</v>
      </c>
      <c r="Q463" s="6">
        <f t="shared" si="55"/>
        <v>1</v>
      </c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>
        <v>1</v>
      </c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  <c r="BQ463" s="60"/>
      <c r="BR463" s="60"/>
    </row>
    <row r="464" spans="1:70" ht="16.5">
      <c r="A464" s="358"/>
      <c r="B464" s="359"/>
      <c r="C464" s="360"/>
      <c r="D464" s="362"/>
      <c r="E464" s="364"/>
      <c r="F464" s="207"/>
      <c r="G464" s="133">
        <f t="shared" si="61"/>
        <v>0</v>
      </c>
      <c r="H464" s="63" t="s">
        <v>865</v>
      </c>
      <c r="I464" s="60">
        <v>10</v>
      </c>
      <c r="J464" s="61">
        <v>42840</v>
      </c>
      <c r="K464" s="60"/>
      <c r="L464" s="60"/>
      <c r="M464" s="60"/>
      <c r="N464" s="60"/>
      <c r="O464" s="60"/>
      <c r="P464" s="209" t="s">
        <v>836</v>
      </c>
      <c r="Q464" s="6">
        <f t="shared" si="55"/>
        <v>0</v>
      </c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  <c r="BQ464" s="60"/>
      <c r="BR464" s="60"/>
    </row>
    <row r="465" spans="1:72" ht="16.5">
      <c r="A465" s="198"/>
      <c r="B465" s="335" t="s">
        <v>146</v>
      </c>
      <c r="C465" s="336"/>
      <c r="D465" s="197"/>
      <c r="E465" s="204"/>
      <c r="F465" s="204"/>
      <c r="G465" s="138">
        <f>SUM(G457:G464)</f>
        <v>10</v>
      </c>
      <c r="H465" s="60"/>
      <c r="I465" s="60"/>
      <c r="J465" s="60"/>
      <c r="K465" s="60"/>
      <c r="L465" s="60"/>
      <c r="M465" s="60"/>
      <c r="N465" s="60"/>
      <c r="O465" s="60"/>
      <c r="P465" s="165"/>
      <c r="Q465" s="62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  <c r="BQ465" s="60"/>
      <c r="BR465" s="60"/>
    </row>
    <row r="466" spans="1:72">
      <c r="A466" s="244" t="s">
        <v>558</v>
      </c>
      <c r="B466" s="230" t="s">
        <v>417</v>
      </c>
      <c r="C466" s="246" t="s">
        <v>559</v>
      </c>
      <c r="D466" s="230">
        <v>20</v>
      </c>
      <c r="E466" s="259">
        <f>SUM(Q466:BR466)</f>
        <v>8</v>
      </c>
      <c r="F466" s="237">
        <v>0</v>
      </c>
      <c r="G466" s="136">
        <f t="shared" si="57"/>
        <v>8</v>
      </c>
      <c r="H466" s="3" t="s">
        <v>418</v>
      </c>
      <c r="I466" s="3">
        <v>8</v>
      </c>
      <c r="J466" s="57">
        <v>42735</v>
      </c>
      <c r="K466" s="40"/>
      <c r="L466" s="57">
        <v>42735</v>
      </c>
      <c r="M466" s="40"/>
      <c r="N466" s="40"/>
      <c r="O466" s="40"/>
      <c r="P466" s="156" t="s">
        <v>419</v>
      </c>
      <c r="Q466" s="6">
        <f t="shared" si="55"/>
        <v>0</v>
      </c>
      <c r="R466" s="3">
        <v>8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</row>
    <row r="467" spans="1:72">
      <c r="A467" s="244"/>
      <c r="B467" s="230"/>
      <c r="C467" s="246"/>
      <c r="D467" s="230"/>
      <c r="E467" s="248"/>
      <c r="F467" s="228"/>
      <c r="G467" s="136">
        <f t="shared" si="57"/>
        <v>5</v>
      </c>
      <c r="H467" s="3" t="s">
        <v>560</v>
      </c>
      <c r="I467" s="3">
        <v>5</v>
      </c>
      <c r="J467" s="57">
        <v>42750</v>
      </c>
      <c r="K467" s="40"/>
      <c r="L467" s="57">
        <v>42750</v>
      </c>
      <c r="M467" s="40"/>
      <c r="N467" s="40"/>
      <c r="O467" s="40"/>
      <c r="P467" s="156" t="s">
        <v>419</v>
      </c>
      <c r="Q467" s="6">
        <f t="shared" si="55"/>
        <v>5</v>
      </c>
      <c r="R467" s="3">
        <v>0</v>
      </c>
      <c r="S467" s="3"/>
      <c r="T467" s="3">
        <v>3</v>
      </c>
      <c r="U467" s="3">
        <v>2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</row>
    <row r="468" spans="1:72">
      <c r="A468" s="244"/>
      <c r="B468" s="230"/>
      <c r="C468" s="246"/>
      <c r="D468" s="230"/>
      <c r="E468" s="248"/>
      <c r="F468" s="228"/>
      <c r="G468" s="136">
        <f t="shared" si="57"/>
        <v>7</v>
      </c>
      <c r="H468" s="3" t="s">
        <v>561</v>
      </c>
      <c r="I468" s="3">
        <v>7</v>
      </c>
      <c r="J468" s="57">
        <v>42760</v>
      </c>
      <c r="K468" s="40"/>
      <c r="L468" s="57">
        <v>42760</v>
      </c>
      <c r="M468" s="40"/>
      <c r="N468" s="40"/>
      <c r="O468" s="40"/>
      <c r="P468" s="156" t="s">
        <v>419</v>
      </c>
      <c r="Q468" s="6">
        <f t="shared" si="55"/>
        <v>7</v>
      </c>
      <c r="R468" s="3">
        <v>0</v>
      </c>
      <c r="S468" s="3"/>
      <c r="T468" s="3"/>
      <c r="U468" s="3">
        <v>1</v>
      </c>
      <c r="V468" s="3">
        <v>4</v>
      </c>
      <c r="W468" s="3">
        <v>2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</row>
    <row r="469" spans="1:72" ht="16.5">
      <c r="A469" s="72"/>
      <c r="B469" s="238"/>
      <c r="C469" s="239"/>
      <c r="D469" s="4"/>
      <c r="E469" s="4"/>
      <c r="F469" s="18"/>
      <c r="G469" s="137">
        <f>SUM(G466:G468)</f>
        <v>20</v>
      </c>
      <c r="H469" s="3"/>
      <c r="I469" s="3"/>
      <c r="J469" s="3"/>
      <c r="K469" s="34"/>
      <c r="L469" s="3"/>
      <c r="M469" s="34"/>
      <c r="N469" s="34"/>
      <c r="O469" s="34"/>
      <c r="P469" s="156"/>
      <c r="Q469" s="6">
        <f t="shared" si="55"/>
        <v>0</v>
      </c>
      <c r="R469" s="5"/>
      <c r="S469" s="5"/>
      <c r="T469" s="5"/>
      <c r="U469" s="5"/>
      <c r="V469" s="5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</row>
    <row r="470" spans="1:72">
      <c r="A470" s="244" t="s">
        <v>814</v>
      </c>
      <c r="B470" s="230" t="s">
        <v>819</v>
      </c>
      <c r="C470" s="246" t="s">
        <v>420</v>
      </c>
      <c r="D470" s="230" t="s">
        <v>820</v>
      </c>
      <c r="E470" s="259">
        <f>G474</f>
        <v>18</v>
      </c>
      <c r="F470" s="237">
        <v>0</v>
      </c>
      <c r="G470" s="136">
        <f t="shared" si="57"/>
        <v>14</v>
      </c>
      <c r="H470" s="3" t="s">
        <v>563</v>
      </c>
      <c r="I470" s="3">
        <v>15</v>
      </c>
      <c r="J470" s="57">
        <v>42826</v>
      </c>
      <c r="K470" s="40"/>
      <c r="L470" s="57"/>
      <c r="M470" s="40"/>
      <c r="N470" s="40"/>
      <c r="O470" s="40"/>
      <c r="P470" s="156" t="s">
        <v>419</v>
      </c>
      <c r="Q470" s="6">
        <f>SUM(S470:AD470)</f>
        <v>14</v>
      </c>
      <c r="R470" s="3">
        <v>0</v>
      </c>
      <c r="S470" s="3"/>
      <c r="T470" s="3">
        <v>2</v>
      </c>
      <c r="U470" s="3">
        <v>2</v>
      </c>
      <c r="V470" s="3">
        <v>2</v>
      </c>
      <c r="W470" s="3">
        <v>1</v>
      </c>
      <c r="X470" s="3">
        <v>0</v>
      </c>
      <c r="Y470" s="3">
        <v>1</v>
      </c>
      <c r="Z470" s="3">
        <v>2</v>
      </c>
      <c r="AA470" s="3">
        <v>2</v>
      </c>
      <c r="AB470" s="3">
        <v>1</v>
      </c>
      <c r="AC470" s="3">
        <v>1</v>
      </c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</row>
    <row r="471" spans="1:72">
      <c r="A471" s="244"/>
      <c r="B471" s="230"/>
      <c r="C471" s="246"/>
      <c r="D471" s="230"/>
      <c r="E471" s="255"/>
      <c r="F471" s="228"/>
      <c r="G471" s="136">
        <v>2</v>
      </c>
      <c r="H471" s="3" t="s">
        <v>817</v>
      </c>
      <c r="I471" s="3">
        <v>10</v>
      </c>
      <c r="J471" s="57">
        <v>42835</v>
      </c>
      <c r="K471" s="57"/>
      <c r="L471" s="57"/>
      <c r="M471" s="57"/>
      <c r="N471" s="57"/>
      <c r="O471" s="57"/>
      <c r="P471" s="156" t="s">
        <v>815</v>
      </c>
      <c r="Q471" s="6">
        <f t="shared" ref="Q471:Q472" si="62">SUM(S471:AD471)</f>
        <v>2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>
        <v>2</v>
      </c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</row>
    <row r="472" spans="1:72">
      <c r="A472" s="244"/>
      <c r="B472" s="230"/>
      <c r="C472" s="246"/>
      <c r="D472" s="230"/>
      <c r="E472" s="255"/>
      <c r="F472" s="228"/>
      <c r="G472" s="136">
        <v>0</v>
      </c>
      <c r="H472" s="3" t="s">
        <v>818</v>
      </c>
      <c r="I472" s="3">
        <v>5</v>
      </c>
      <c r="J472" s="57">
        <v>42856</v>
      </c>
      <c r="K472" s="57"/>
      <c r="L472" s="57"/>
      <c r="M472" s="57"/>
      <c r="N472" s="57"/>
      <c r="O472" s="57"/>
      <c r="P472" s="156" t="s">
        <v>816</v>
      </c>
      <c r="Q472" s="6">
        <f t="shared" si="62"/>
        <v>0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</row>
    <row r="473" spans="1:72">
      <c r="A473" s="244"/>
      <c r="B473" s="230"/>
      <c r="C473" s="246"/>
      <c r="D473" s="230"/>
      <c r="E473" s="248"/>
      <c r="F473" s="228"/>
      <c r="G473" s="136">
        <v>2</v>
      </c>
      <c r="H473" s="3" t="s">
        <v>421</v>
      </c>
      <c r="I473" s="3">
        <v>5</v>
      </c>
      <c r="J473" s="57">
        <v>42826</v>
      </c>
      <c r="K473" s="40"/>
      <c r="L473" s="57"/>
      <c r="M473" s="40"/>
      <c r="N473" s="40"/>
      <c r="O473" s="40"/>
      <c r="P473" s="156" t="s">
        <v>419</v>
      </c>
      <c r="Q473" s="6">
        <f t="shared" ref="Q473:Q478" si="63">SUM(S473:AD473)</f>
        <v>2</v>
      </c>
      <c r="R473" s="3">
        <v>0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>
        <v>1</v>
      </c>
      <c r="AD473" s="3">
        <v>1</v>
      </c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</row>
    <row r="474" spans="1:72" ht="16.5">
      <c r="A474" s="72"/>
      <c r="B474" s="238"/>
      <c r="C474" s="239"/>
      <c r="D474" s="4"/>
      <c r="E474" s="4"/>
      <c r="F474" s="18"/>
      <c r="G474" s="137">
        <f>SUM(G470:G473)</f>
        <v>18</v>
      </c>
      <c r="H474" s="5"/>
      <c r="I474" s="3"/>
      <c r="J474" s="3"/>
      <c r="K474" s="34"/>
      <c r="L474" s="3"/>
      <c r="M474" s="34"/>
      <c r="N474" s="34"/>
      <c r="O474" s="34"/>
      <c r="P474" s="156"/>
      <c r="Q474" s="6">
        <f t="shared" si="63"/>
        <v>0</v>
      </c>
      <c r="R474" s="5"/>
      <c r="S474" s="5"/>
      <c r="T474" s="5"/>
      <c r="U474" s="5"/>
      <c r="V474" s="5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</row>
    <row r="475" spans="1:72" s="3" customFormat="1">
      <c r="A475" s="234" t="s">
        <v>813</v>
      </c>
      <c r="B475" s="230" t="s">
        <v>819</v>
      </c>
      <c r="C475" s="231"/>
      <c r="D475" s="231">
        <v>10</v>
      </c>
      <c r="E475" s="231" t="e">
        <f>#REF!</f>
        <v>#REF!</v>
      </c>
      <c r="F475" s="237">
        <v>0</v>
      </c>
      <c r="G475" s="3">
        <v>1</v>
      </c>
      <c r="H475" s="3" t="s">
        <v>807</v>
      </c>
      <c r="I475" s="3">
        <v>1</v>
      </c>
      <c r="J475" s="61">
        <v>42800</v>
      </c>
      <c r="K475" s="61">
        <v>42800</v>
      </c>
      <c r="L475" s="61">
        <v>42800</v>
      </c>
      <c r="M475" s="61">
        <v>42800</v>
      </c>
      <c r="N475" s="61">
        <v>42800</v>
      </c>
      <c r="O475" s="61">
        <v>42800</v>
      </c>
      <c r="P475" s="3" t="s">
        <v>419</v>
      </c>
      <c r="Q475" s="6">
        <f t="shared" si="63"/>
        <v>1</v>
      </c>
      <c r="AC475" s="3">
        <v>1</v>
      </c>
    </row>
    <row r="476" spans="1:72" s="3" customFormat="1">
      <c r="A476" s="235"/>
      <c r="B476" s="230"/>
      <c r="C476" s="232"/>
      <c r="D476" s="232"/>
      <c r="E476" s="232"/>
      <c r="F476" s="228"/>
      <c r="G476" s="3">
        <v>2</v>
      </c>
      <c r="H476" s="3" t="s">
        <v>808</v>
      </c>
      <c r="I476" s="3">
        <v>2</v>
      </c>
      <c r="J476" s="61">
        <v>42808</v>
      </c>
      <c r="K476" s="61">
        <v>42808</v>
      </c>
      <c r="L476" s="61">
        <v>42808</v>
      </c>
      <c r="M476" s="61">
        <v>42808</v>
      </c>
      <c r="N476" s="61">
        <v>42808</v>
      </c>
      <c r="O476" s="61">
        <v>42808</v>
      </c>
      <c r="P476" s="3" t="s">
        <v>811</v>
      </c>
      <c r="Q476" s="6">
        <f t="shared" si="63"/>
        <v>2</v>
      </c>
      <c r="AC476" s="3">
        <v>1</v>
      </c>
      <c r="AD476" s="3">
        <v>1</v>
      </c>
    </row>
    <row r="477" spans="1:72" s="3" customFormat="1">
      <c r="A477" s="235"/>
      <c r="B477" s="230"/>
      <c r="C477" s="232"/>
      <c r="D477" s="232"/>
      <c r="E477" s="232"/>
      <c r="F477" s="228"/>
      <c r="G477" s="3">
        <v>2</v>
      </c>
      <c r="H477" s="3" t="s">
        <v>809</v>
      </c>
      <c r="I477" s="3">
        <v>2</v>
      </c>
      <c r="J477" s="61">
        <v>42808</v>
      </c>
      <c r="K477" s="61">
        <v>42808</v>
      </c>
      <c r="L477" s="61">
        <v>42808</v>
      </c>
      <c r="M477" s="61">
        <v>42808</v>
      </c>
      <c r="N477" s="61">
        <v>42808</v>
      </c>
      <c r="O477" s="61">
        <v>42808</v>
      </c>
      <c r="P477" s="3" t="s">
        <v>812</v>
      </c>
      <c r="Q477" s="6">
        <f t="shared" si="63"/>
        <v>2</v>
      </c>
      <c r="AC477" s="3">
        <v>1</v>
      </c>
      <c r="AD477" s="3">
        <v>1</v>
      </c>
    </row>
    <row r="478" spans="1:72" s="3" customFormat="1">
      <c r="A478" s="236"/>
      <c r="B478" s="230"/>
      <c r="C478" s="233"/>
      <c r="D478" s="233"/>
      <c r="E478" s="233"/>
      <c r="F478" s="228"/>
      <c r="G478" s="3">
        <v>0</v>
      </c>
      <c r="H478" s="3" t="s">
        <v>810</v>
      </c>
      <c r="I478" s="3">
        <v>5</v>
      </c>
      <c r="J478" s="57">
        <v>42856</v>
      </c>
      <c r="K478" s="57">
        <v>42856</v>
      </c>
      <c r="P478" s="3" t="s">
        <v>419</v>
      </c>
      <c r="Q478" s="6">
        <f t="shared" si="63"/>
        <v>0</v>
      </c>
    </row>
    <row r="479" spans="1:72">
      <c r="A479" s="244" t="s">
        <v>422</v>
      </c>
      <c r="B479" s="230" t="s">
        <v>562</v>
      </c>
      <c r="C479" s="246" t="s">
        <v>422</v>
      </c>
      <c r="D479" s="230">
        <v>200</v>
      </c>
      <c r="E479" s="259">
        <f>SUM(Q479:BR481)</f>
        <v>4</v>
      </c>
      <c r="F479" s="237">
        <v>0</v>
      </c>
      <c r="G479" s="136">
        <f>Q479+R479</f>
        <v>2</v>
      </c>
      <c r="H479" s="3" t="s">
        <v>423</v>
      </c>
      <c r="I479" s="3">
        <v>20</v>
      </c>
      <c r="J479" s="57">
        <v>42916</v>
      </c>
      <c r="K479" s="40"/>
      <c r="L479" s="3"/>
      <c r="M479" s="34"/>
      <c r="N479" s="34"/>
      <c r="O479" s="34"/>
      <c r="P479" s="156" t="s">
        <v>419</v>
      </c>
      <c r="Q479" s="6">
        <f>SUM(S479:AD479)</f>
        <v>2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>
        <v>2</v>
      </c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</row>
    <row r="480" spans="1:72">
      <c r="A480" s="244"/>
      <c r="B480" s="230"/>
      <c r="C480" s="246"/>
      <c r="D480" s="230"/>
      <c r="E480" s="248"/>
      <c r="F480" s="228"/>
      <c r="G480" s="136">
        <f>Q480+R480</f>
        <v>0</v>
      </c>
      <c r="H480" s="3" t="s">
        <v>424</v>
      </c>
      <c r="I480" s="3">
        <v>20</v>
      </c>
      <c r="J480" s="57">
        <v>43008</v>
      </c>
      <c r="K480" s="40"/>
      <c r="L480" s="3"/>
      <c r="M480" s="34"/>
      <c r="N480" s="34"/>
      <c r="O480" s="34"/>
      <c r="P480" s="156" t="s">
        <v>419</v>
      </c>
      <c r="Q480" s="6">
        <f>SUM(S480:AD480)</f>
        <v>0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</row>
    <row r="481" spans="1:72">
      <c r="A481" s="244"/>
      <c r="B481" s="230"/>
      <c r="C481" s="246"/>
      <c r="D481" s="230"/>
      <c r="E481" s="248"/>
      <c r="F481" s="228"/>
      <c r="G481" s="136">
        <f>Q481+R481</f>
        <v>0</v>
      </c>
      <c r="H481" s="3" t="s">
        <v>425</v>
      </c>
      <c r="I481" s="3">
        <v>20</v>
      </c>
      <c r="J481" s="57">
        <v>43008</v>
      </c>
      <c r="K481" s="40"/>
      <c r="L481" s="3"/>
      <c r="M481" s="34"/>
      <c r="N481" s="34"/>
      <c r="O481" s="34"/>
      <c r="P481" s="156" t="s">
        <v>419</v>
      </c>
      <c r="Q481" s="6">
        <f>SUM(S481:AD481)</f>
        <v>0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</row>
    <row r="482" spans="1:72" ht="16.5">
      <c r="A482" s="72"/>
      <c r="B482" s="238"/>
      <c r="C482" s="239"/>
      <c r="D482" s="4"/>
      <c r="E482" s="4"/>
      <c r="F482" s="18"/>
      <c r="G482" s="137">
        <f>SUM(G479:G481)</f>
        <v>2</v>
      </c>
      <c r="H482" s="5"/>
      <c r="I482" s="5"/>
      <c r="J482" s="5"/>
      <c r="K482" s="41"/>
      <c r="L482" s="5"/>
      <c r="M482" s="41"/>
      <c r="N482" s="41"/>
      <c r="O482" s="41"/>
      <c r="P482" s="156"/>
      <c r="Q482" s="6">
        <f>SUM(S482:AD482)</f>
        <v>0</v>
      </c>
      <c r="R482" s="5"/>
      <c r="S482" s="5"/>
      <c r="T482" s="5"/>
      <c r="U482" s="5"/>
      <c r="V482" s="5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</row>
    <row r="483" spans="1:72" ht="16.5">
      <c r="A483" s="203" t="s">
        <v>827</v>
      </c>
      <c r="B483" s="203" t="s">
        <v>826</v>
      </c>
      <c r="C483" s="193"/>
      <c r="D483" s="4"/>
      <c r="E483" s="199"/>
      <c r="F483" s="200"/>
      <c r="G483" s="137"/>
      <c r="H483" s="5"/>
      <c r="I483" s="5"/>
      <c r="J483" s="5"/>
      <c r="K483" s="5"/>
      <c r="L483" s="5"/>
      <c r="M483" s="5"/>
      <c r="N483" s="5"/>
      <c r="O483" s="5"/>
      <c r="P483" s="156" t="s">
        <v>833</v>
      </c>
      <c r="Q483" s="6"/>
      <c r="R483" s="5"/>
      <c r="S483" s="5"/>
      <c r="T483" s="5"/>
      <c r="U483" s="5"/>
      <c r="V483" s="5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</row>
    <row r="484" spans="1:72" ht="16.5">
      <c r="A484" s="203" t="s">
        <v>828</v>
      </c>
      <c r="B484" s="203" t="s">
        <v>825</v>
      </c>
      <c r="C484" s="193"/>
      <c r="D484" s="4"/>
      <c r="E484" s="199"/>
      <c r="F484" s="200"/>
      <c r="G484" s="137"/>
      <c r="H484" s="5"/>
      <c r="I484" s="5"/>
      <c r="J484" s="5"/>
      <c r="K484" s="5"/>
      <c r="L484" s="5"/>
      <c r="M484" s="5"/>
      <c r="N484" s="5"/>
      <c r="O484" s="5"/>
      <c r="P484" s="156" t="s">
        <v>834</v>
      </c>
      <c r="Q484" s="6"/>
      <c r="R484" s="5"/>
      <c r="S484" s="5"/>
      <c r="T484" s="5"/>
      <c r="U484" s="5"/>
      <c r="V484" s="5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</row>
    <row r="485" spans="1:72" ht="16.5">
      <c r="A485" s="203" t="s">
        <v>829</v>
      </c>
      <c r="B485" s="203" t="s">
        <v>824</v>
      </c>
      <c r="C485" s="193"/>
      <c r="D485" s="4"/>
      <c r="E485" s="199"/>
      <c r="F485" s="200"/>
      <c r="G485" s="137"/>
      <c r="H485" s="5"/>
      <c r="I485" s="5"/>
      <c r="J485" s="5"/>
      <c r="K485" s="5"/>
      <c r="L485" s="5"/>
      <c r="M485" s="5"/>
      <c r="N485" s="5"/>
      <c r="O485" s="5"/>
      <c r="P485" s="156" t="s">
        <v>835</v>
      </c>
      <c r="Q485" s="6"/>
      <c r="R485" s="5"/>
      <c r="S485" s="5"/>
      <c r="T485" s="5"/>
      <c r="U485" s="5"/>
      <c r="V485" s="5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</row>
    <row r="486" spans="1:72" ht="16.5">
      <c r="A486" s="203" t="s">
        <v>831</v>
      </c>
      <c r="B486" s="203" t="s">
        <v>822</v>
      </c>
      <c r="C486" s="193"/>
      <c r="D486" s="4"/>
      <c r="E486" s="199"/>
      <c r="F486" s="200"/>
      <c r="G486" s="137"/>
      <c r="H486" s="5"/>
      <c r="I486" s="3"/>
      <c r="J486" s="3"/>
      <c r="K486" s="3"/>
      <c r="L486" s="3"/>
      <c r="M486" s="3"/>
      <c r="N486" s="3"/>
      <c r="O486" s="3"/>
      <c r="P486" s="156" t="s">
        <v>834</v>
      </c>
      <c r="Q486" s="6"/>
      <c r="R486" s="5"/>
      <c r="S486" s="5"/>
      <c r="T486" s="5"/>
      <c r="U486" s="5"/>
      <c r="V486" s="5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</row>
    <row r="487" spans="1:72" ht="16.5">
      <c r="A487" s="203" t="s">
        <v>832</v>
      </c>
      <c r="B487" s="203" t="s">
        <v>821</v>
      </c>
      <c r="C487" s="193"/>
      <c r="D487" s="4"/>
      <c r="E487" s="199"/>
      <c r="F487" s="200"/>
      <c r="G487" s="137"/>
      <c r="H487" s="5"/>
      <c r="I487" s="3"/>
      <c r="J487" s="3"/>
      <c r="K487" s="3"/>
      <c r="L487" s="3"/>
      <c r="M487" s="3"/>
      <c r="N487" s="3"/>
      <c r="O487" s="3"/>
      <c r="P487" s="156" t="s">
        <v>833</v>
      </c>
      <c r="Q487" s="6"/>
      <c r="R487" s="5"/>
      <c r="S487" s="5"/>
      <c r="T487" s="5"/>
      <c r="U487" s="5"/>
      <c r="V487" s="5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</row>
    <row r="488" spans="1:72" ht="16.5">
      <c r="A488" s="203" t="s">
        <v>830</v>
      </c>
      <c r="B488" s="203" t="s">
        <v>823</v>
      </c>
      <c r="C488" s="193"/>
      <c r="D488" s="4"/>
      <c r="E488" s="199"/>
      <c r="F488" s="200"/>
      <c r="G488" s="137"/>
      <c r="H488" s="5"/>
      <c r="I488" s="5"/>
      <c r="J488" s="5"/>
      <c r="K488" s="5"/>
      <c r="L488" s="5"/>
      <c r="M488" s="5"/>
      <c r="N488" s="5"/>
      <c r="O488" s="5"/>
      <c r="P488" s="156" t="s">
        <v>833</v>
      </c>
      <c r="Q488" s="6"/>
      <c r="R488" s="5"/>
      <c r="S488" s="5"/>
      <c r="T488" s="5"/>
      <c r="U488" s="5"/>
      <c r="V488" s="5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</row>
    <row r="489" spans="1:72" ht="16.5">
      <c r="A489" s="194"/>
      <c r="B489" s="192"/>
      <c r="C489" s="193"/>
      <c r="D489" s="4"/>
      <c r="E489" s="199"/>
      <c r="F489" s="200"/>
      <c r="G489" s="137"/>
      <c r="H489" s="5"/>
      <c r="I489" s="3"/>
      <c r="J489" s="3"/>
      <c r="K489" s="3"/>
      <c r="L489" s="3"/>
      <c r="M489" s="3"/>
      <c r="N489" s="3"/>
      <c r="O489" s="3"/>
      <c r="P489" s="156"/>
      <c r="Q489" s="6"/>
      <c r="R489" s="5"/>
      <c r="S489" s="5"/>
      <c r="T489" s="5"/>
      <c r="U489" s="5"/>
      <c r="V489" s="5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</row>
    <row r="490" spans="1:72" s="81" customFormat="1" ht="16.5">
      <c r="A490" s="87" t="s">
        <v>635</v>
      </c>
      <c r="B490" s="88"/>
      <c r="C490" s="89"/>
      <c r="D490" s="90"/>
      <c r="E490" s="91"/>
      <c r="F490" s="92"/>
      <c r="G490" s="147"/>
      <c r="H490" s="99"/>
      <c r="I490" s="99"/>
      <c r="J490" s="99"/>
      <c r="K490" s="178"/>
      <c r="L490" s="99"/>
      <c r="M490" s="178"/>
      <c r="N490" s="178"/>
      <c r="O490" s="178"/>
      <c r="P490" s="161"/>
      <c r="Q490" s="94"/>
      <c r="R490" s="99"/>
      <c r="S490" s="99"/>
      <c r="T490" s="99"/>
      <c r="U490" s="99"/>
      <c r="V490" s="99"/>
      <c r="W490" s="99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  <c r="AJ490" s="93"/>
      <c r="AK490" s="93"/>
      <c r="AL490" s="93"/>
      <c r="AM490" s="93"/>
      <c r="AN490" s="93"/>
      <c r="AO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3"/>
      <c r="AZ490" s="93"/>
      <c r="BA490" s="93"/>
      <c r="BB490" s="93"/>
      <c r="BC490" s="93"/>
      <c r="BD490" s="93"/>
      <c r="BE490" s="93"/>
      <c r="BF490" s="93"/>
      <c r="BG490" s="93"/>
      <c r="BH490" s="93"/>
      <c r="BI490" s="93"/>
      <c r="BJ490" s="93"/>
      <c r="BK490" s="93"/>
      <c r="BL490" s="93"/>
      <c r="BM490" s="93"/>
      <c r="BN490" s="93"/>
      <c r="BO490" s="93"/>
      <c r="BP490" s="93"/>
      <c r="BQ490" s="93"/>
      <c r="BR490" s="93"/>
      <c r="BS490" s="79"/>
      <c r="BT490" s="79"/>
    </row>
    <row r="491" spans="1:72" ht="16.5" customHeight="1">
      <c r="A491" s="260" t="str">
        <f>CONCATENATE(B491," - ",C491)</f>
        <v>SH1611010002E1 - 上海汇众汽车制造有限公司</v>
      </c>
      <c r="B491" s="261" t="s">
        <v>634</v>
      </c>
      <c r="C491" s="263" t="s">
        <v>633</v>
      </c>
      <c r="D491" s="262">
        <v>60</v>
      </c>
      <c r="E491" s="259">
        <f>SUM(Q491:BR497)</f>
        <v>130</v>
      </c>
      <c r="F491" s="259"/>
      <c r="G491" s="136">
        <f t="shared" ref="G491:G494" si="64">Q491+R491</f>
        <v>0</v>
      </c>
      <c r="H491" s="34" t="s">
        <v>426</v>
      </c>
      <c r="I491" s="34">
        <v>35</v>
      </c>
      <c r="J491" s="34" t="s">
        <v>427</v>
      </c>
      <c r="K491" s="34"/>
      <c r="L491" s="34"/>
      <c r="M491" s="34"/>
      <c r="N491" s="34"/>
      <c r="O491" s="34"/>
      <c r="P491" s="160" t="s">
        <v>725</v>
      </c>
      <c r="Q491" s="35">
        <v>0</v>
      </c>
      <c r="R491" s="34">
        <v>0</v>
      </c>
      <c r="S491" s="34">
        <v>0</v>
      </c>
      <c r="T491" s="34"/>
      <c r="U491" s="34"/>
      <c r="V491" s="34"/>
      <c r="W491" s="34"/>
      <c r="X491" s="34"/>
      <c r="Y491" s="34"/>
      <c r="Z491" s="34"/>
      <c r="AA491" s="34"/>
      <c r="AB491" s="34"/>
      <c r="AC491" s="34">
        <v>5</v>
      </c>
      <c r="AD491" s="34">
        <v>5</v>
      </c>
      <c r="AE491" s="34">
        <v>5</v>
      </c>
      <c r="AF491" s="34">
        <v>5</v>
      </c>
      <c r="AG491" s="34">
        <v>5</v>
      </c>
      <c r="AH491" s="34">
        <v>5</v>
      </c>
      <c r="AI491" s="34">
        <v>5</v>
      </c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</row>
    <row r="492" spans="1:72" ht="16.5" customHeight="1">
      <c r="A492" s="260"/>
      <c r="B492" s="262"/>
      <c r="C492" s="264"/>
      <c r="D492" s="262"/>
      <c r="E492" s="248"/>
      <c r="F492" s="248"/>
      <c r="G492" s="136">
        <f t="shared" si="64"/>
        <v>0</v>
      </c>
      <c r="H492" s="34" t="s">
        <v>428</v>
      </c>
      <c r="I492" s="34">
        <v>19</v>
      </c>
      <c r="J492" s="34" t="s">
        <v>427</v>
      </c>
      <c r="K492" s="34"/>
      <c r="L492" s="34"/>
      <c r="M492" s="34"/>
      <c r="N492" s="34"/>
      <c r="O492" s="34"/>
      <c r="P492" s="160" t="s">
        <v>725</v>
      </c>
      <c r="Q492" s="35">
        <v>0</v>
      </c>
      <c r="R492" s="34">
        <v>0</v>
      </c>
      <c r="S492" s="34">
        <v>0</v>
      </c>
      <c r="T492" s="34"/>
      <c r="U492" s="34"/>
      <c r="V492" s="34"/>
      <c r="W492" s="34"/>
      <c r="X492" s="34"/>
      <c r="Y492" s="34"/>
      <c r="Z492" s="34"/>
      <c r="AA492" s="34"/>
      <c r="AB492" s="34"/>
      <c r="AC492" s="34">
        <v>5</v>
      </c>
      <c r="AD492" s="34">
        <v>5</v>
      </c>
      <c r="AE492" s="34">
        <v>5</v>
      </c>
      <c r="AF492" s="34">
        <v>4</v>
      </c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</row>
    <row r="493" spans="1:72" ht="16.5" customHeight="1">
      <c r="A493" s="260"/>
      <c r="B493" s="262"/>
      <c r="C493" s="264"/>
      <c r="D493" s="262"/>
      <c r="E493" s="248"/>
      <c r="F493" s="248"/>
      <c r="G493" s="136">
        <f t="shared" si="64"/>
        <v>0</v>
      </c>
      <c r="H493" s="34" t="s">
        <v>429</v>
      </c>
      <c r="I493" s="34">
        <v>15</v>
      </c>
      <c r="J493" s="34" t="s">
        <v>427</v>
      </c>
      <c r="K493" s="34"/>
      <c r="L493" s="34"/>
      <c r="M493" s="34"/>
      <c r="N493" s="34"/>
      <c r="O493" s="34"/>
      <c r="P493" s="160" t="s">
        <v>725</v>
      </c>
      <c r="Q493" s="35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>
        <v>5</v>
      </c>
      <c r="AH493" s="34">
        <v>5</v>
      </c>
      <c r="AI493" s="34">
        <v>5</v>
      </c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</row>
    <row r="494" spans="1:72" ht="16.5" customHeight="1">
      <c r="A494" s="260"/>
      <c r="B494" s="262"/>
      <c r="C494" s="264"/>
      <c r="D494" s="262"/>
      <c r="E494" s="248"/>
      <c r="F494" s="248"/>
      <c r="G494" s="136">
        <f t="shared" si="64"/>
        <v>0</v>
      </c>
      <c r="H494" s="34" t="s">
        <v>430</v>
      </c>
      <c r="I494" s="34">
        <v>15</v>
      </c>
      <c r="J494" s="34" t="s">
        <v>427</v>
      </c>
      <c r="K494" s="34"/>
      <c r="L494" s="34"/>
      <c r="M494" s="34"/>
      <c r="N494" s="34"/>
      <c r="O494" s="34"/>
      <c r="P494" s="160" t="s">
        <v>725</v>
      </c>
      <c r="Q494" s="35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>
        <v>5</v>
      </c>
      <c r="AK494" s="34">
        <v>5</v>
      </c>
      <c r="AL494" s="34">
        <v>5</v>
      </c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</row>
    <row r="495" spans="1:72" ht="16.5" customHeight="1">
      <c r="A495" s="260"/>
      <c r="B495" s="262"/>
      <c r="C495" s="264"/>
      <c r="D495" s="262"/>
      <c r="E495" s="248"/>
      <c r="F495" s="248"/>
      <c r="G495" s="136">
        <f t="shared" ref="G495:G497" si="65">Q495+R495</f>
        <v>0</v>
      </c>
      <c r="H495" s="34" t="s">
        <v>431</v>
      </c>
      <c r="I495" s="34">
        <v>30</v>
      </c>
      <c r="J495" s="34" t="s">
        <v>427</v>
      </c>
      <c r="K495" s="34"/>
      <c r="L495" s="34"/>
      <c r="M495" s="34"/>
      <c r="N495" s="34"/>
      <c r="O495" s="34"/>
      <c r="P495" s="160" t="s">
        <v>725</v>
      </c>
      <c r="Q495" s="35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>
        <v>5</v>
      </c>
      <c r="AM495" s="34">
        <v>5</v>
      </c>
      <c r="AN495" s="34">
        <v>5</v>
      </c>
      <c r="AO495" s="34">
        <v>5</v>
      </c>
      <c r="AP495" s="34">
        <v>5</v>
      </c>
      <c r="AQ495" s="34">
        <v>5</v>
      </c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</row>
    <row r="496" spans="1:72" ht="16.5" customHeight="1">
      <c r="A496" s="260"/>
      <c r="B496" s="262"/>
      <c r="C496" s="264"/>
      <c r="D496" s="262"/>
      <c r="E496" s="248"/>
      <c r="F496" s="248"/>
      <c r="G496" s="136">
        <f t="shared" si="65"/>
        <v>8</v>
      </c>
      <c r="H496" s="34" t="s">
        <v>432</v>
      </c>
      <c r="I496" s="34">
        <v>8</v>
      </c>
      <c r="J496" s="34" t="s">
        <v>427</v>
      </c>
      <c r="K496" s="34"/>
      <c r="L496" s="34"/>
      <c r="M496" s="34"/>
      <c r="N496" s="34"/>
      <c r="O496" s="34"/>
      <c r="P496" s="160" t="s">
        <v>725</v>
      </c>
      <c r="Q496" s="35"/>
      <c r="R496" s="34">
        <v>8</v>
      </c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>
        <v>5</v>
      </c>
      <c r="AK496" s="34">
        <v>3</v>
      </c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</row>
    <row r="497" spans="1:70" ht="15.75" customHeight="1">
      <c r="A497" s="260"/>
      <c r="B497" s="265"/>
      <c r="C497" s="301"/>
      <c r="D497" s="265"/>
      <c r="E497" s="248"/>
      <c r="F497" s="248"/>
      <c r="G497" s="136">
        <f t="shared" si="65"/>
        <v>0</v>
      </c>
      <c r="H497" s="34" t="s">
        <v>433</v>
      </c>
      <c r="I497" s="34">
        <v>8</v>
      </c>
      <c r="J497" s="34" t="s">
        <v>427</v>
      </c>
      <c r="K497" s="34"/>
      <c r="L497" s="34"/>
      <c r="M497" s="34"/>
      <c r="N497" s="34"/>
      <c r="O497" s="34"/>
      <c r="P497" s="160" t="s">
        <v>725</v>
      </c>
      <c r="Q497" s="35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</row>
    <row r="498" spans="1:70" ht="16.5">
      <c r="A498" s="36"/>
      <c r="B498" s="238" t="s">
        <v>234</v>
      </c>
      <c r="C498" s="239"/>
      <c r="D498" s="37"/>
      <c r="E498" s="37"/>
      <c r="F498" s="37"/>
      <c r="G498" s="149">
        <f>SUM(G491:G497)</f>
        <v>8</v>
      </c>
      <c r="H498" s="34" t="s">
        <v>246</v>
      </c>
      <c r="I498" s="39">
        <f>SUM(I491:I497)</f>
        <v>130</v>
      </c>
      <c r="J498" s="34"/>
      <c r="K498" s="34"/>
      <c r="L498" s="34"/>
      <c r="M498" s="34"/>
      <c r="N498" s="34"/>
      <c r="O498" s="34"/>
      <c r="P498" s="160"/>
      <c r="Q498" s="35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</row>
    <row r="499" spans="1:70" ht="13.5" customHeight="1">
      <c r="A499" s="260" t="str">
        <f>CONCATENATE(B499," - ",C499)</f>
        <v>SH1512160004E1 - 都乐（上海）水果蔬菜贸易有限公司</v>
      </c>
      <c r="B499" s="261" t="s">
        <v>434</v>
      </c>
      <c r="C499" s="263" t="s">
        <v>435</v>
      </c>
      <c r="D499" s="262">
        <v>189</v>
      </c>
      <c r="E499" s="259">
        <f>SUM(Q499:BR503)</f>
        <v>5</v>
      </c>
      <c r="F499" s="265"/>
      <c r="G499" s="136">
        <f t="shared" ref="G499:G503" si="66">Q499+R499</f>
        <v>0</v>
      </c>
      <c r="H499" s="34" t="s">
        <v>436</v>
      </c>
      <c r="I499" s="34">
        <v>50</v>
      </c>
      <c r="J499" s="40">
        <v>42705</v>
      </c>
      <c r="K499" s="40"/>
      <c r="L499" s="40"/>
      <c r="M499" s="40"/>
      <c r="N499" s="40"/>
      <c r="O499" s="40"/>
      <c r="P499" s="160" t="s">
        <v>265</v>
      </c>
      <c r="Q499" s="35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</row>
    <row r="500" spans="1:70" ht="16.5" customHeight="1">
      <c r="A500" s="260"/>
      <c r="B500" s="262"/>
      <c r="C500" s="264"/>
      <c r="D500" s="262"/>
      <c r="E500" s="248"/>
      <c r="F500" s="248"/>
      <c r="G500" s="136">
        <f t="shared" si="66"/>
        <v>0</v>
      </c>
      <c r="H500" s="34" t="s">
        <v>437</v>
      </c>
      <c r="I500" s="34">
        <v>50</v>
      </c>
      <c r="J500" s="40">
        <v>42705</v>
      </c>
      <c r="K500" s="40"/>
      <c r="L500" s="40"/>
      <c r="M500" s="40"/>
      <c r="N500" s="40"/>
      <c r="O500" s="40"/>
      <c r="P500" s="160" t="s">
        <v>265</v>
      </c>
      <c r="Q500" s="35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</row>
    <row r="501" spans="1:70" ht="16.5" customHeight="1">
      <c r="A501" s="260"/>
      <c r="B501" s="262"/>
      <c r="C501" s="264"/>
      <c r="D501" s="262"/>
      <c r="E501" s="248"/>
      <c r="F501" s="248"/>
      <c r="G501" s="136">
        <f t="shared" si="66"/>
        <v>0</v>
      </c>
      <c r="H501" s="34" t="s">
        <v>438</v>
      </c>
      <c r="I501" s="34">
        <v>50</v>
      </c>
      <c r="J501" s="40">
        <v>42705</v>
      </c>
      <c r="K501" s="40"/>
      <c r="L501" s="40"/>
      <c r="M501" s="40"/>
      <c r="N501" s="40"/>
      <c r="O501" s="40"/>
      <c r="P501" s="160" t="s">
        <v>265</v>
      </c>
      <c r="Q501" s="35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</row>
    <row r="502" spans="1:70" ht="16.5" customHeight="1">
      <c r="A502" s="260"/>
      <c r="B502" s="262"/>
      <c r="C502" s="264"/>
      <c r="D502" s="262"/>
      <c r="E502" s="248"/>
      <c r="F502" s="248"/>
      <c r="G502" s="136">
        <f t="shared" si="66"/>
        <v>0</v>
      </c>
      <c r="H502" s="34" t="s">
        <v>439</v>
      </c>
      <c r="I502" s="34">
        <v>20</v>
      </c>
      <c r="J502" s="40">
        <v>42401</v>
      </c>
      <c r="K502" s="40"/>
      <c r="L502" s="40"/>
      <c r="M502" s="40"/>
      <c r="N502" s="40"/>
      <c r="O502" s="40"/>
      <c r="P502" s="160" t="s">
        <v>265</v>
      </c>
      <c r="Q502" s="35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</row>
    <row r="503" spans="1:70">
      <c r="A503" s="260"/>
      <c r="B503" s="262"/>
      <c r="C503" s="264"/>
      <c r="D503" s="262"/>
      <c r="E503" s="248"/>
      <c r="F503" s="248"/>
      <c r="G503" s="136">
        <f t="shared" si="66"/>
        <v>0</v>
      </c>
      <c r="H503" s="34" t="s">
        <v>440</v>
      </c>
      <c r="I503" s="34">
        <v>10</v>
      </c>
      <c r="J503" s="40">
        <v>42887</v>
      </c>
      <c r="K503" s="40"/>
      <c r="L503" s="40"/>
      <c r="M503" s="40"/>
      <c r="N503" s="40"/>
      <c r="O503" s="40"/>
      <c r="P503" s="160" t="s">
        <v>265</v>
      </c>
      <c r="Q503" s="35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>
        <v>5</v>
      </c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</row>
    <row r="504" spans="1:70" ht="16.5">
      <c r="A504" s="36"/>
      <c r="B504" s="238" t="s">
        <v>234</v>
      </c>
      <c r="C504" s="239"/>
      <c r="D504" s="37"/>
      <c r="E504" s="37"/>
      <c r="F504" s="37"/>
      <c r="G504" s="149">
        <f>SUM(G499:G503)</f>
        <v>0</v>
      </c>
      <c r="H504" s="34"/>
      <c r="I504" s="39">
        <f>SUM(I498:I503)</f>
        <v>310</v>
      </c>
      <c r="J504" s="34"/>
      <c r="K504" s="34"/>
      <c r="L504" s="34"/>
      <c r="M504" s="34"/>
      <c r="N504" s="34"/>
      <c r="O504" s="34"/>
      <c r="P504" s="160"/>
      <c r="Q504" s="35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</row>
    <row r="505" spans="1:70" ht="13.5" customHeight="1">
      <c r="A505" s="260" t="s">
        <v>441</v>
      </c>
      <c r="B505" s="270" t="s">
        <v>442</v>
      </c>
      <c r="C505" s="313" t="s">
        <v>443</v>
      </c>
      <c r="D505" s="265">
        <v>82</v>
      </c>
      <c r="E505" s="259">
        <f>SUM(Q505:BR509)</f>
        <v>10</v>
      </c>
      <c r="F505" s="265"/>
      <c r="G505" s="136">
        <f t="shared" ref="G505:G509" si="67">Q505+R505</f>
        <v>0</v>
      </c>
      <c r="H505" s="34" t="s">
        <v>436</v>
      </c>
      <c r="I505" s="34">
        <v>30</v>
      </c>
      <c r="J505" s="40">
        <v>42675</v>
      </c>
      <c r="K505" s="40"/>
      <c r="L505" s="40"/>
      <c r="M505" s="40"/>
      <c r="N505" s="40"/>
      <c r="O505" s="40"/>
      <c r="P505" s="160" t="s">
        <v>265</v>
      </c>
      <c r="Q505" s="35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</row>
    <row r="506" spans="1:70" ht="13.5" customHeight="1">
      <c r="A506" s="260"/>
      <c r="B506" s="248"/>
      <c r="C506" s="277"/>
      <c r="D506" s="248"/>
      <c r="E506" s="248"/>
      <c r="F506" s="248"/>
      <c r="G506" s="136">
        <f t="shared" si="67"/>
        <v>0</v>
      </c>
      <c r="H506" s="34" t="s">
        <v>444</v>
      </c>
      <c r="I506" s="34">
        <v>20</v>
      </c>
      <c r="J506" s="40">
        <v>42644</v>
      </c>
      <c r="K506" s="40"/>
      <c r="L506" s="40"/>
      <c r="M506" s="40"/>
      <c r="N506" s="40"/>
      <c r="O506" s="40"/>
      <c r="P506" s="160" t="s">
        <v>265</v>
      </c>
      <c r="Q506" s="35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</row>
    <row r="507" spans="1:70" ht="13.5" customHeight="1">
      <c r="A507" s="260"/>
      <c r="B507" s="248"/>
      <c r="C507" s="277"/>
      <c r="D507" s="248"/>
      <c r="E507" s="248"/>
      <c r="F507" s="248"/>
      <c r="G507" s="136">
        <f t="shared" si="67"/>
        <v>0</v>
      </c>
      <c r="H507" s="34" t="s">
        <v>438</v>
      </c>
      <c r="I507" s="34">
        <v>10</v>
      </c>
      <c r="J507" s="40">
        <v>42644</v>
      </c>
      <c r="K507" s="40"/>
      <c r="L507" s="40"/>
      <c r="M507" s="40"/>
      <c r="N507" s="40"/>
      <c r="O507" s="40"/>
      <c r="P507" s="160" t="s">
        <v>265</v>
      </c>
      <c r="Q507" s="35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</row>
    <row r="508" spans="1:70" ht="13.5" customHeight="1">
      <c r="A508" s="260"/>
      <c r="B508" s="248"/>
      <c r="C508" s="277"/>
      <c r="D508" s="248"/>
      <c r="E508" s="248"/>
      <c r="F508" s="248"/>
      <c r="G508" s="136">
        <f t="shared" si="67"/>
        <v>0</v>
      </c>
      <c r="H508" s="34" t="s">
        <v>445</v>
      </c>
      <c r="I508" s="34">
        <v>10</v>
      </c>
      <c r="J508" s="40">
        <v>42795</v>
      </c>
      <c r="K508" s="40"/>
      <c r="L508" s="40"/>
      <c r="M508" s="40"/>
      <c r="N508" s="40"/>
      <c r="O508" s="40"/>
      <c r="P508" s="160" t="s">
        <v>265</v>
      </c>
      <c r="Q508" s="35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</row>
    <row r="509" spans="1:70" ht="13.5" customHeight="1">
      <c r="A509" s="260"/>
      <c r="B509" s="248"/>
      <c r="C509" s="277"/>
      <c r="D509" s="248"/>
      <c r="E509" s="248"/>
      <c r="F509" s="248"/>
      <c r="G509" s="136">
        <f t="shared" si="67"/>
        <v>0</v>
      </c>
      <c r="H509" s="34" t="s">
        <v>446</v>
      </c>
      <c r="I509" s="34">
        <v>10</v>
      </c>
      <c r="J509" s="40">
        <v>42826</v>
      </c>
      <c r="K509" s="40"/>
      <c r="L509" s="40"/>
      <c r="M509" s="40"/>
      <c r="N509" s="40"/>
      <c r="O509" s="40"/>
      <c r="P509" s="160" t="s">
        <v>265</v>
      </c>
      <c r="Q509" s="35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>
        <v>5</v>
      </c>
      <c r="AC509" s="34">
        <v>5</v>
      </c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</row>
    <row r="510" spans="1:70" ht="16.5">
      <c r="A510" s="36"/>
      <c r="B510" s="238" t="s">
        <v>234</v>
      </c>
      <c r="C510" s="239"/>
      <c r="D510" s="37"/>
      <c r="E510" s="37"/>
      <c r="F510" s="37"/>
      <c r="G510" s="149">
        <f>SUM(G505:G509)</f>
        <v>0</v>
      </c>
      <c r="H510" s="34"/>
      <c r="I510" s="39">
        <f>SUM(I505:I509)</f>
        <v>80</v>
      </c>
      <c r="J510" s="34"/>
      <c r="K510" s="34"/>
      <c r="L510" s="34"/>
      <c r="M510" s="34"/>
      <c r="N510" s="34"/>
      <c r="O510" s="34"/>
      <c r="P510" s="160"/>
      <c r="Q510" s="44"/>
      <c r="R510" s="41"/>
      <c r="S510" s="41"/>
      <c r="T510" s="41"/>
      <c r="U510" s="41"/>
      <c r="V510" s="41"/>
      <c r="W510" s="41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</row>
    <row r="511" spans="1:70" ht="13.5" customHeight="1">
      <c r="A511" s="260" t="s">
        <v>447</v>
      </c>
      <c r="B511" s="270" t="s">
        <v>448</v>
      </c>
      <c r="C511" s="313" t="s">
        <v>449</v>
      </c>
      <c r="D511" s="265">
        <v>20</v>
      </c>
      <c r="E511" s="259">
        <f>SUM(Q511:BR514)</f>
        <v>2</v>
      </c>
      <c r="F511" s="265"/>
      <c r="G511" s="136">
        <f t="shared" ref="G511:G514" si="68">Q511+R511</f>
        <v>0</v>
      </c>
      <c r="H511" s="34" t="s">
        <v>450</v>
      </c>
      <c r="I511" s="34">
        <v>15</v>
      </c>
      <c r="J511" s="40">
        <v>42824</v>
      </c>
      <c r="K511" s="40"/>
      <c r="L511" s="40"/>
      <c r="M511" s="40"/>
      <c r="N511" s="40"/>
      <c r="O511" s="40"/>
      <c r="P511" s="160" t="s">
        <v>265</v>
      </c>
      <c r="Q511" s="35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</row>
    <row r="512" spans="1:70" ht="13.5" customHeight="1">
      <c r="A512" s="260"/>
      <c r="B512" s="248"/>
      <c r="C512" s="277"/>
      <c r="D512" s="248"/>
      <c r="E512" s="248"/>
      <c r="F512" s="248"/>
      <c r="G512" s="136">
        <f t="shared" si="68"/>
        <v>0</v>
      </c>
      <c r="H512" s="34" t="s">
        <v>451</v>
      </c>
      <c r="I512" s="34">
        <v>3</v>
      </c>
      <c r="J512" s="40">
        <v>42824</v>
      </c>
      <c r="K512" s="40"/>
      <c r="L512" s="40"/>
      <c r="M512" s="40"/>
      <c r="N512" s="40"/>
      <c r="O512" s="40"/>
      <c r="P512" s="160" t="s">
        <v>265</v>
      </c>
      <c r="Q512" s="35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</row>
    <row r="513" spans="1:70" ht="13.5" customHeight="1">
      <c r="A513" s="260"/>
      <c r="B513" s="248"/>
      <c r="C513" s="277"/>
      <c r="D513" s="248"/>
      <c r="E513" s="248"/>
      <c r="F513" s="248"/>
      <c r="G513" s="136">
        <f t="shared" si="68"/>
        <v>0</v>
      </c>
      <c r="H513" s="34" t="s">
        <v>452</v>
      </c>
      <c r="I513" s="34">
        <v>1</v>
      </c>
      <c r="J513" s="40">
        <v>42824</v>
      </c>
      <c r="K513" s="40"/>
      <c r="L513" s="40"/>
      <c r="M513" s="40"/>
      <c r="N513" s="40"/>
      <c r="O513" s="40"/>
      <c r="P513" s="160" t="s">
        <v>265</v>
      </c>
      <c r="Q513" s="35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>
        <v>1</v>
      </c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</row>
    <row r="514" spans="1:70" ht="13.5" customHeight="1">
      <c r="A514" s="260"/>
      <c r="B514" s="248"/>
      <c r="C514" s="277"/>
      <c r="D514" s="248"/>
      <c r="E514" s="248"/>
      <c r="F514" s="248"/>
      <c r="G514" s="136">
        <f t="shared" si="68"/>
        <v>0</v>
      </c>
      <c r="H514" s="34" t="s">
        <v>453</v>
      </c>
      <c r="I514" s="34">
        <v>1</v>
      </c>
      <c r="J514" s="40">
        <v>42824</v>
      </c>
      <c r="K514" s="40"/>
      <c r="L514" s="40"/>
      <c r="M514" s="40"/>
      <c r="N514" s="40"/>
      <c r="O514" s="40"/>
      <c r="P514" s="160" t="s">
        <v>265</v>
      </c>
      <c r="Q514" s="35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>
        <v>1</v>
      </c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</row>
    <row r="515" spans="1:70" ht="16.5">
      <c r="A515" s="36"/>
      <c r="B515" s="238" t="s">
        <v>234</v>
      </c>
      <c r="C515" s="239"/>
      <c r="D515" s="37"/>
      <c r="E515" s="37"/>
      <c r="F515" s="37"/>
      <c r="G515" s="149">
        <f>SUM(G511:G514)</f>
        <v>0</v>
      </c>
      <c r="H515" s="41"/>
      <c r="I515" s="34"/>
      <c r="J515" s="34"/>
      <c r="K515" s="34"/>
      <c r="L515" s="34"/>
      <c r="M515" s="34"/>
      <c r="N515" s="34"/>
      <c r="O515" s="34"/>
      <c r="P515" s="160"/>
      <c r="Q515" s="44"/>
      <c r="R515" s="41"/>
      <c r="S515" s="41"/>
      <c r="T515" s="41"/>
      <c r="U515" s="41"/>
      <c r="V515" s="41"/>
      <c r="W515" s="41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</row>
    <row r="516" spans="1:70" ht="13.5" customHeight="1">
      <c r="A516" s="260" t="s">
        <v>454</v>
      </c>
      <c r="B516" s="270" t="s">
        <v>455</v>
      </c>
      <c r="C516" s="313" t="s">
        <v>456</v>
      </c>
      <c r="D516" s="265">
        <v>25</v>
      </c>
      <c r="E516" s="259">
        <f>SUM(Q516:BR518)</f>
        <v>25</v>
      </c>
      <c r="F516" s="265"/>
      <c r="G516" s="136">
        <f t="shared" ref="G516:G518" si="69">Q516+R516</f>
        <v>0</v>
      </c>
      <c r="H516" s="34" t="s">
        <v>457</v>
      </c>
      <c r="I516" s="34">
        <v>10</v>
      </c>
      <c r="J516" s="40">
        <v>42824</v>
      </c>
      <c r="K516" s="40"/>
      <c r="L516" s="40"/>
      <c r="M516" s="40"/>
      <c r="N516" s="40"/>
      <c r="O516" s="40"/>
      <c r="P516" s="160" t="s">
        <v>265</v>
      </c>
      <c r="Q516" s="35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>
        <v>5</v>
      </c>
      <c r="AD516" s="34">
        <v>5</v>
      </c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</row>
    <row r="517" spans="1:70" ht="13.5" customHeight="1">
      <c r="A517" s="260"/>
      <c r="B517" s="248"/>
      <c r="C517" s="277"/>
      <c r="D517" s="248"/>
      <c r="E517" s="248"/>
      <c r="F517" s="248"/>
      <c r="G517" s="136">
        <f t="shared" si="69"/>
        <v>0</v>
      </c>
      <c r="H517" s="34" t="s">
        <v>458</v>
      </c>
      <c r="I517" s="34">
        <v>10</v>
      </c>
      <c r="J517" s="40">
        <v>42824</v>
      </c>
      <c r="K517" s="40"/>
      <c r="L517" s="40"/>
      <c r="M517" s="40"/>
      <c r="N517" s="40"/>
      <c r="O517" s="40"/>
      <c r="P517" s="160" t="s">
        <v>265</v>
      </c>
      <c r="Q517" s="35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>
        <v>5</v>
      </c>
      <c r="AF517" s="34">
        <v>5</v>
      </c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</row>
    <row r="518" spans="1:70" ht="13.5" customHeight="1">
      <c r="A518" s="260"/>
      <c r="B518" s="248"/>
      <c r="C518" s="277"/>
      <c r="D518" s="248"/>
      <c r="E518" s="248"/>
      <c r="F518" s="248"/>
      <c r="G518" s="136">
        <f t="shared" si="69"/>
        <v>0</v>
      </c>
      <c r="H518" s="34" t="s">
        <v>451</v>
      </c>
      <c r="I518" s="34">
        <v>5</v>
      </c>
      <c r="J518" s="40">
        <v>42824</v>
      </c>
      <c r="K518" s="40"/>
      <c r="L518" s="40"/>
      <c r="M518" s="40"/>
      <c r="N518" s="40"/>
      <c r="O518" s="40"/>
      <c r="P518" s="160" t="s">
        <v>265</v>
      </c>
      <c r="Q518" s="35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>
        <v>5</v>
      </c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</row>
    <row r="519" spans="1:70" ht="16.5">
      <c r="A519" s="36"/>
      <c r="B519" s="238" t="s">
        <v>234</v>
      </c>
      <c r="C519" s="239"/>
      <c r="D519" s="37"/>
      <c r="E519" s="37"/>
      <c r="F519" s="37"/>
      <c r="G519" s="149">
        <f>SUM(G516:G518)</f>
        <v>0</v>
      </c>
      <c r="H519" s="41"/>
      <c r="I519" s="41">
        <f>SUM(I516:I518)</f>
        <v>25</v>
      </c>
      <c r="J519" s="41"/>
      <c r="K519" s="41"/>
      <c r="L519" s="41"/>
      <c r="M519" s="41"/>
      <c r="N519" s="41"/>
      <c r="O519" s="41"/>
      <c r="P519" s="160"/>
      <c r="Q519" s="44"/>
      <c r="R519" s="41"/>
      <c r="S519" s="41"/>
      <c r="T519" s="41"/>
      <c r="U519" s="41"/>
      <c r="V519" s="41"/>
      <c r="W519" s="41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</row>
    <row r="520" spans="1:70" ht="13.5" customHeight="1">
      <c r="A520" s="282" t="s">
        <v>459</v>
      </c>
      <c r="B520" s="270" t="s">
        <v>460</v>
      </c>
      <c r="C520" s="313" t="s">
        <v>461</v>
      </c>
      <c r="D520" s="265">
        <v>28</v>
      </c>
      <c r="E520" s="259">
        <f>SUM(Q520:BR522)</f>
        <v>28</v>
      </c>
      <c r="F520" s="265"/>
      <c r="G520" s="136">
        <f t="shared" ref="G520:G522" si="70">Q520+R520</f>
        <v>0</v>
      </c>
      <c r="H520" s="34" t="s">
        <v>462</v>
      </c>
      <c r="I520" s="34">
        <v>20</v>
      </c>
      <c r="J520" s="40">
        <v>42840</v>
      </c>
      <c r="K520" s="40"/>
      <c r="L520" s="40"/>
      <c r="M520" s="40"/>
      <c r="N520" s="40"/>
      <c r="O520" s="40"/>
      <c r="P520" s="160" t="s">
        <v>265</v>
      </c>
      <c r="Q520" s="35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>
        <v>5</v>
      </c>
      <c r="AE520" s="34">
        <v>5</v>
      </c>
      <c r="AF520" s="34">
        <v>5</v>
      </c>
      <c r="AG520" s="34">
        <v>5</v>
      </c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</row>
    <row r="521" spans="1:70" ht="13.5" customHeight="1">
      <c r="A521" s="273"/>
      <c r="B521" s="248"/>
      <c r="C521" s="277"/>
      <c r="D521" s="248"/>
      <c r="E521" s="248"/>
      <c r="F521" s="248"/>
      <c r="G521" s="136">
        <f t="shared" si="70"/>
        <v>0</v>
      </c>
      <c r="H521" s="34" t="s">
        <v>463</v>
      </c>
      <c r="I521" s="34">
        <v>5</v>
      </c>
      <c r="J521" s="40">
        <v>42840</v>
      </c>
      <c r="K521" s="40"/>
      <c r="L521" s="40"/>
      <c r="M521" s="40"/>
      <c r="N521" s="40"/>
      <c r="O521" s="40"/>
      <c r="P521" s="160" t="s">
        <v>265</v>
      </c>
      <c r="Q521" s="35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>
        <v>5</v>
      </c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</row>
    <row r="522" spans="1:70" ht="13.5" customHeight="1">
      <c r="A522" s="273"/>
      <c r="B522" s="248"/>
      <c r="C522" s="277"/>
      <c r="D522" s="248"/>
      <c r="E522" s="248"/>
      <c r="F522" s="248"/>
      <c r="G522" s="136">
        <f t="shared" si="70"/>
        <v>0</v>
      </c>
      <c r="H522" s="34" t="s">
        <v>451</v>
      </c>
      <c r="I522" s="34">
        <v>3</v>
      </c>
      <c r="J522" s="40">
        <v>42840</v>
      </c>
      <c r="K522" s="40"/>
      <c r="L522" s="40"/>
      <c r="M522" s="40"/>
      <c r="N522" s="40"/>
      <c r="O522" s="40"/>
      <c r="P522" s="160" t="s">
        <v>265</v>
      </c>
      <c r="Q522" s="35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>
        <v>3</v>
      </c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</row>
    <row r="523" spans="1:70" ht="16.5">
      <c r="A523" s="36"/>
      <c r="B523" s="238" t="s">
        <v>234</v>
      </c>
      <c r="C523" s="239"/>
      <c r="D523" s="37"/>
      <c r="E523" s="37"/>
      <c r="F523" s="37"/>
      <c r="G523" s="149">
        <f>SUM(G520:G522)</f>
        <v>0</v>
      </c>
      <c r="H523" s="41"/>
      <c r="I523" s="41"/>
      <c r="J523" s="41"/>
      <c r="K523" s="41"/>
      <c r="L523" s="41"/>
      <c r="M523" s="41"/>
      <c r="N523" s="41"/>
      <c r="O523" s="41"/>
      <c r="P523" s="160"/>
      <c r="Q523" s="44"/>
      <c r="R523" s="41"/>
      <c r="S523" s="41"/>
      <c r="T523" s="41"/>
      <c r="U523" s="41"/>
      <c r="V523" s="41"/>
      <c r="W523" s="41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</row>
    <row r="524" spans="1:70" ht="13.5" customHeight="1">
      <c r="A524" s="282" t="s">
        <v>464</v>
      </c>
      <c r="B524" s="270" t="s">
        <v>465</v>
      </c>
      <c r="C524" s="313" t="s">
        <v>466</v>
      </c>
      <c r="D524" s="265">
        <v>65</v>
      </c>
      <c r="E524" s="315">
        <f>SUM(Q524:BR530)</f>
        <v>0</v>
      </c>
      <c r="F524" s="270"/>
      <c r="G524" s="136">
        <f t="shared" ref="G524:G530" si="71">Q524+R524</f>
        <v>0</v>
      </c>
      <c r="H524" s="34" t="s">
        <v>439</v>
      </c>
      <c r="I524" s="34">
        <v>5</v>
      </c>
      <c r="J524" s="40">
        <v>42774</v>
      </c>
      <c r="K524" s="40"/>
      <c r="L524" s="40"/>
      <c r="M524" s="40"/>
      <c r="N524" s="40"/>
      <c r="O524" s="40"/>
      <c r="P524" s="160" t="s">
        <v>265</v>
      </c>
      <c r="Q524" s="35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</row>
    <row r="525" spans="1:70" ht="13.5" customHeight="1">
      <c r="A525" s="273"/>
      <c r="B525" s="248"/>
      <c r="C525" s="277"/>
      <c r="D525" s="248"/>
      <c r="E525" s="248"/>
      <c r="F525" s="248"/>
      <c r="G525" s="136">
        <f t="shared" si="71"/>
        <v>0</v>
      </c>
      <c r="H525" s="34" t="s">
        <v>631</v>
      </c>
      <c r="I525" s="34">
        <v>15</v>
      </c>
      <c r="J525" s="34" t="s">
        <v>427</v>
      </c>
      <c r="K525" s="34"/>
      <c r="L525" s="34"/>
      <c r="M525" s="34"/>
      <c r="N525" s="34"/>
      <c r="O525" s="34"/>
      <c r="P525" s="160" t="s">
        <v>265</v>
      </c>
      <c r="Q525" s="35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</row>
    <row r="526" spans="1:70" ht="13.5" customHeight="1">
      <c r="A526" s="273"/>
      <c r="B526" s="248"/>
      <c r="C526" s="277"/>
      <c r="D526" s="248"/>
      <c r="E526" s="248"/>
      <c r="F526" s="248"/>
      <c r="G526" s="136">
        <f t="shared" si="71"/>
        <v>0</v>
      </c>
      <c r="H526" s="34" t="s">
        <v>467</v>
      </c>
      <c r="I526" s="34">
        <v>20</v>
      </c>
      <c r="J526" s="34" t="s">
        <v>427</v>
      </c>
      <c r="K526" s="34"/>
      <c r="L526" s="34"/>
      <c r="M526" s="34"/>
      <c r="N526" s="34"/>
      <c r="O526" s="34"/>
      <c r="P526" s="160" t="s">
        <v>265</v>
      </c>
      <c r="Q526" s="35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</row>
    <row r="527" spans="1:70" ht="13.5" customHeight="1">
      <c r="A527" s="273"/>
      <c r="B527" s="248"/>
      <c r="C527" s="277"/>
      <c r="D527" s="248"/>
      <c r="E527" s="248"/>
      <c r="F527" s="248"/>
      <c r="G527" s="136">
        <f t="shared" si="71"/>
        <v>0</v>
      </c>
      <c r="H527" s="34" t="s">
        <v>630</v>
      </c>
      <c r="I527" s="34">
        <v>20</v>
      </c>
      <c r="J527" s="34" t="s">
        <v>427</v>
      </c>
      <c r="K527" s="34"/>
      <c r="L527" s="34"/>
      <c r="M527" s="34"/>
      <c r="N527" s="34"/>
      <c r="O527" s="34"/>
      <c r="P527" s="160" t="s">
        <v>265</v>
      </c>
      <c r="Q527" s="35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</row>
    <row r="528" spans="1:70" ht="13.5" customHeight="1">
      <c r="A528" s="273"/>
      <c r="B528" s="248"/>
      <c r="C528" s="277"/>
      <c r="D528" s="248"/>
      <c r="E528" s="248"/>
      <c r="F528" s="248"/>
      <c r="G528" s="136">
        <f t="shared" si="71"/>
        <v>0</v>
      </c>
      <c r="H528" s="34" t="s">
        <v>468</v>
      </c>
      <c r="I528" s="34">
        <v>30</v>
      </c>
      <c r="J528" s="34" t="s">
        <v>427</v>
      </c>
      <c r="K528" s="34"/>
      <c r="L528" s="34"/>
      <c r="M528" s="34"/>
      <c r="N528" s="34"/>
      <c r="O528" s="34"/>
      <c r="P528" s="160" t="s">
        <v>265</v>
      </c>
      <c r="Q528" s="35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</row>
    <row r="529" spans="1:72" ht="13.5" customHeight="1">
      <c r="A529" s="273"/>
      <c r="B529" s="248"/>
      <c r="C529" s="277"/>
      <c r="D529" s="248"/>
      <c r="E529" s="248"/>
      <c r="F529" s="248"/>
      <c r="G529" s="136">
        <f t="shared" si="71"/>
        <v>0</v>
      </c>
      <c r="H529" s="34" t="s">
        <v>451</v>
      </c>
      <c r="I529" s="34">
        <v>10</v>
      </c>
      <c r="J529" s="34" t="s">
        <v>427</v>
      </c>
      <c r="K529" s="34"/>
      <c r="L529" s="34"/>
      <c r="M529" s="34"/>
      <c r="N529" s="34"/>
      <c r="O529" s="34"/>
      <c r="P529" s="160" t="s">
        <v>265</v>
      </c>
      <c r="Q529" s="35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</row>
    <row r="530" spans="1:72" ht="13.5" customHeight="1">
      <c r="A530" s="274"/>
      <c r="B530" s="271"/>
      <c r="C530" s="278"/>
      <c r="D530" s="271"/>
      <c r="E530" s="271"/>
      <c r="F530" s="271"/>
      <c r="G530" s="136">
        <f t="shared" si="71"/>
        <v>0</v>
      </c>
      <c r="H530" s="34" t="s">
        <v>453</v>
      </c>
      <c r="I530" s="34">
        <v>2</v>
      </c>
      <c r="J530" s="34" t="s">
        <v>427</v>
      </c>
      <c r="K530" s="34"/>
      <c r="L530" s="34"/>
      <c r="M530" s="34"/>
      <c r="N530" s="34"/>
      <c r="O530" s="34"/>
      <c r="P530" s="160" t="s">
        <v>265</v>
      </c>
      <c r="Q530" s="35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</row>
    <row r="531" spans="1:72" ht="16.5">
      <c r="A531" s="36"/>
      <c r="B531" s="238" t="s">
        <v>234</v>
      </c>
      <c r="C531" s="239"/>
      <c r="D531" s="37"/>
      <c r="E531" s="37"/>
      <c r="F531" s="37"/>
      <c r="G531" s="149">
        <f>SUM(G524:G530)</f>
        <v>0</v>
      </c>
      <c r="H531" s="41"/>
      <c r="I531" s="41"/>
      <c r="J531" s="41"/>
      <c r="K531" s="41"/>
      <c r="L531" s="41"/>
      <c r="M531" s="41"/>
      <c r="N531" s="41"/>
      <c r="O531" s="41"/>
      <c r="P531" s="160"/>
      <c r="Q531" s="44"/>
      <c r="R531" s="41"/>
      <c r="S531" s="41"/>
      <c r="T531" s="41"/>
      <c r="U531" s="41"/>
      <c r="V531" s="41"/>
      <c r="W531" s="41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</row>
    <row r="532" spans="1:72">
      <c r="A532" s="260" t="s">
        <v>469</v>
      </c>
      <c r="B532" s="262" t="s">
        <v>470</v>
      </c>
      <c r="C532" s="264" t="s">
        <v>471</v>
      </c>
      <c r="D532" s="314" t="s">
        <v>472</v>
      </c>
      <c r="E532" s="259">
        <f>SUM(Q532:R535)</f>
        <v>15</v>
      </c>
      <c r="F532" s="230"/>
      <c r="G532" s="136">
        <f t="shared" ref="G532:G535" si="72">Q532+R532</f>
        <v>5</v>
      </c>
      <c r="H532" s="49" t="s">
        <v>473</v>
      </c>
      <c r="I532" s="3"/>
      <c r="J532" s="40">
        <v>42811</v>
      </c>
      <c r="K532" s="40"/>
      <c r="L532" s="3"/>
      <c r="M532" s="34"/>
      <c r="N532" s="34"/>
      <c r="O532" s="34"/>
      <c r="P532" s="160" t="s">
        <v>729</v>
      </c>
      <c r="Q532" s="34"/>
      <c r="R532" s="34">
        <v>5</v>
      </c>
      <c r="S532" s="34">
        <v>5</v>
      </c>
      <c r="T532" s="34">
        <v>5</v>
      </c>
      <c r="U532" s="34">
        <v>5</v>
      </c>
      <c r="V532" s="34">
        <v>5</v>
      </c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</row>
    <row r="533" spans="1:72">
      <c r="A533" s="260"/>
      <c r="B533" s="262"/>
      <c r="C533" s="264"/>
      <c r="D533" s="314"/>
      <c r="E533" s="248"/>
      <c r="F533" s="230"/>
      <c r="G533" s="136">
        <f t="shared" si="72"/>
        <v>5</v>
      </c>
      <c r="H533" s="34" t="s">
        <v>474</v>
      </c>
      <c r="I533" s="3"/>
      <c r="J533" s="50">
        <v>42811</v>
      </c>
      <c r="K533" s="50"/>
      <c r="L533" s="3"/>
      <c r="M533" s="34"/>
      <c r="N533" s="34"/>
      <c r="O533" s="34"/>
      <c r="P533" s="160" t="s">
        <v>475</v>
      </c>
      <c r="Q533" s="34"/>
      <c r="R533" s="51">
        <v>5</v>
      </c>
      <c r="S533" s="51">
        <v>5</v>
      </c>
      <c r="T533" s="51">
        <v>5</v>
      </c>
      <c r="U533" s="51">
        <v>5</v>
      </c>
      <c r="V533" s="51">
        <v>5</v>
      </c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</row>
    <row r="534" spans="1:72">
      <c r="A534" s="260"/>
      <c r="B534" s="262"/>
      <c r="C534" s="264"/>
      <c r="D534" s="314"/>
      <c r="E534" s="248"/>
      <c r="F534" s="230"/>
      <c r="G534" s="136">
        <f t="shared" si="72"/>
        <v>5</v>
      </c>
      <c r="H534" s="51" t="s">
        <v>474</v>
      </c>
      <c r="I534" s="3"/>
      <c r="J534" s="50">
        <v>42811</v>
      </c>
      <c r="K534" s="50"/>
      <c r="L534" s="3"/>
      <c r="M534" s="34"/>
      <c r="N534" s="34"/>
      <c r="O534" s="34"/>
      <c r="P534" s="160" t="s">
        <v>476</v>
      </c>
      <c r="Q534" s="34"/>
      <c r="R534" s="51">
        <v>5</v>
      </c>
      <c r="S534" s="51">
        <v>5</v>
      </c>
      <c r="T534" s="51">
        <v>5</v>
      </c>
      <c r="U534" s="51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</row>
    <row r="535" spans="1:72">
      <c r="A535" s="260"/>
      <c r="B535" s="262"/>
      <c r="C535" s="264"/>
      <c r="D535" s="314"/>
      <c r="E535" s="248"/>
      <c r="F535" s="230"/>
      <c r="G535" s="136">
        <f t="shared" si="72"/>
        <v>0</v>
      </c>
      <c r="H535" s="52" t="s">
        <v>477</v>
      </c>
      <c r="I535" s="3"/>
      <c r="J535" s="50">
        <v>42811</v>
      </c>
      <c r="K535" s="50"/>
      <c r="L535" s="3"/>
      <c r="M535" s="34"/>
      <c r="N535" s="34"/>
      <c r="O535" s="34"/>
      <c r="P535" s="160" t="s">
        <v>780</v>
      </c>
      <c r="Q535" s="34"/>
      <c r="R535" s="34"/>
      <c r="S535" s="34"/>
      <c r="T535" s="34"/>
      <c r="U535" s="34"/>
      <c r="V535" s="34">
        <v>5</v>
      </c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</row>
    <row r="536" spans="1:72" ht="16.5">
      <c r="A536" s="36"/>
      <c r="B536" s="238" t="s">
        <v>146</v>
      </c>
      <c r="C536" s="239"/>
      <c r="D536" s="37"/>
      <c r="E536" s="37"/>
      <c r="F536" s="169"/>
      <c r="G536" s="39">
        <f>SUM(G532:G535)</f>
        <v>15</v>
      </c>
      <c r="H536" s="34"/>
      <c r="I536" s="3"/>
      <c r="J536" s="34"/>
      <c r="K536" s="34"/>
      <c r="L536" s="3"/>
      <c r="M536" s="34"/>
      <c r="N536" s="34"/>
      <c r="O536" s="34"/>
      <c r="P536" s="166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</row>
    <row r="537" spans="1:72" s="81" customFormat="1" ht="16.5">
      <c r="A537" s="87" t="s">
        <v>525</v>
      </c>
      <c r="B537" s="88"/>
      <c r="C537" s="89"/>
      <c r="D537" s="90"/>
      <c r="E537" s="91"/>
      <c r="F537" s="101"/>
      <c r="G537" s="152"/>
      <c r="H537" s="93"/>
      <c r="I537" s="93"/>
      <c r="J537" s="93"/>
      <c r="K537" s="177"/>
      <c r="L537" s="93"/>
      <c r="M537" s="177"/>
      <c r="N537" s="177"/>
      <c r="O537" s="177"/>
      <c r="P537" s="167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  <c r="AJ537" s="93"/>
      <c r="AK537" s="93"/>
      <c r="AL537" s="93"/>
      <c r="AM537" s="93"/>
      <c r="AN537" s="93"/>
      <c r="AO537" s="93"/>
      <c r="AP537" s="93"/>
      <c r="AQ537" s="93"/>
      <c r="AR537" s="93"/>
      <c r="AS537" s="93"/>
      <c r="AT537" s="93"/>
      <c r="AU537" s="93"/>
      <c r="AV537" s="93"/>
      <c r="AW537" s="93"/>
      <c r="AX537" s="93"/>
      <c r="AY537" s="93"/>
      <c r="AZ537" s="93"/>
      <c r="BA537" s="93"/>
      <c r="BB537" s="93"/>
      <c r="BC537" s="93"/>
      <c r="BD537" s="93"/>
      <c r="BE537" s="93"/>
      <c r="BF537" s="93"/>
      <c r="BG537" s="93"/>
      <c r="BH537" s="93"/>
      <c r="BI537" s="93"/>
      <c r="BJ537" s="93"/>
      <c r="BK537" s="93"/>
      <c r="BL537" s="93"/>
      <c r="BM537" s="93"/>
      <c r="BN537" s="93"/>
      <c r="BO537" s="93"/>
      <c r="BP537" s="93"/>
      <c r="BQ537" s="93"/>
    </row>
    <row r="538" spans="1:72">
      <c r="A538" s="244" t="str">
        <f>CONCATENATE(B538," - ",C538)</f>
        <v>SH1611270001E1 - 欧士机(上海)精密工具有限公司</v>
      </c>
      <c r="B538" s="230" t="s">
        <v>493</v>
      </c>
      <c r="C538" s="246" t="s">
        <v>494</v>
      </c>
      <c r="D538" s="230">
        <v>200</v>
      </c>
      <c r="E538" s="259">
        <f>SUM(Q538:R538)</f>
        <v>9</v>
      </c>
      <c r="F538" s="237"/>
      <c r="G538" s="136">
        <f t="shared" ref="G538:G544" si="73">Q538+R538</f>
        <v>9</v>
      </c>
      <c r="H538" s="3" t="s">
        <v>564</v>
      </c>
      <c r="I538" s="20">
        <v>27</v>
      </c>
      <c r="J538" s="57">
        <v>42845</v>
      </c>
      <c r="K538" s="40"/>
      <c r="L538" s="57"/>
      <c r="M538" s="40"/>
      <c r="N538" s="40"/>
      <c r="O538" s="40"/>
      <c r="P538" s="156" t="s">
        <v>495</v>
      </c>
      <c r="Q538" s="6">
        <v>6</v>
      </c>
      <c r="R538" s="3">
        <v>3</v>
      </c>
      <c r="S538" s="3"/>
      <c r="T538" s="3"/>
      <c r="U538" s="3"/>
      <c r="V538" s="3"/>
      <c r="W538" s="3"/>
      <c r="X538" s="3"/>
      <c r="Y538" s="3"/>
      <c r="Z538" s="3"/>
      <c r="AA538" s="3"/>
      <c r="AB538" s="3">
        <v>3</v>
      </c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</row>
    <row r="539" spans="1:72">
      <c r="A539" s="244"/>
      <c r="B539" s="230"/>
      <c r="C539" s="246"/>
      <c r="D539" s="230"/>
      <c r="E539" s="255"/>
      <c r="F539" s="228"/>
      <c r="G539" s="136">
        <f t="shared" si="73"/>
        <v>0</v>
      </c>
      <c r="H539" s="3" t="s">
        <v>565</v>
      </c>
      <c r="I539" s="20">
        <v>45</v>
      </c>
      <c r="J539" s="3"/>
      <c r="K539" s="34"/>
      <c r="L539" s="3"/>
      <c r="M539" s="34"/>
      <c r="N539" s="34"/>
      <c r="O539" s="34"/>
      <c r="P539" s="156" t="s">
        <v>495</v>
      </c>
      <c r="Q539" s="6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</row>
    <row r="540" spans="1:72">
      <c r="A540" s="244"/>
      <c r="B540" s="230"/>
      <c r="C540" s="246"/>
      <c r="D540" s="230"/>
      <c r="E540" s="255"/>
      <c r="F540" s="228"/>
      <c r="G540" s="136">
        <f t="shared" si="73"/>
        <v>0</v>
      </c>
      <c r="H540" s="3" t="s">
        <v>566</v>
      </c>
      <c r="I540" s="20">
        <v>66</v>
      </c>
      <c r="J540" s="3"/>
      <c r="K540" s="34"/>
      <c r="L540" s="3"/>
      <c r="M540" s="34"/>
      <c r="N540" s="34"/>
      <c r="O540" s="34"/>
      <c r="P540" s="156" t="s">
        <v>495</v>
      </c>
      <c r="Q540" s="6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</row>
    <row r="541" spans="1:72">
      <c r="A541" s="244"/>
      <c r="B541" s="230"/>
      <c r="C541" s="246"/>
      <c r="D541" s="230"/>
      <c r="E541" s="255"/>
      <c r="F541" s="228"/>
      <c r="G541" s="136">
        <f t="shared" si="73"/>
        <v>0</v>
      </c>
      <c r="H541" s="3" t="s">
        <v>567</v>
      </c>
      <c r="I541" s="20">
        <v>50</v>
      </c>
      <c r="J541" s="3"/>
      <c r="K541" s="34"/>
      <c r="L541" s="3"/>
      <c r="M541" s="34"/>
      <c r="N541" s="34"/>
      <c r="O541" s="34"/>
      <c r="P541" s="156" t="s">
        <v>495</v>
      </c>
      <c r="Q541" s="6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</row>
    <row r="542" spans="1:72">
      <c r="A542" s="244"/>
      <c r="B542" s="230"/>
      <c r="C542" s="246"/>
      <c r="D542" s="230"/>
      <c r="E542" s="255"/>
      <c r="F542" s="228"/>
      <c r="G542" s="136">
        <f t="shared" si="73"/>
        <v>0</v>
      </c>
      <c r="H542" s="3" t="s">
        <v>568</v>
      </c>
      <c r="I542" s="20">
        <v>110</v>
      </c>
      <c r="J542" s="3"/>
      <c r="K542" s="34"/>
      <c r="L542" s="3"/>
      <c r="M542" s="34"/>
      <c r="N542" s="34"/>
      <c r="O542" s="34"/>
      <c r="P542" s="156" t="s">
        <v>495</v>
      </c>
      <c r="Q542" s="6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</row>
    <row r="543" spans="1:72">
      <c r="A543" s="244"/>
      <c r="B543" s="230"/>
      <c r="C543" s="246"/>
      <c r="D543" s="230"/>
      <c r="E543" s="255"/>
      <c r="F543" s="228"/>
      <c r="G543" s="136">
        <f t="shared" si="73"/>
        <v>0</v>
      </c>
      <c r="H543" s="3" t="s">
        <v>569</v>
      </c>
      <c r="I543" s="20">
        <v>55</v>
      </c>
      <c r="J543" s="3"/>
      <c r="K543" s="34"/>
      <c r="L543" s="3"/>
      <c r="M543" s="34"/>
      <c r="N543" s="34"/>
      <c r="O543" s="34"/>
      <c r="P543" s="156" t="s">
        <v>495</v>
      </c>
      <c r="Q543" s="6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</row>
    <row r="544" spans="1:72">
      <c r="A544" s="244"/>
      <c r="B544" s="230"/>
      <c r="C544" s="246"/>
      <c r="D544" s="230"/>
      <c r="E544" s="248"/>
      <c r="F544" s="228"/>
      <c r="G544" s="136">
        <f t="shared" si="73"/>
        <v>0</v>
      </c>
      <c r="H544" s="3" t="s">
        <v>570</v>
      </c>
      <c r="I544" s="109">
        <v>50</v>
      </c>
      <c r="J544" s="3"/>
      <c r="K544" s="34"/>
      <c r="L544" s="3"/>
      <c r="M544" s="34"/>
      <c r="N544" s="34"/>
      <c r="O544" s="34"/>
      <c r="P544" s="156" t="s">
        <v>495</v>
      </c>
      <c r="Q544" s="6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</row>
    <row r="545" spans="1:72" ht="16.5">
      <c r="A545" s="73"/>
      <c r="B545" s="238" t="s">
        <v>6</v>
      </c>
      <c r="C545" s="239"/>
      <c r="D545" s="4"/>
      <c r="E545" s="4"/>
      <c r="F545" s="18"/>
      <c r="G545" s="137">
        <f>SUM(G538:G544)</f>
        <v>9</v>
      </c>
      <c r="H545" s="3"/>
      <c r="I545" s="3"/>
      <c r="J545" s="3"/>
      <c r="K545" s="34"/>
      <c r="L545" s="3"/>
      <c r="M545" s="34"/>
      <c r="N545" s="34"/>
      <c r="O545" s="34"/>
      <c r="P545" s="156"/>
      <c r="Q545" s="6">
        <f t="shared" ref="Q545:Q574" si="74">SUM(S545:AD545)</f>
        <v>0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</row>
    <row r="546" spans="1:72" ht="12.75" customHeight="1">
      <c r="A546" s="282" t="str">
        <f>CONCATENATE(B546," - ",C546)</f>
        <v>SH1609090002E1 - 上海魔域投资管理有限公司</v>
      </c>
      <c r="B546" s="285" t="s">
        <v>496</v>
      </c>
      <c r="C546" s="289" t="s">
        <v>497</v>
      </c>
      <c r="D546" s="293">
        <v>160</v>
      </c>
      <c r="E546" s="297">
        <f>SUM(Q546:R546)</f>
        <v>127</v>
      </c>
      <c r="F546" s="237"/>
      <c r="G546" s="136">
        <f t="shared" ref="G546:G552" si="75">Q546+R546</f>
        <v>127</v>
      </c>
      <c r="H546" s="3" t="s">
        <v>564</v>
      </c>
      <c r="I546" s="109">
        <v>17</v>
      </c>
      <c r="J546" s="57">
        <v>42688</v>
      </c>
      <c r="K546" s="40"/>
      <c r="L546" s="3"/>
      <c r="M546" s="34"/>
      <c r="N546" s="34"/>
      <c r="O546" s="34"/>
      <c r="P546" s="156" t="s">
        <v>731</v>
      </c>
      <c r="Q546" s="6">
        <f t="shared" si="74"/>
        <v>5</v>
      </c>
      <c r="R546" s="3">
        <v>122</v>
      </c>
      <c r="S546" s="3"/>
      <c r="T546" s="3"/>
      <c r="U546" s="3"/>
      <c r="V546" s="3"/>
      <c r="W546" s="3"/>
      <c r="X546" s="3"/>
      <c r="Y546" s="3"/>
      <c r="Z546" s="3"/>
      <c r="AA546" s="3"/>
      <c r="AB546" s="3">
        <v>5</v>
      </c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</row>
    <row r="547" spans="1:72" ht="12.75" customHeight="1">
      <c r="A547" s="273"/>
      <c r="B547" s="286"/>
      <c r="C547" s="290"/>
      <c r="D547" s="294"/>
      <c r="E547" s="298"/>
      <c r="F547" s="228"/>
      <c r="G547" s="136">
        <f t="shared" si="75"/>
        <v>0</v>
      </c>
      <c r="H547" s="3" t="s">
        <v>571</v>
      </c>
      <c r="I547" s="3">
        <v>18</v>
      </c>
      <c r="J547" s="3"/>
      <c r="K547" s="34"/>
      <c r="L547" s="3"/>
      <c r="M547" s="34"/>
      <c r="N547" s="34"/>
      <c r="O547" s="34"/>
      <c r="P547" s="156" t="s">
        <v>723</v>
      </c>
      <c r="Q547" s="6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</row>
    <row r="548" spans="1:72">
      <c r="A548" s="273"/>
      <c r="B548" s="286"/>
      <c r="C548" s="290"/>
      <c r="D548" s="294"/>
      <c r="E548" s="294"/>
      <c r="F548" s="228"/>
      <c r="G548" s="136">
        <f t="shared" si="75"/>
        <v>0</v>
      </c>
      <c r="H548" s="3" t="s">
        <v>572</v>
      </c>
      <c r="I548" s="3">
        <v>12</v>
      </c>
      <c r="J548" s="3"/>
      <c r="K548" s="34"/>
      <c r="L548" s="3"/>
      <c r="M548" s="34"/>
      <c r="N548" s="34"/>
      <c r="O548" s="34"/>
      <c r="P548" s="156" t="s">
        <v>730</v>
      </c>
      <c r="Q548" s="6">
        <f t="shared" si="74"/>
        <v>0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</row>
    <row r="549" spans="1:72">
      <c r="A549" s="273"/>
      <c r="B549" s="286"/>
      <c r="C549" s="290"/>
      <c r="D549" s="294"/>
      <c r="E549" s="294"/>
      <c r="F549" s="228"/>
      <c r="G549" s="136">
        <f t="shared" si="75"/>
        <v>0</v>
      </c>
      <c r="H549" s="3" t="s">
        <v>573</v>
      </c>
      <c r="I549" s="3">
        <v>13</v>
      </c>
      <c r="J549" s="3"/>
      <c r="K549" s="34"/>
      <c r="L549" s="3"/>
      <c r="M549" s="34"/>
      <c r="N549" s="34"/>
      <c r="O549" s="34"/>
      <c r="P549" s="156" t="s">
        <v>723</v>
      </c>
      <c r="Q549" s="6">
        <f t="shared" si="74"/>
        <v>0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</row>
    <row r="550" spans="1:72">
      <c r="A550" s="283"/>
      <c r="B550" s="287"/>
      <c r="C550" s="291"/>
      <c r="D550" s="295"/>
      <c r="E550" s="295"/>
      <c r="F550" s="299"/>
      <c r="G550" s="136">
        <f t="shared" si="75"/>
        <v>0</v>
      </c>
      <c r="H550" s="3" t="s">
        <v>574</v>
      </c>
      <c r="I550" s="3">
        <v>40</v>
      </c>
      <c r="J550" s="3"/>
      <c r="K550" s="34"/>
      <c r="L550" s="3"/>
      <c r="M550" s="34"/>
      <c r="N550" s="34"/>
      <c r="O550" s="34"/>
      <c r="P550" s="156" t="s">
        <v>723</v>
      </c>
      <c r="Q550" s="6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</row>
    <row r="551" spans="1:72">
      <c r="A551" s="283"/>
      <c r="B551" s="287"/>
      <c r="C551" s="291"/>
      <c r="D551" s="295"/>
      <c r="E551" s="295"/>
      <c r="F551" s="299"/>
      <c r="G551" s="136">
        <f t="shared" si="75"/>
        <v>0</v>
      </c>
      <c r="H551" s="3" t="s">
        <v>575</v>
      </c>
      <c r="I551" s="3">
        <v>30</v>
      </c>
      <c r="J551" s="3"/>
      <c r="K551" s="34"/>
      <c r="L551" s="3"/>
      <c r="M551" s="34"/>
      <c r="N551" s="34"/>
      <c r="O551" s="34"/>
      <c r="P551" s="156" t="s">
        <v>730</v>
      </c>
      <c r="Q551" s="6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</row>
    <row r="552" spans="1:72">
      <c r="A552" s="284"/>
      <c r="B552" s="288"/>
      <c r="C552" s="292"/>
      <c r="D552" s="296"/>
      <c r="E552" s="296"/>
      <c r="F552" s="300"/>
      <c r="G552" s="136">
        <f t="shared" si="75"/>
        <v>0</v>
      </c>
      <c r="H552" s="3" t="s">
        <v>570</v>
      </c>
      <c r="I552" s="110">
        <v>30</v>
      </c>
      <c r="J552" s="3"/>
      <c r="K552" s="34"/>
      <c r="L552" s="3"/>
      <c r="M552" s="34"/>
      <c r="N552" s="34"/>
      <c r="O552" s="34"/>
      <c r="P552" s="156" t="s">
        <v>730</v>
      </c>
      <c r="Q552" s="6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</row>
    <row r="553" spans="1:72" ht="16.5">
      <c r="A553" s="73"/>
      <c r="B553" s="238" t="s">
        <v>6</v>
      </c>
      <c r="C553" s="239"/>
      <c r="D553" s="4"/>
      <c r="E553" s="4"/>
      <c r="F553" s="18"/>
      <c r="G553" s="137">
        <f>SUM(G546:G549)</f>
        <v>127</v>
      </c>
      <c r="H553" s="3"/>
      <c r="I553" s="3"/>
      <c r="J553" s="3"/>
      <c r="K553" s="34"/>
      <c r="L553" s="3"/>
      <c r="M553" s="34"/>
      <c r="N553" s="34"/>
      <c r="O553" s="34"/>
      <c r="P553" s="156"/>
      <c r="Q553" s="6">
        <f t="shared" si="74"/>
        <v>0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</row>
    <row r="554" spans="1:72">
      <c r="A554" s="244" t="str">
        <f>CONCATENATE(B554," - ",C554)</f>
        <v>SH1409230002E1 - 上海金枫酒业股份有限公司</v>
      </c>
      <c r="B554" s="230" t="s">
        <v>498</v>
      </c>
      <c r="C554" s="246" t="s">
        <v>576</v>
      </c>
      <c r="D554" s="230">
        <f>88+55</f>
        <v>143</v>
      </c>
      <c r="E554" s="259">
        <f>SUM(Q554:R554)</f>
        <v>28</v>
      </c>
      <c r="F554" s="237">
        <v>0.6</v>
      </c>
      <c r="G554" s="136">
        <f t="shared" ref="G554:G556" si="76">Q554+R554</f>
        <v>28</v>
      </c>
      <c r="H554" s="3" t="s">
        <v>577</v>
      </c>
      <c r="I554" s="3">
        <v>25</v>
      </c>
      <c r="J554" s="57">
        <v>42596</v>
      </c>
      <c r="K554" s="40"/>
      <c r="L554" s="3"/>
      <c r="M554" s="34"/>
      <c r="N554" s="34"/>
      <c r="O554" s="34"/>
      <c r="P554" s="156" t="s">
        <v>731</v>
      </c>
      <c r="Q554" s="6"/>
      <c r="R554" s="3">
        <v>28</v>
      </c>
      <c r="S554" s="3"/>
      <c r="T554" s="3"/>
      <c r="U554" s="3"/>
      <c r="V554" s="3"/>
      <c r="W554" s="3"/>
      <c r="X554" s="3"/>
      <c r="Y554" s="3"/>
      <c r="Z554" s="3"/>
      <c r="AA554" s="3"/>
      <c r="AB554" s="3">
        <v>2</v>
      </c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</row>
    <row r="555" spans="1:72">
      <c r="A555" s="244"/>
      <c r="B555" s="230"/>
      <c r="C555" s="246"/>
      <c r="D555" s="230"/>
      <c r="E555" s="248"/>
      <c r="F555" s="228"/>
      <c r="G555" s="136">
        <f t="shared" si="76"/>
        <v>0</v>
      </c>
      <c r="H555" s="3" t="s">
        <v>578</v>
      </c>
      <c r="I555" s="3">
        <v>30</v>
      </c>
      <c r="J555" s="3"/>
      <c r="K555" s="34"/>
      <c r="L555" s="3"/>
      <c r="M555" s="34"/>
      <c r="N555" s="34"/>
      <c r="O555" s="34"/>
      <c r="P555" s="156" t="s">
        <v>732</v>
      </c>
      <c r="Q555" s="6">
        <f t="shared" si="74"/>
        <v>0</v>
      </c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</row>
    <row r="556" spans="1:72">
      <c r="A556" s="244"/>
      <c r="B556" s="230"/>
      <c r="C556" s="246"/>
      <c r="D556" s="230"/>
      <c r="E556" s="248"/>
      <c r="F556" s="229"/>
      <c r="G556" s="136">
        <f t="shared" si="76"/>
        <v>0</v>
      </c>
      <c r="H556" s="3" t="s">
        <v>579</v>
      </c>
      <c r="I556" s="3">
        <v>88</v>
      </c>
      <c r="J556" s="3"/>
      <c r="K556" s="34"/>
      <c r="L556" s="3"/>
      <c r="M556" s="34"/>
      <c r="N556" s="34"/>
      <c r="O556" s="34"/>
      <c r="P556" s="156" t="s">
        <v>732</v>
      </c>
      <c r="Q556" s="6">
        <f t="shared" si="74"/>
        <v>0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</row>
    <row r="557" spans="1:72" ht="16.5">
      <c r="A557" s="73"/>
      <c r="B557" s="238"/>
      <c r="C557" s="239"/>
      <c r="D557" s="4"/>
      <c r="E557" s="4"/>
      <c r="F557" s="18"/>
      <c r="G557" s="137">
        <f>SUM(G554:G556)</f>
        <v>28</v>
      </c>
      <c r="H557" s="3"/>
      <c r="I557" s="3"/>
      <c r="J557" s="3"/>
      <c r="K557" s="34"/>
      <c r="L557" s="3"/>
      <c r="M557" s="34"/>
      <c r="N557" s="34"/>
      <c r="O557" s="34"/>
      <c r="P557" s="156"/>
      <c r="Q557" s="6">
        <f t="shared" si="74"/>
        <v>0</v>
      </c>
      <c r="R557" s="5"/>
      <c r="S557" s="5"/>
      <c r="T557" s="5"/>
      <c r="U557" s="5"/>
      <c r="V557" s="5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</row>
    <row r="558" spans="1:72">
      <c r="A558" s="244" t="str">
        <f>CONCATENATE(B558," - ",C558)</f>
        <v>SH1608310003E1 - 上海中智恒康医疗器械有限公司</v>
      </c>
      <c r="B558" s="230" t="s">
        <v>499</v>
      </c>
      <c r="C558" s="246" t="s">
        <v>500</v>
      </c>
      <c r="D558" s="230">
        <v>128</v>
      </c>
      <c r="E558" s="259">
        <f>SUM(Q558:R558)</f>
        <v>103</v>
      </c>
      <c r="F558" s="237">
        <v>0.3</v>
      </c>
      <c r="G558" s="136">
        <f t="shared" ref="G558:G565" si="77">Q558+R558</f>
        <v>103</v>
      </c>
      <c r="H558" s="3" t="s">
        <v>571</v>
      </c>
      <c r="I558" s="3">
        <v>25</v>
      </c>
      <c r="J558" s="57">
        <v>42678</v>
      </c>
      <c r="K558" s="40"/>
      <c r="L558" s="3"/>
      <c r="M558" s="34"/>
      <c r="N558" s="34"/>
      <c r="O558" s="34"/>
      <c r="P558" s="156" t="s">
        <v>495</v>
      </c>
      <c r="Q558" s="6">
        <f t="shared" si="74"/>
        <v>3</v>
      </c>
      <c r="R558" s="3">
        <v>100</v>
      </c>
      <c r="S558" s="3"/>
      <c r="T558" s="3"/>
      <c r="U558" s="3"/>
      <c r="V558" s="3"/>
      <c r="W558" s="3"/>
      <c r="X558" s="3"/>
      <c r="Y558" s="3"/>
      <c r="Z558" s="3"/>
      <c r="AA558" s="3"/>
      <c r="AB558" s="3">
        <v>3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</row>
    <row r="559" spans="1:72">
      <c r="A559" s="244"/>
      <c r="B559" s="230"/>
      <c r="C559" s="246"/>
      <c r="D559" s="230"/>
      <c r="E559" s="248"/>
      <c r="F559" s="228"/>
      <c r="G559" s="136">
        <f t="shared" si="77"/>
        <v>0</v>
      </c>
      <c r="H559" s="3" t="s">
        <v>580</v>
      </c>
      <c r="I559" s="3">
        <v>35</v>
      </c>
      <c r="J559" s="3"/>
      <c r="K559" s="34"/>
      <c r="L559" s="3"/>
      <c r="M559" s="34"/>
      <c r="N559" s="34"/>
      <c r="O559" s="34"/>
      <c r="P559" s="156" t="s">
        <v>495</v>
      </c>
      <c r="Q559" s="6">
        <f t="shared" si="74"/>
        <v>0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</row>
    <row r="560" spans="1:72">
      <c r="A560" s="244"/>
      <c r="B560" s="230"/>
      <c r="C560" s="246"/>
      <c r="D560" s="230"/>
      <c r="E560" s="248"/>
      <c r="F560" s="228"/>
      <c r="G560" s="136">
        <f t="shared" si="77"/>
        <v>0</v>
      </c>
      <c r="H560" s="3" t="s">
        <v>581</v>
      </c>
      <c r="I560" s="3">
        <v>35</v>
      </c>
      <c r="J560" s="3"/>
      <c r="K560" s="34"/>
      <c r="L560" s="3"/>
      <c r="M560" s="34"/>
      <c r="N560" s="34"/>
      <c r="O560" s="34"/>
      <c r="P560" s="156" t="s">
        <v>495</v>
      </c>
      <c r="Q560" s="6">
        <f t="shared" si="74"/>
        <v>0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</row>
    <row r="561" spans="1:72">
      <c r="A561" s="244"/>
      <c r="B561" s="230"/>
      <c r="C561" s="246"/>
      <c r="D561" s="230"/>
      <c r="E561" s="248"/>
      <c r="F561" s="229"/>
      <c r="G561" s="136">
        <f t="shared" si="77"/>
        <v>0</v>
      </c>
      <c r="H561" s="3" t="s">
        <v>582</v>
      </c>
      <c r="I561" s="3">
        <v>33</v>
      </c>
      <c r="J561" s="3"/>
      <c r="K561" s="34"/>
      <c r="L561" s="3"/>
      <c r="M561" s="34"/>
      <c r="N561" s="34"/>
      <c r="O561" s="34"/>
      <c r="P561" s="156" t="s">
        <v>495</v>
      </c>
      <c r="Q561" s="6">
        <f t="shared" si="74"/>
        <v>0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</row>
    <row r="562" spans="1:72" ht="16.5">
      <c r="A562" s="73"/>
      <c r="B562" s="238"/>
      <c r="C562" s="239"/>
      <c r="D562" s="4"/>
      <c r="E562" s="4"/>
      <c r="F562" s="18"/>
      <c r="G562" s="137">
        <f>SUM(G558:G561)</f>
        <v>103</v>
      </c>
      <c r="H562" s="5"/>
      <c r="I562" s="3"/>
      <c r="J562" s="3"/>
      <c r="K562" s="34"/>
      <c r="L562" s="3"/>
      <c r="M562" s="34"/>
      <c r="N562" s="34"/>
      <c r="O562" s="34"/>
      <c r="P562" s="156"/>
      <c r="Q562" s="6">
        <f t="shared" si="74"/>
        <v>0</v>
      </c>
      <c r="R562" s="5"/>
      <c r="S562" s="5"/>
      <c r="T562" s="5"/>
      <c r="U562" s="5"/>
      <c r="V562" s="5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</row>
    <row r="563" spans="1:72" ht="13.5" customHeight="1">
      <c r="A563" s="272" t="s">
        <v>716</v>
      </c>
      <c r="B563" s="275" t="s">
        <v>717</v>
      </c>
      <c r="C563" s="276" t="s">
        <v>718</v>
      </c>
      <c r="D563" s="275">
        <v>292.5</v>
      </c>
      <c r="E563" s="279">
        <f>SUM(Q563:R565)</f>
        <v>30</v>
      </c>
      <c r="F563" s="281">
        <v>0.6</v>
      </c>
      <c r="G563" s="136">
        <f t="shared" si="77"/>
        <v>30</v>
      </c>
      <c r="H563" s="3" t="s">
        <v>719</v>
      </c>
      <c r="I563" s="3">
        <v>85</v>
      </c>
      <c r="J563" s="57">
        <v>42795</v>
      </c>
      <c r="K563" s="40"/>
      <c r="L563" s="57">
        <v>42791</v>
      </c>
      <c r="M563" s="40"/>
      <c r="N563" s="40"/>
      <c r="O563" s="40"/>
      <c r="P563" s="156" t="s">
        <v>733</v>
      </c>
      <c r="Q563" s="6">
        <v>0</v>
      </c>
      <c r="R563" s="3">
        <v>30</v>
      </c>
      <c r="S563" s="6">
        <v>0</v>
      </c>
      <c r="T563" s="3">
        <v>30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</row>
    <row r="564" spans="1:72">
      <c r="A564" s="273"/>
      <c r="B564" s="248"/>
      <c r="C564" s="277"/>
      <c r="D564" s="248"/>
      <c r="E564" s="255"/>
      <c r="F564" s="228"/>
      <c r="G564" s="136">
        <f t="shared" si="77"/>
        <v>0</v>
      </c>
      <c r="H564" s="3"/>
      <c r="I564" s="3"/>
      <c r="J564" s="3"/>
      <c r="K564" s="34"/>
      <c r="L564" s="3"/>
      <c r="M564" s="34"/>
      <c r="N564" s="34"/>
      <c r="O564" s="34"/>
      <c r="P564" s="156"/>
      <c r="Q564" s="6">
        <v>0</v>
      </c>
      <c r="R564" s="3"/>
      <c r="S564" s="6">
        <v>0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</row>
    <row r="565" spans="1:72">
      <c r="A565" s="274"/>
      <c r="B565" s="271"/>
      <c r="C565" s="278"/>
      <c r="D565" s="271"/>
      <c r="E565" s="280"/>
      <c r="F565" s="229"/>
      <c r="G565" s="136">
        <f t="shared" si="77"/>
        <v>0</v>
      </c>
      <c r="H565" s="3"/>
      <c r="I565" s="3"/>
      <c r="J565" s="3"/>
      <c r="K565" s="34"/>
      <c r="L565" s="3"/>
      <c r="M565" s="34"/>
      <c r="N565" s="34"/>
      <c r="O565" s="34"/>
      <c r="P565" s="156"/>
      <c r="Q565" s="6">
        <v>0</v>
      </c>
      <c r="R565" s="3"/>
      <c r="S565" s="6">
        <v>0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</row>
    <row r="566" spans="1:72" ht="16.5">
      <c r="A566" s="73"/>
      <c r="B566" s="238"/>
      <c r="C566" s="239"/>
      <c r="D566" s="4"/>
      <c r="E566" s="4"/>
      <c r="F566" s="18"/>
      <c r="G566" s="138">
        <f>SUM(G563:G565)</f>
        <v>30</v>
      </c>
      <c r="H566" s="5"/>
      <c r="I566" s="5"/>
      <c r="J566" s="5"/>
      <c r="K566" s="41"/>
      <c r="L566" s="5"/>
      <c r="M566" s="41"/>
      <c r="N566" s="41"/>
      <c r="O566" s="41"/>
      <c r="P566" s="156"/>
      <c r="Q566" s="6">
        <f t="shared" si="74"/>
        <v>0</v>
      </c>
      <c r="R566" s="5"/>
      <c r="S566" s="5"/>
      <c r="T566" s="5"/>
      <c r="U566" s="5"/>
      <c r="V566" s="5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</row>
    <row r="567" spans="1:72">
      <c r="A567" s="244" t="str">
        <f>CONCATENATE(B567," - ",C567)</f>
        <v>SH1604260001E1 - 圆通速递有限公司</v>
      </c>
      <c r="B567" s="230" t="s">
        <v>501</v>
      </c>
      <c r="C567" s="246" t="s">
        <v>502</v>
      </c>
      <c r="D567" s="230">
        <f>220+335</f>
        <v>555</v>
      </c>
      <c r="E567" s="259">
        <f>SUM(Q567:R573)</f>
        <v>472.5</v>
      </c>
      <c r="F567" s="237">
        <v>0.6</v>
      </c>
      <c r="G567" s="136">
        <f t="shared" ref="G567:G573" si="78">Q567+R567</f>
        <v>472.5</v>
      </c>
      <c r="H567" s="3" t="s">
        <v>709</v>
      </c>
      <c r="I567" s="3">
        <v>105</v>
      </c>
      <c r="J567" s="57">
        <v>42886</v>
      </c>
      <c r="K567" s="40"/>
      <c r="L567" s="3"/>
      <c r="M567" s="34"/>
      <c r="N567" s="34"/>
      <c r="O567" s="34"/>
      <c r="P567" s="156" t="s">
        <v>503</v>
      </c>
      <c r="Q567" s="6">
        <f t="shared" si="74"/>
        <v>5</v>
      </c>
      <c r="R567" s="3">
        <v>467.5</v>
      </c>
      <c r="S567" s="3"/>
      <c r="T567" s="3"/>
      <c r="U567" s="3"/>
      <c r="V567" s="3"/>
      <c r="W567" s="3"/>
      <c r="X567" s="3"/>
      <c r="Y567" s="3"/>
      <c r="Z567" s="3"/>
      <c r="AA567" s="3"/>
      <c r="AB567" s="3">
        <v>5</v>
      </c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</row>
    <row r="568" spans="1:72">
      <c r="A568" s="244"/>
      <c r="B568" s="230"/>
      <c r="C568" s="246"/>
      <c r="D568" s="230"/>
      <c r="E568" s="248"/>
      <c r="F568" s="228"/>
      <c r="G568" s="136">
        <f t="shared" si="78"/>
        <v>0</v>
      </c>
      <c r="H568" s="3" t="s">
        <v>710</v>
      </c>
      <c r="I568" s="3">
        <v>60</v>
      </c>
      <c r="J568" s="3"/>
      <c r="K568" s="34"/>
      <c r="L568" s="3"/>
      <c r="M568" s="34"/>
      <c r="N568" s="34"/>
      <c r="O568" s="34"/>
      <c r="P568" s="156" t="s">
        <v>503</v>
      </c>
      <c r="Q568" s="6">
        <f t="shared" si="74"/>
        <v>0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</row>
    <row r="569" spans="1:72">
      <c r="A569" s="244"/>
      <c r="B569" s="230"/>
      <c r="C569" s="246"/>
      <c r="D569" s="230"/>
      <c r="E569" s="248"/>
      <c r="F569" s="228"/>
      <c r="G569" s="136">
        <f t="shared" si="78"/>
        <v>0</v>
      </c>
      <c r="H569" s="3" t="s">
        <v>711</v>
      </c>
      <c r="I569" s="3">
        <v>71</v>
      </c>
      <c r="J569" s="3"/>
      <c r="K569" s="34"/>
      <c r="L569" s="3"/>
      <c r="M569" s="34"/>
      <c r="N569" s="34"/>
      <c r="O569" s="34"/>
      <c r="P569" s="156" t="s">
        <v>503</v>
      </c>
      <c r="Q569" s="6">
        <f t="shared" si="74"/>
        <v>0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</row>
    <row r="570" spans="1:72">
      <c r="A570" s="244"/>
      <c r="B570" s="230"/>
      <c r="C570" s="246"/>
      <c r="D570" s="230"/>
      <c r="E570" s="248"/>
      <c r="F570" s="228"/>
      <c r="G570" s="136">
        <f t="shared" si="78"/>
        <v>0</v>
      </c>
      <c r="H570" s="3" t="s">
        <v>712</v>
      </c>
      <c r="I570" s="3">
        <v>16</v>
      </c>
      <c r="J570" s="3"/>
      <c r="K570" s="34"/>
      <c r="L570" s="3"/>
      <c r="M570" s="34"/>
      <c r="N570" s="34"/>
      <c r="O570" s="34"/>
      <c r="P570" s="156" t="s">
        <v>503</v>
      </c>
      <c r="Q570" s="6">
        <f t="shared" si="74"/>
        <v>0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</row>
    <row r="571" spans="1:72">
      <c r="A571" s="244"/>
      <c r="B571" s="230"/>
      <c r="C571" s="246"/>
      <c r="D571" s="230"/>
      <c r="E571" s="248"/>
      <c r="F571" s="228"/>
      <c r="G571" s="136">
        <f t="shared" si="78"/>
        <v>0</v>
      </c>
      <c r="H571" s="3" t="s">
        <v>713</v>
      </c>
      <c r="I571" s="3">
        <v>161</v>
      </c>
      <c r="J571" s="3"/>
      <c r="K571" s="34"/>
      <c r="L571" s="3"/>
      <c r="M571" s="34"/>
      <c r="N571" s="34"/>
      <c r="O571" s="34"/>
      <c r="P571" s="156" t="s">
        <v>503</v>
      </c>
      <c r="Q571" s="6">
        <f t="shared" si="74"/>
        <v>0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</row>
    <row r="572" spans="1:72">
      <c r="A572" s="244"/>
      <c r="B572" s="230"/>
      <c r="C572" s="246"/>
      <c r="D572" s="230"/>
      <c r="E572" s="248"/>
      <c r="F572" s="228"/>
      <c r="G572" s="136">
        <f t="shared" si="78"/>
        <v>0</v>
      </c>
      <c r="H572" s="3" t="s">
        <v>714</v>
      </c>
      <c r="I572" s="3">
        <v>49</v>
      </c>
      <c r="J572" s="3"/>
      <c r="K572" s="34"/>
      <c r="L572" s="3"/>
      <c r="M572" s="34"/>
      <c r="N572" s="34"/>
      <c r="O572" s="34"/>
      <c r="P572" s="156" t="s">
        <v>503</v>
      </c>
      <c r="Q572" s="6">
        <f t="shared" si="74"/>
        <v>0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</row>
    <row r="573" spans="1:72">
      <c r="A573" s="244"/>
      <c r="B573" s="230"/>
      <c r="C573" s="246"/>
      <c r="D573" s="230"/>
      <c r="E573" s="248"/>
      <c r="F573" s="229"/>
      <c r="G573" s="136">
        <f t="shared" si="78"/>
        <v>0</v>
      </c>
      <c r="H573" s="3" t="s">
        <v>715</v>
      </c>
      <c r="I573" s="3">
        <v>93</v>
      </c>
      <c r="J573" s="3"/>
      <c r="K573" s="34"/>
      <c r="L573" s="3"/>
      <c r="M573" s="34"/>
      <c r="N573" s="34"/>
      <c r="O573" s="34"/>
      <c r="P573" s="156" t="s">
        <v>503</v>
      </c>
      <c r="Q573" s="6">
        <f t="shared" si="74"/>
        <v>0</v>
      </c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</row>
    <row r="574" spans="1:72" ht="16.5">
      <c r="A574" s="73"/>
      <c r="B574" s="238"/>
      <c r="C574" s="239"/>
      <c r="D574" s="4"/>
      <c r="E574" s="4"/>
      <c r="F574" s="18"/>
      <c r="G574" s="138">
        <f>SUM(G567:G573)</f>
        <v>472.5</v>
      </c>
      <c r="H574" s="5"/>
      <c r="I574" s="5"/>
      <c r="J574" s="5"/>
      <c r="K574" s="41"/>
      <c r="L574" s="5"/>
      <c r="M574" s="41"/>
      <c r="N574" s="41"/>
      <c r="O574" s="41"/>
      <c r="P574" s="156"/>
      <c r="Q574" s="6">
        <f t="shared" si="74"/>
        <v>0</v>
      </c>
      <c r="R574" s="5"/>
      <c r="S574" s="5"/>
      <c r="T574" s="5"/>
      <c r="U574" s="5"/>
      <c r="V574" s="5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</row>
  </sheetData>
  <autoFilter ref="A1:JA574"/>
  <mergeCells count="830">
    <mergeCell ref="B430:B442"/>
    <mergeCell ref="C430:C442"/>
    <mergeCell ref="D430:D442"/>
    <mergeCell ref="E430:E442"/>
    <mergeCell ref="F430:F442"/>
    <mergeCell ref="A457:A464"/>
    <mergeCell ref="B457:B464"/>
    <mergeCell ref="C457:C464"/>
    <mergeCell ref="D457:D464"/>
    <mergeCell ref="E457:E464"/>
    <mergeCell ref="E444:E455"/>
    <mergeCell ref="A479:A481"/>
    <mergeCell ref="B479:B481"/>
    <mergeCell ref="C479:C481"/>
    <mergeCell ref="D479:D481"/>
    <mergeCell ref="E479:E481"/>
    <mergeCell ref="F479:F481"/>
    <mergeCell ref="B482:C482"/>
    <mergeCell ref="B443:C443"/>
    <mergeCell ref="A466:A468"/>
    <mergeCell ref="B466:B468"/>
    <mergeCell ref="C466:C468"/>
    <mergeCell ref="D466:D468"/>
    <mergeCell ref="E466:E468"/>
    <mergeCell ref="F466:F468"/>
    <mergeCell ref="B469:C469"/>
    <mergeCell ref="A470:A473"/>
    <mergeCell ref="B470:B473"/>
    <mergeCell ref="C470:C473"/>
    <mergeCell ref="D470:D473"/>
    <mergeCell ref="E470:E473"/>
    <mergeCell ref="F470:F473"/>
    <mergeCell ref="A444:A455"/>
    <mergeCell ref="B444:B455"/>
    <mergeCell ref="B456:C456"/>
    <mergeCell ref="F247:F258"/>
    <mergeCell ref="F242:F245"/>
    <mergeCell ref="B331:C331"/>
    <mergeCell ref="A332:A333"/>
    <mergeCell ref="B332:B333"/>
    <mergeCell ref="C332:C333"/>
    <mergeCell ref="D332:D333"/>
    <mergeCell ref="E332:E333"/>
    <mergeCell ref="B317:C317"/>
    <mergeCell ref="A318:A322"/>
    <mergeCell ref="B318:B322"/>
    <mergeCell ref="C318:C322"/>
    <mergeCell ref="D318:D322"/>
    <mergeCell ref="E318:E322"/>
    <mergeCell ref="B303:C303"/>
    <mergeCell ref="A304:A310"/>
    <mergeCell ref="B304:B310"/>
    <mergeCell ref="C304:C310"/>
    <mergeCell ref="D304:D310"/>
    <mergeCell ref="E304:E310"/>
    <mergeCell ref="B323:C323"/>
    <mergeCell ref="A324:A330"/>
    <mergeCell ref="B324:B330"/>
    <mergeCell ref="C324:C330"/>
    <mergeCell ref="B226:C226"/>
    <mergeCell ref="A230:A232"/>
    <mergeCell ref="B230:B232"/>
    <mergeCell ref="C230:C232"/>
    <mergeCell ref="D230:D232"/>
    <mergeCell ref="E230:E232"/>
    <mergeCell ref="F230:F232"/>
    <mergeCell ref="B237:C237"/>
    <mergeCell ref="A238:A239"/>
    <mergeCell ref="B238:B239"/>
    <mergeCell ref="C238:C239"/>
    <mergeCell ref="D238:D239"/>
    <mergeCell ref="E238:E239"/>
    <mergeCell ref="F238:F239"/>
    <mergeCell ref="B235:C235"/>
    <mergeCell ref="B233:C233"/>
    <mergeCell ref="B218:C218"/>
    <mergeCell ref="A219:A220"/>
    <mergeCell ref="B219:B220"/>
    <mergeCell ref="C219:C220"/>
    <mergeCell ref="D219:D220"/>
    <mergeCell ref="E219:E220"/>
    <mergeCell ref="F219:F220"/>
    <mergeCell ref="B221:C221"/>
    <mergeCell ref="A222:A225"/>
    <mergeCell ref="B222:B225"/>
    <mergeCell ref="C222:C225"/>
    <mergeCell ref="D222:D225"/>
    <mergeCell ref="E222:E225"/>
    <mergeCell ref="F222:F225"/>
    <mergeCell ref="B199:C199"/>
    <mergeCell ref="A201:A205"/>
    <mergeCell ref="B201:B205"/>
    <mergeCell ref="C201:C205"/>
    <mergeCell ref="D201:D205"/>
    <mergeCell ref="E201:E205"/>
    <mergeCell ref="F201:F205"/>
    <mergeCell ref="B206:C206"/>
    <mergeCell ref="A207:A208"/>
    <mergeCell ref="B207:B208"/>
    <mergeCell ref="C207:C208"/>
    <mergeCell ref="D207:D208"/>
    <mergeCell ref="E207:E208"/>
    <mergeCell ref="F207:F208"/>
    <mergeCell ref="B182:C182"/>
    <mergeCell ref="B184:C184"/>
    <mergeCell ref="B186:C186"/>
    <mergeCell ref="A187:A198"/>
    <mergeCell ref="B187:B198"/>
    <mergeCell ref="C187:C198"/>
    <mergeCell ref="D187:D198"/>
    <mergeCell ref="E187:E198"/>
    <mergeCell ref="F187:F198"/>
    <mergeCell ref="B174:C174"/>
    <mergeCell ref="B176:C176"/>
    <mergeCell ref="A177:A181"/>
    <mergeCell ref="A163:A168"/>
    <mergeCell ref="B163:B168"/>
    <mergeCell ref="C163:C168"/>
    <mergeCell ref="D163:D168"/>
    <mergeCell ref="E163:E168"/>
    <mergeCell ref="F163:F168"/>
    <mergeCell ref="B169:C169"/>
    <mergeCell ref="A170:A173"/>
    <mergeCell ref="B170:B173"/>
    <mergeCell ref="C170:C173"/>
    <mergeCell ref="D170:D173"/>
    <mergeCell ref="E170:E173"/>
    <mergeCell ref="F170:F173"/>
    <mergeCell ref="B177:B181"/>
    <mergeCell ref="C177:C181"/>
    <mergeCell ref="D177:D181"/>
    <mergeCell ref="E177:E181"/>
    <mergeCell ref="F177:F181"/>
    <mergeCell ref="B531:C531"/>
    <mergeCell ref="A532:A535"/>
    <mergeCell ref="B532:B535"/>
    <mergeCell ref="C532:C535"/>
    <mergeCell ref="D532:D535"/>
    <mergeCell ref="E532:E535"/>
    <mergeCell ref="B536:C536"/>
    <mergeCell ref="B519:C519"/>
    <mergeCell ref="A520:A522"/>
    <mergeCell ref="B520:B522"/>
    <mergeCell ref="C520:C522"/>
    <mergeCell ref="D520:D522"/>
    <mergeCell ref="E520:E522"/>
    <mergeCell ref="B523:C523"/>
    <mergeCell ref="A524:A530"/>
    <mergeCell ref="B524:B530"/>
    <mergeCell ref="C524:C530"/>
    <mergeCell ref="D524:D530"/>
    <mergeCell ref="E524:E530"/>
    <mergeCell ref="B510:C510"/>
    <mergeCell ref="A511:A514"/>
    <mergeCell ref="B511:B514"/>
    <mergeCell ref="C511:C514"/>
    <mergeCell ref="D511:D514"/>
    <mergeCell ref="E511:E514"/>
    <mergeCell ref="B515:C515"/>
    <mergeCell ref="A516:A518"/>
    <mergeCell ref="B516:B518"/>
    <mergeCell ref="C516:C518"/>
    <mergeCell ref="D516:D518"/>
    <mergeCell ref="E516:E518"/>
    <mergeCell ref="B498:C498"/>
    <mergeCell ref="A499:A503"/>
    <mergeCell ref="B499:B503"/>
    <mergeCell ref="C499:C503"/>
    <mergeCell ref="D499:D503"/>
    <mergeCell ref="E499:E503"/>
    <mergeCell ref="B504:C504"/>
    <mergeCell ref="A505:A509"/>
    <mergeCell ref="B505:B509"/>
    <mergeCell ref="C505:C509"/>
    <mergeCell ref="D505:D509"/>
    <mergeCell ref="E505:E509"/>
    <mergeCell ref="A491:A497"/>
    <mergeCell ref="B491:B497"/>
    <mergeCell ref="C491:C497"/>
    <mergeCell ref="D491:D497"/>
    <mergeCell ref="E491:E497"/>
    <mergeCell ref="B334:C334"/>
    <mergeCell ref="A335:A349"/>
    <mergeCell ref="B335:B349"/>
    <mergeCell ref="C335:C349"/>
    <mergeCell ref="D335:D349"/>
    <mergeCell ref="E335:E349"/>
    <mergeCell ref="B350:C350"/>
    <mergeCell ref="A352:A370"/>
    <mergeCell ref="B352:B370"/>
    <mergeCell ref="C352:C370"/>
    <mergeCell ref="D352:D370"/>
    <mergeCell ref="B371:C371"/>
    <mergeCell ref="E352:E370"/>
    <mergeCell ref="B385:C385"/>
    <mergeCell ref="A386:A425"/>
    <mergeCell ref="B386:B425"/>
    <mergeCell ref="C386:C425"/>
    <mergeCell ref="D386:D425"/>
    <mergeCell ref="E386:E425"/>
    <mergeCell ref="B300:C300"/>
    <mergeCell ref="A301:A302"/>
    <mergeCell ref="B301:B302"/>
    <mergeCell ref="C301:C302"/>
    <mergeCell ref="D301:D302"/>
    <mergeCell ref="E301:E302"/>
    <mergeCell ref="D324:D330"/>
    <mergeCell ref="E324:E330"/>
    <mergeCell ref="B311:C311"/>
    <mergeCell ref="A312:A313"/>
    <mergeCell ref="B312:B313"/>
    <mergeCell ref="C312:C313"/>
    <mergeCell ref="D312:D313"/>
    <mergeCell ref="E312:E313"/>
    <mergeCell ref="B314:C314"/>
    <mergeCell ref="A315:A316"/>
    <mergeCell ref="B315:B316"/>
    <mergeCell ref="C315:C316"/>
    <mergeCell ref="D315:D316"/>
    <mergeCell ref="E315:E316"/>
    <mergeCell ref="B286:C286"/>
    <mergeCell ref="A287:A288"/>
    <mergeCell ref="B287:B288"/>
    <mergeCell ref="C287:C288"/>
    <mergeCell ref="D287:D288"/>
    <mergeCell ref="E287:E288"/>
    <mergeCell ref="B289:C289"/>
    <mergeCell ref="A290:A299"/>
    <mergeCell ref="B290:B299"/>
    <mergeCell ref="C290:C299"/>
    <mergeCell ref="D290:D299"/>
    <mergeCell ref="E290:E299"/>
    <mergeCell ref="D260:D277"/>
    <mergeCell ref="E260:E277"/>
    <mergeCell ref="E242:E245"/>
    <mergeCell ref="B278:C278"/>
    <mergeCell ref="A279:A285"/>
    <mergeCell ref="B279:B285"/>
    <mergeCell ref="C279:C285"/>
    <mergeCell ref="D279:D285"/>
    <mergeCell ref="E279:E285"/>
    <mergeCell ref="F41:F42"/>
    <mergeCell ref="A41:A42"/>
    <mergeCell ref="B41:B42"/>
    <mergeCell ref="C41:C42"/>
    <mergeCell ref="D41:D42"/>
    <mergeCell ref="E41:E42"/>
    <mergeCell ref="B43:C43"/>
    <mergeCell ref="A3:A4"/>
    <mergeCell ref="A6:A10"/>
    <mergeCell ref="A12:A13"/>
    <mergeCell ref="A15:A21"/>
    <mergeCell ref="A23:A27"/>
    <mergeCell ref="A29:A30"/>
    <mergeCell ref="A34:A35"/>
    <mergeCell ref="A37:A39"/>
    <mergeCell ref="F3:F4"/>
    <mergeCell ref="F6:F10"/>
    <mergeCell ref="F12:F13"/>
    <mergeCell ref="F15:F21"/>
    <mergeCell ref="F23:F27"/>
    <mergeCell ref="F29:F30"/>
    <mergeCell ref="F34:F35"/>
    <mergeCell ref="F37:F39"/>
    <mergeCell ref="E3:E4"/>
    <mergeCell ref="E12:E13"/>
    <mergeCell ref="E15:E21"/>
    <mergeCell ref="E23:E27"/>
    <mergeCell ref="E29:E30"/>
    <mergeCell ref="E6:E10"/>
    <mergeCell ref="D15:D21"/>
    <mergeCell ref="B23:B27"/>
    <mergeCell ref="C23:C27"/>
    <mergeCell ref="D23:D27"/>
    <mergeCell ref="B3:B4"/>
    <mergeCell ref="C3:C4"/>
    <mergeCell ref="D3:D4"/>
    <mergeCell ref="B15:B21"/>
    <mergeCell ref="C15:C21"/>
    <mergeCell ref="B29:B30"/>
    <mergeCell ref="C29:C30"/>
    <mergeCell ref="B22:C22"/>
    <mergeCell ref="B28:C28"/>
    <mergeCell ref="B14:C14"/>
    <mergeCell ref="D29:D30"/>
    <mergeCell ref="B12:B13"/>
    <mergeCell ref="C12:C13"/>
    <mergeCell ref="D12:D13"/>
    <mergeCell ref="B5:C5"/>
    <mergeCell ref="B6:B10"/>
    <mergeCell ref="C6:C10"/>
    <mergeCell ref="D6:D10"/>
    <mergeCell ref="B11:C11"/>
    <mergeCell ref="B31:C31"/>
    <mergeCell ref="D34:D35"/>
    <mergeCell ref="E34:E35"/>
    <mergeCell ref="B40:C40"/>
    <mergeCell ref="B37:B39"/>
    <mergeCell ref="C37:C39"/>
    <mergeCell ref="D37:D39"/>
    <mergeCell ref="E37:E39"/>
    <mergeCell ref="B36:C36"/>
    <mergeCell ref="B34:B35"/>
    <mergeCell ref="C34:C35"/>
    <mergeCell ref="A148:A160"/>
    <mergeCell ref="B148:B160"/>
    <mergeCell ref="C148:C160"/>
    <mergeCell ref="D148:D160"/>
    <mergeCell ref="E148:E160"/>
    <mergeCell ref="F148:F160"/>
    <mergeCell ref="B64:C64"/>
    <mergeCell ref="A65:A72"/>
    <mergeCell ref="B65:B72"/>
    <mergeCell ref="C65:C72"/>
    <mergeCell ref="D65:D72"/>
    <mergeCell ref="E65:E72"/>
    <mergeCell ref="F65:F72"/>
    <mergeCell ref="B73:C73"/>
    <mergeCell ref="B75:C75"/>
    <mergeCell ref="A76:A83"/>
    <mergeCell ref="B76:B83"/>
    <mergeCell ref="C76:C83"/>
    <mergeCell ref="D76:D83"/>
    <mergeCell ref="E76:E83"/>
    <mergeCell ref="F76:F83"/>
    <mergeCell ref="A85:A89"/>
    <mergeCell ref="B85:B89"/>
    <mergeCell ref="C85:C89"/>
    <mergeCell ref="B213:C213"/>
    <mergeCell ref="B215:C215"/>
    <mergeCell ref="A216:A217"/>
    <mergeCell ref="B216:B217"/>
    <mergeCell ref="C216:C217"/>
    <mergeCell ref="D216:D217"/>
    <mergeCell ref="E216:E217"/>
    <mergeCell ref="A538:A544"/>
    <mergeCell ref="B538:B544"/>
    <mergeCell ref="C538:C544"/>
    <mergeCell ref="D538:D544"/>
    <mergeCell ref="E538:E544"/>
    <mergeCell ref="B228:C228"/>
    <mergeCell ref="B240:C240"/>
    <mergeCell ref="B246:C246"/>
    <mergeCell ref="A247:A258"/>
    <mergeCell ref="B247:B258"/>
    <mergeCell ref="C247:C258"/>
    <mergeCell ref="D247:D258"/>
    <mergeCell ref="E247:E258"/>
    <mergeCell ref="B259:C259"/>
    <mergeCell ref="A260:A277"/>
    <mergeCell ref="B260:B277"/>
    <mergeCell ref="C260:C277"/>
    <mergeCell ref="F538:F544"/>
    <mergeCell ref="B545:C545"/>
    <mergeCell ref="A546:A552"/>
    <mergeCell ref="B546:B552"/>
    <mergeCell ref="C546:C552"/>
    <mergeCell ref="D546:D552"/>
    <mergeCell ref="E546:E552"/>
    <mergeCell ref="F546:F552"/>
    <mergeCell ref="B553:C553"/>
    <mergeCell ref="A554:A556"/>
    <mergeCell ref="B554:B556"/>
    <mergeCell ref="C554:C556"/>
    <mergeCell ref="D554:D556"/>
    <mergeCell ref="E554:E556"/>
    <mergeCell ref="F554:F556"/>
    <mergeCell ref="D558:D561"/>
    <mergeCell ref="E558:E561"/>
    <mergeCell ref="F558:F561"/>
    <mergeCell ref="B562:C562"/>
    <mergeCell ref="A563:A565"/>
    <mergeCell ref="B563:B565"/>
    <mergeCell ref="C563:C565"/>
    <mergeCell ref="D563:D565"/>
    <mergeCell ref="E563:E565"/>
    <mergeCell ref="F563:F565"/>
    <mergeCell ref="B566:C566"/>
    <mergeCell ref="A567:A573"/>
    <mergeCell ref="B567:B573"/>
    <mergeCell ref="C567:C573"/>
    <mergeCell ref="D567:D573"/>
    <mergeCell ref="E567:E573"/>
    <mergeCell ref="F567:F573"/>
    <mergeCell ref="B574:C574"/>
    <mergeCell ref="A32:A33"/>
    <mergeCell ref="B32:B33"/>
    <mergeCell ref="C32:C33"/>
    <mergeCell ref="D32:D33"/>
    <mergeCell ref="E32:E33"/>
    <mergeCell ref="F32:F33"/>
    <mergeCell ref="A44:A63"/>
    <mergeCell ref="B44:B63"/>
    <mergeCell ref="C44:C63"/>
    <mergeCell ref="D44:D63"/>
    <mergeCell ref="E44:E63"/>
    <mergeCell ref="F44:F63"/>
    <mergeCell ref="B557:C557"/>
    <mergeCell ref="A558:A561"/>
    <mergeCell ref="B558:B561"/>
    <mergeCell ref="C558:C561"/>
    <mergeCell ref="F279:F285"/>
    <mergeCell ref="F532:F535"/>
    <mergeCell ref="F524:F530"/>
    <mergeCell ref="F505:F509"/>
    <mergeCell ref="F511:F514"/>
    <mergeCell ref="F516:F518"/>
    <mergeCell ref="F520:F522"/>
    <mergeCell ref="F499:F503"/>
    <mergeCell ref="F491:F497"/>
    <mergeCell ref="F290:F299"/>
    <mergeCell ref="F301:F302"/>
    <mergeCell ref="F304:F310"/>
    <mergeCell ref="F312:F313"/>
    <mergeCell ref="F315:F316"/>
    <mergeCell ref="F318:F322"/>
    <mergeCell ref="F352:F370"/>
    <mergeCell ref="F325:F330"/>
    <mergeCell ref="F332:F333"/>
    <mergeCell ref="F335:F349"/>
    <mergeCell ref="F386:F425"/>
    <mergeCell ref="F260:F277"/>
    <mergeCell ref="B97:C97"/>
    <mergeCell ref="B132:C132"/>
    <mergeCell ref="B161:C161"/>
    <mergeCell ref="B209:C209"/>
    <mergeCell ref="A210:A212"/>
    <mergeCell ref="B210:B212"/>
    <mergeCell ref="C210:C212"/>
    <mergeCell ref="D210:D212"/>
    <mergeCell ref="E210:E212"/>
    <mergeCell ref="F210:F212"/>
    <mergeCell ref="F216:F217"/>
    <mergeCell ref="A242:A245"/>
    <mergeCell ref="B242:B245"/>
    <mergeCell ref="C242:C245"/>
    <mergeCell ref="D242:D245"/>
    <mergeCell ref="A98:A106"/>
    <mergeCell ref="B98:B106"/>
    <mergeCell ref="C98:C106"/>
    <mergeCell ref="D98:D106"/>
    <mergeCell ref="E98:E106"/>
    <mergeCell ref="F98:F106"/>
    <mergeCell ref="B107:C107"/>
    <mergeCell ref="A108:A131"/>
    <mergeCell ref="D85:D89"/>
    <mergeCell ref="E85:E89"/>
    <mergeCell ref="F85:F89"/>
    <mergeCell ref="B90:C90"/>
    <mergeCell ref="A91:A96"/>
    <mergeCell ref="B91:B96"/>
    <mergeCell ref="C91:C96"/>
    <mergeCell ref="D91:D96"/>
    <mergeCell ref="E91:E96"/>
    <mergeCell ref="F91:F96"/>
    <mergeCell ref="B108:B131"/>
    <mergeCell ref="C108:C131"/>
    <mergeCell ref="D108:D131"/>
    <mergeCell ref="E108:E131"/>
    <mergeCell ref="F108:F131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L133:L134"/>
    <mergeCell ref="P133:P134"/>
    <mergeCell ref="Q133:Q134"/>
    <mergeCell ref="R133:R134"/>
    <mergeCell ref="S133:S134"/>
    <mergeCell ref="T133:T134"/>
    <mergeCell ref="U133:U134"/>
    <mergeCell ref="V133:V134"/>
    <mergeCell ref="W133:W134"/>
    <mergeCell ref="X133:X134"/>
    <mergeCell ref="Y133:Y134"/>
    <mergeCell ref="Z133:Z134"/>
    <mergeCell ref="AA133:AA134"/>
    <mergeCell ref="AB133:AB134"/>
    <mergeCell ref="AC133:AC134"/>
    <mergeCell ref="AD133:AD134"/>
    <mergeCell ref="AE133:AE134"/>
    <mergeCell ref="AF133:AF134"/>
    <mergeCell ref="AG133:AG134"/>
    <mergeCell ref="AH133:AH134"/>
    <mergeCell ref="AI133:AI134"/>
    <mergeCell ref="AJ133:AJ134"/>
    <mergeCell ref="AK133:AK134"/>
    <mergeCell ref="BA133:BA134"/>
    <mergeCell ref="BB133:BB134"/>
    <mergeCell ref="BC133:BC134"/>
    <mergeCell ref="AL133:AL134"/>
    <mergeCell ref="AM133:AM134"/>
    <mergeCell ref="AN133:AN134"/>
    <mergeCell ref="AO133:AO134"/>
    <mergeCell ref="AP133:AP134"/>
    <mergeCell ref="AQ133:AQ134"/>
    <mergeCell ref="AR133:AR134"/>
    <mergeCell ref="AS133:AS134"/>
    <mergeCell ref="AT133:AT134"/>
    <mergeCell ref="BM133:BM134"/>
    <mergeCell ref="BN133:BN134"/>
    <mergeCell ref="BO133:BO134"/>
    <mergeCell ref="BP133:BP134"/>
    <mergeCell ref="BQ133:BQ134"/>
    <mergeCell ref="BR133:BR134"/>
    <mergeCell ref="BS133:BS134"/>
    <mergeCell ref="BT133:BT134"/>
    <mergeCell ref="B135:C135"/>
    <mergeCell ref="BD133:BD134"/>
    <mergeCell ref="BE133:BE134"/>
    <mergeCell ref="BF133:BF134"/>
    <mergeCell ref="BG133:BG134"/>
    <mergeCell ref="BH133:BH134"/>
    <mergeCell ref="BI133:BI134"/>
    <mergeCell ref="BJ133:BJ134"/>
    <mergeCell ref="BK133:BK134"/>
    <mergeCell ref="BL133:BL134"/>
    <mergeCell ref="AU133:AU134"/>
    <mergeCell ref="AV133:AV134"/>
    <mergeCell ref="AW133:AW134"/>
    <mergeCell ref="AX133:AX134"/>
    <mergeCell ref="AY133:AY134"/>
    <mergeCell ref="AZ133:AZ134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L136:L137"/>
    <mergeCell ref="P136:P137"/>
    <mergeCell ref="Q136:Q137"/>
    <mergeCell ref="R136:R137"/>
    <mergeCell ref="S136:S137"/>
    <mergeCell ref="T136:T137"/>
    <mergeCell ref="U136:U137"/>
    <mergeCell ref="V136:V137"/>
    <mergeCell ref="W136:W137"/>
    <mergeCell ref="X136:X137"/>
    <mergeCell ref="Y136:Y137"/>
    <mergeCell ref="Z136:Z137"/>
    <mergeCell ref="AA136:AA137"/>
    <mergeCell ref="AB136:AB137"/>
    <mergeCell ref="AC136:AC137"/>
    <mergeCell ref="AD136:AD137"/>
    <mergeCell ref="AE136:AE137"/>
    <mergeCell ref="AF136:AF137"/>
    <mergeCell ref="AG136:AG137"/>
    <mergeCell ref="AH136:AH137"/>
    <mergeCell ref="AI136:AI137"/>
    <mergeCell ref="AJ136:AJ137"/>
    <mergeCell ref="AK136:AK137"/>
    <mergeCell ref="AL136:AL137"/>
    <mergeCell ref="AM136:AM137"/>
    <mergeCell ref="AN136:AN137"/>
    <mergeCell ref="AO136:AO137"/>
    <mergeCell ref="AP136:AP137"/>
    <mergeCell ref="AQ136:AQ137"/>
    <mergeCell ref="AR136:AR137"/>
    <mergeCell ref="AS136:AS137"/>
    <mergeCell ref="AT136:AT137"/>
    <mergeCell ref="AU136:AU137"/>
    <mergeCell ref="AV136:AV137"/>
    <mergeCell ref="AW136:AW137"/>
    <mergeCell ref="AX136:AX137"/>
    <mergeCell ref="AY136:AY137"/>
    <mergeCell ref="AZ136:AZ137"/>
    <mergeCell ref="BA136:BA137"/>
    <mergeCell ref="BB136:BB137"/>
    <mergeCell ref="BC136:BC137"/>
    <mergeCell ref="BD136:BD137"/>
    <mergeCell ref="BE136:BE137"/>
    <mergeCell ref="BF136:BF137"/>
    <mergeCell ref="BG136:BG137"/>
    <mergeCell ref="BH136:BH137"/>
    <mergeCell ref="BI136:BI137"/>
    <mergeCell ref="BJ136:BJ137"/>
    <mergeCell ref="BK136:BK137"/>
    <mergeCell ref="BL136:BL137"/>
    <mergeCell ref="BM136:BM137"/>
    <mergeCell ref="BN136:BN137"/>
    <mergeCell ref="BO136:BO137"/>
    <mergeCell ref="BP136:BP137"/>
    <mergeCell ref="BQ136:BQ137"/>
    <mergeCell ref="BR136:BR137"/>
    <mergeCell ref="BS136:BS137"/>
    <mergeCell ref="BT136:BT137"/>
    <mergeCell ref="B138:C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L139:L140"/>
    <mergeCell ref="P139:P140"/>
    <mergeCell ref="Q139:Q140"/>
    <mergeCell ref="R139:R140"/>
    <mergeCell ref="S139:S140"/>
    <mergeCell ref="T139:T140"/>
    <mergeCell ref="U139:U140"/>
    <mergeCell ref="V139:V140"/>
    <mergeCell ref="W139:W140"/>
    <mergeCell ref="X139:X140"/>
    <mergeCell ref="Y139:Y140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AI139:AI140"/>
    <mergeCell ref="AJ139:AJ140"/>
    <mergeCell ref="AK139:AK140"/>
    <mergeCell ref="AL139:AL140"/>
    <mergeCell ref="AM139:AM140"/>
    <mergeCell ref="AN139:AN140"/>
    <mergeCell ref="AO139:AO140"/>
    <mergeCell ref="AP139:AP140"/>
    <mergeCell ref="AQ139:AQ140"/>
    <mergeCell ref="AR139:AR140"/>
    <mergeCell ref="AS139:AS140"/>
    <mergeCell ref="AT139:AT140"/>
    <mergeCell ref="AU139:AU140"/>
    <mergeCell ref="AV139:AV140"/>
    <mergeCell ref="AW139:AW140"/>
    <mergeCell ref="AX139:AX140"/>
    <mergeCell ref="AY139:AY140"/>
    <mergeCell ref="AZ139:AZ140"/>
    <mergeCell ref="BA139:BA140"/>
    <mergeCell ref="BB139:BB140"/>
    <mergeCell ref="BC139:BC140"/>
    <mergeCell ref="BD139:BD140"/>
    <mergeCell ref="BE139:BE140"/>
    <mergeCell ref="BF139:BF140"/>
    <mergeCell ref="BG139:BG140"/>
    <mergeCell ref="BH139:BH140"/>
    <mergeCell ref="BI139:BI140"/>
    <mergeCell ref="BJ139:BJ140"/>
    <mergeCell ref="BK139:BK140"/>
    <mergeCell ref="BL139:BL140"/>
    <mergeCell ref="BM139:BM140"/>
    <mergeCell ref="BN139:BN140"/>
    <mergeCell ref="BO139:BO140"/>
    <mergeCell ref="BP139:BP140"/>
    <mergeCell ref="BQ139:BQ140"/>
    <mergeCell ref="BR139:BR140"/>
    <mergeCell ref="BS139:BS140"/>
    <mergeCell ref="BT139:BT140"/>
    <mergeCell ref="B141:C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L142:L143"/>
    <mergeCell ref="P142:P143"/>
    <mergeCell ref="Q142:Q143"/>
    <mergeCell ref="R142:R143"/>
    <mergeCell ref="S142:S143"/>
    <mergeCell ref="T142:T143"/>
    <mergeCell ref="U142:U143"/>
    <mergeCell ref="V142:V143"/>
    <mergeCell ref="W142:W143"/>
    <mergeCell ref="X142:X143"/>
    <mergeCell ref="Y142:Y143"/>
    <mergeCell ref="Z142:Z143"/>
    <mergeCell ref="AA142:AA143"/>
    <mergeCell ref="AB142:AB143"/>
    <mergeCell ref="AC142:AC143"/>
    <mergeCell ref="AD142:AD143"/>
    <mergeCell ref="AE142:AE143"/>
    <mergeCell ref="AF142:AF143"/>
    <mergeCell ref="AG142:AG143"/>
    <mergeCell ref="AH142:AH143"/>
    <mergeCell ref="AI142:AI143"/>
    <mergeCell ref="AJ142:AJ143"/>
    <mergeCell ref="AK142:AK143"/>
    <mergeCell ref="AL142:AL143"/>
    <mergeCell ref="AM142:AM143"/>
    <mergeCell ref="AN142:AN143"/>
    <mergeCell ref="AO142:AO143"/>
    <mergeCell ref="AP142:AP143"/>
    <mergeCell ref="AQ142:AQ143"/>
    <mergeCell ref="AR142:AR143"/>
    <mergeCell ref="AS142:AS143"/>
    <mergeCell ref="AT142:AT143"/>
    <mergeCell ref="AU142:AU143"/>
    <mergeCell ref="AV142:AV143"/>
    <mergeCell ref="AW142:AW143"/>
    <mergeCell ref="AX142:AX143"/>
    <mergeCell ref="AY142:AY143"/>
    <mergeCell ref="AZ142:AZ143"/>
    <mergeCell ref="BA142:BA143"/>
    <mergeCell ref="BB142:BB143"/>
    <mergeCell ref="BC142:BC143"/>
    <mergeCell ref="BD142:BD143"/>
    <mergeCell ref="BE142:BE143"/>
    <mergeCell ref="BF142:BF143"/>
    <mergeCell ref="BG142:BG143"/>
    <mergeCell ref="BH142:BH143"/>
    <mergeCell ref="BI142:BI143"/>
    <mergeCell ref="BJ142:BJ143"/>
    <mergeCell ref="BK142:BK143"/>
    <mergeCell ref="BL142:BL143"/>
    <mergeCell ref="BM142:BM143"/>
    <mergeCell ref="BN142:BN143"/>
    <mergeCell ref="BO142:BO143"/>
    <mergeCell ref="BP142:BP143"/>
    <mergeCell ref="BQ142:BQ143"/>
    <mergeCell ref="BR142:BR143"/>
    <mergeCell ref="BS142:BS143"/>
    <mergeCell ref="BT142:BT143"/>
    <mergeCell ref="B144:C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L145:L146"/>
    <mergeCell ref="P145:P146"/>
    <mergeCell ref="Q145:Q146"/>
    <mergeCell ref="R145:R146"/>
    <mergeCell ref="S145:S146"/>
    <mergeCell ref="T145:T146"/>
    <mergeCell ref="U145:U146"/>
    <mergeCell ref="V145:V146"/>
    <mergeCell ref="W145:W146"/>
    <mergeCell ref="X145:X146"/>
    <mergeCell ref="Y145:Y146"/>
    <mergeCell ref="Z145:Z146"/>
    <mergeCell ref="AA145:AA146"/>
    <mergeCell ref="AB145:AB146"/>
    <mergeCell ref="AC145:AC146"/>
    <mergeCell ref="AD145:AD146"/>
    <mergeCell ref="AE145:AE146"/>
    <mergeCell ref="AF145:AF146"/>
    <mergeCell ref="AG145:AG146"/>
    <mergeCell ref="AH145:AH146"/>
    <mergeCell ref="AI145:AI146"/>
    <mergeCell ref="AJ145:AJ146"/>
    <mergeCell ref="AK145:AK146"/>
    <mergeCell ref="AL145:AL146"/>
    <mergeCell ref="AM145:AM146"/>
    <mergeCell ref="AN145:AN146"/>
    <mergeCell ref="BF145:BF146"/>
    <mergeCell ref="AO145:AO146"/>
    <mergeCell ref="AP145:AP146"/>
    <mergeCell ref="AQ145:AQ146"/>
    <mergeCell ref="AR145:AR146"/>
    <mergeCell ref="AS145:AS146"/>
    <mergeCell ref="AT145:AT146"/>
    <mergeCell ref="AU145:AU146"/>
    <mergeCell ref="AV145:AV146"/>
    <mergeCell ref="AW145:AW146"/>
    <mergeCell ref="BP145:BP146"/>
    <mergeCell ref="BQ145:BQ146"/>
    <mergeCell ref="BR145:BR146"/>
    <mergeCell ref="BS145:BS146"/>
    <mergeCell ref="BT145:BT146"/>
    <mergeCell ref="B147:C147"/>
    <mergeCell ref="B84:C84"/>
    <mergeCell ref="BG145:BG146"/>
    <mergeCell ref="BH145:BH146"/>
    <mergeCell ref="BI145:BI146"/>
    <mergeCell ref="BJ145:BJ146"/>
    <mergeCell ref="BK145:BK146"/>
    <mergeCell ref="BL145:BL146"/>
    <mergeCell ref="BM145:BM146"/>
    <mergeCell ref="BN145:BN146"/>
    <mergeCell ref="BO145:BO146"/>
    <mergeCell ref="AX145:AX146"/>
    <mergeCell ref="AY145:AY146"/>
    <mergeCell ref="AZ145:AZ146"/>
    <mergeCell ref="BA145:BA146"/>
    <mergeCell ref="BB145:BB146"/>
    <mergeCell ref="BC145:BC146"/>
    <mergeCell ref="BD145:BD146"/>
    <mergeCell ref="BE145:BE146"/>
    <mergeCell ref="A372:A384"/>
    <mergeCell ref="B372:B384"/>
    <mergeCell ref="C372:C384"/>
    <mergeCell ref="D372:D384"/>
    <mergeCell ref="E372:E384"/>
    <mergeCell ref="F372:F384"/>
    <mergeCell ref="B475:B478"/>
    <mergeCell ref="C475:C478"/>
    <mergeCell ref="D475:D478"/>
    <mergeCell ref="A475:A478"/>
    <mergeCell ref="E475:E478"/>
    <mergeCell ref="F475:F478"/>
    <mergeCell ref="B426:C426"/>
    <mergeCell ref="A431:A441"/>
    <mergeCell ref="B474:C474"/>
    <mergeCell ref="C444:C455"/>
    <mergeCell ref="A427:A428"/>
    <mergeCell ref="B427:B428"/>
    <mergeCell ref="C427:C428"/>
    <mergeCell ref="D427:D428"/>
    <mergeCell ref="E427:E428"/>
    <mergeCell ref="B429:C429"/>
    <mergeCell ref="D444:D455"/>
    <mergeCell ref="B465:C465"/>
  </mergeCells>
  <phoneticPr fontId="2" type="noConversion"/>
  <conditionalFormatting sqref="E185 G185 E187 G187:G198 E177 G177:G183 E183 E175 G175 E170 G170:G173 E163 G163:G168 Q163:Q198">
    <cfRule type="cellIs" dxfId="46" priority="48" stopIfTrue="1" operator="lessThan">
      <formula>0</formula>
    </cfRule>
  </conditionalFormatting>
  <conditionalFormatting sqref="B485">
    <cfRule type="duplicateValues" dxfId="45" priority="33"/>
    <cfRule type="duplicateValues" dxfId="44" priority="34"/>
    <cfRule type="duplicateValues" dxfId="43" priority="35"/>
    <cfRule type="duplicateValues" dxfId="42" priority="36"/>
    <cfRule type="duplicateValues" dxfId="41" priority="37"/>
    <cfRule type="duplicateValues" dxfId="40" priority="38"/>
    <cfRule type="duplicateValues" dxfId="39" priority="39"/>
    <cfRule type="duplicateValues" dxfId="38" priority="40"/>
    <cfRule type="duplicateValues" dxfId="37" priority="41"/>
    <cfRule type="duplicateValues" dxfId="36" priority="42"/>
    <cfRule type="duplicateValues" dxfId="35" priority="43"/>
    <cfRule type="duplicateValues" dxfId="34" priority="44"/>
  </conditionalFormatting>
  <conditionalFormatting sqref="B488">
    <cfRule type="duplicateValues" dxfId="33" priority="19"/>
    <cfRule type="duplicateValues" dxfId="32" priority="20"/>
    <cfRule type="duplicateValues" dxfId="31" priority="21"/>
    <cfRule type="duplicateValues" dxfId="30" priority="22"/>
    <cfRule type="duplicateValues" dxfId="29" priority="23"/>
    <cfRule type="duplicateValues" dxfId="28" priority="24"/>
    <cfRule type="duplicateValues" dxfId="27" priority="25"/>
    <cfRule type="duplicateValues" dxfId="26" priority="26"/>
    <cfRule type="duplicateValues" dxfId="25" priority="27"/>
    <cfRule type="duplicateValues" dxfId="24" priority="28"/>
    <cfRule type="duplicateValues" dxfId="23" priority="29"/>
    <cfRule type="duplicateValues" dxfId="22" priority="30"/>
    <cfRule type="duplicateValues" dxfId="21" priority="31"/>
    <cfRule type="duplicateValues" dxfId="20" priority="32"/>
  </conditionalFormatting>
  <conditionalFormatting sqref="B486">
    <cfRule type="duplicateValues" dxfId="19" priority="1"/>
    <cfRule type="duplicateValues" dxfId="18" priority="2"/>
    <cfRule type="duplicateValues" dxfId="17" priority="3"/>
    <cfRule type="duplicateValues" dxfId="16" priority="4"/>
    <cfRule type="duplicateValues" dxfId="15" priority="5"/>
    <cfRule type="duplicateValues" dxfId="14" priority="6"/>
    <cfRule type="duplicateValues" dxfId="13" priority="7"/>
    <cfRule type="duplicateValues" dxfId="12" priority="8"/>
    <cfRule type="duplicateValues" dxfId="11" priority="9"/>
    <cfRule type="duplicateValues" dxfId="10" priority="10"/>
    <cfRule type="duplicateValues" dxfId="9" priority="11"/>
    <cfRule type="duplicateValues" dxfId="8" priority="12"/>
    <cfRule type="duplicateValues" dxfId="7" priority="13"/>
    <cfRule type="duplicateValues" dxfId="6" priority="14"/>
    <cfRule type="duplicateValues" dxfId="5" priority="15"/>
    <cfRule type="duplicateValues" dxfId="4" priority="16"/>
    <cfRule type="duplicateValues" dxfId="3" priority="17"/>
    <cfRule type="duplicateValues" dxfId="2" priority="18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workbookViewId="0">
      <selection activeCell="C30" sqref="C30"/>
    </sheetView>
  </sheetViews>
  <sheetFormatPr defaultRowHeight="13.5"/>
  <cols>
    <col min="1" max="1" width="50.625" customWidth="1"/>
    <col min="2" max="2" width="22" bestFit="1" customWidth="1"/>
    <col min="3" max="3" width="19.75" bestFit="1" customWidth="1"/>
    <col min="4" max="4" width="11.875" bestFit="1" customWidth="1"/>
  </cols>
  <sheetData>
    <row r="2" spans="1:4">
      <c r="A2" s="8"/>
      <c r="B2" s="9" t="s">
        <v>9</v>
      </c>
      <c r="C2" s="8"/>
      <c r="D2" s="366" t="s">
        <v>15</v>
      </c>
    </row>
    <row r="3" spans="1:4">
      <c r="A3" s="9" t="s">
        <v>10</v>
      </c>
      <c r="B3" s="8" t="s">
        <v>12</v>
      </c>
      <c r="C3" s="8" t="s">
        <v>13</v>
      </c>
      <c r="D3" s="367"/>
    </row>
    <row r="4" spans="1:4">
      <c r="A4" s="10" t="s">
        <v>11</v>
      </c>
      <c r="B4" s="11"/>
      <c r="C4" s="11"/>
      <c r="D4" s="8" t="e">
        <f>GETPIVOTDATA("求和项:项目合同人天",$A$2,"项目"," -  红星OM")-GETPIVOTDATA("求和项:投入总人天",$A$2,"项目"," -  红星OM")</f>
        <v>#REF!</v>
      </c>
    </row>
    <row r="5" spans="1:4">
      <c r="A5" s="10" t="s">
        <v>41</v>
      </c>
      <c r="B5" s="11">
        <v>113</v>
      </c>
      <c r="C5" s="11">
        <v>97</v>
      </c>
      <c r="D5" s="8" t="e">
        <f>GETPIVOTDATA("求和项:项目合同人天",$A$2,"项目"," - 金桥股份营改增")-GETPIVOTDATA("求和项:投入总人天",$A$2,"项目"," - 金桥股份营改增")</f>
        <v>#REF!</v>
      </c>
    </row>
    <row r="6" spans="1:4">
      <c r="A6" s="10" t="s">
        <v>760</v>
      </c>
      <c r="B6" s="11"/>
      <c r="C6" s="11"/>
      <c r="D6" s="8">
        <f>GETPIVOTDATA("求和项:项目合同人天",$A$2,"项目",A6)-GETPIVOTDATA("求和项:投入总人天",$A$2,"项目",A6)</f>
        <v>0</v>
      </c>
    </row>
    <row r="7" spans="1:4">
      <c r="A7" s="14" t="s">
        <v>11</v>
      </c>
      <c r="B7" s="11"/>
      <c r="C7" s="11"/>
      <c r="D7" s="8">
        <f t="shared" ref="D7:D37" si="0">GETPIVOTDATA("求和项:项目合同人天",$A$2,"项目",A7)-GETPIVOTDATA("求和项:投入总人天",$A$2,"项目",A7)</f>
        <v>0</v>
      </c>
    </row>
    <row r="8" spans="1:4">
      <c r="A8" s="10" t="s">
        <v>782</v>
      </c>
      <c r="B8" s="11">
        <v>200</v>
      </c>
      <c r="C8" s="11">
        <v>73</v>
      </c>
      <c r="D8" s="8">
        <f t="shared" si="0"/>
        <v>127</v>
      </c>
    </row>
    <row r="9" spans="1:4">
      <c r="A9" s="14" t="s">
        <v>38</v>
      </c>
      <c r="B9" s="11">
        <v>200</v>
      </c>
      <c r="C9" s="11">
        <v>73</v>
      </c>
      <c r="D9" s="8" t="e">
        <f t="shared" si="0"/>
        <v>#REF!</v>
      </c>
    </row>
    <row r="10" spans="1:4">
      <c r="A10" s="10" t="s">
        <v>783</v>
      </c>
      <c r="B10" s="11">
        <v>60</v>
      </c>
      <c r="C10" s="11">
        <v>60</v>
      </c>
      <c r="D10" s="8">
        <f t="shared" si="0"/>
        <v>0</v>
      </c>
    </row>
    <row r="11" spans="1:4">
      <c r="A11" s="14" t="s">
        <v>40</v>
      </c>
      <c r="B11" s="11">
        <v>60</v>
      </c>
      <c r="C11" s="11">
        <v>60</v>
      </c>
      <c r="D11" s="8" t="e">
        <f t="shared" si="0"/>
        <v>#REF!</v>
      </c>
    </row>
    <row r="12" spans="1:4">
      <c r="A12" s="10" t="s">
        <v>771</v>
      </c>
      <c r="B12" s="11">
        <v>100</v>
      </c>
      <c r="C12" s="11">
        <v>87</v>
      </c>
      <c r="D12" s="8">
        <f t="shared" si="0"/>
        <v>13</v>
      </c>
    </row>
    <row r="13" spans="1:4">
      <c r="A13" s="14" t="s">
        <v>784</v>
      </c>
      <c r="B13" s="11">
        <v>100</v>
      </c>
      <c r="C13" s="11">
        <v>87</v>
      </c>
      <c r="D13" s="8" t="e">
        <f t="shared" si="0"/>
        <v>#REF!</v>
      </c>
    </row>
    <row r="14" spans="1:4">
      <c r="A14" s="10" t="s">
        <v>785</v>
      </c>
      <c r="B14" s="11">
        <v>180</v>
      </c>
      <c r="C14" s="11">
        <v>144</v>
      </c>
      <c r="D14" s="8">
        <f t="shared" si="0"/>
        <v>36</v>
      </c>
    </row>
    <row r="15" spans="1:4">
      <c r="A15" s="14" t="s">
        <v>786</v>
      </c>
      <c r="B15" s="11">
        <v>180</v>
      </c>
      <c r="C15" s="11">
        <v>144</v>
      </c>
      <c r="D15" s="8" t="e">
        <f t="shared" si="0"/>
        <v>#REF!</v>
      </c>
    </row>
    <row r="16" spans="1:4">
      <c r="A16" s="10" t="s">
        <v>787</v>
      </c>
      <c r="B16" s="11">
        <v>15</v>
      </c>
      <c r="C16" s="11">
        <v>13</v>
      </c>
      <c r="D16" s="8">
        <f t="shared" si="0"/>
        <v>2</v>
      </c>
    </row>
    <row r="17" spans="1:4">
      <c r="A17" s="14" t="s">
        <v>786</v>
      </c>
      <c r="B17" s="11">
        <v>15</v>
      </c>
      <c r="C17" s="11">
        <v>13</v>
      </c>
      <c r="D17" s="8" t="e">
        <f t="shared" si="0"/>
        <v>#REF!</v>
      </c>
    </row>
    <row r="18" spans="1:4">
      <c r="A18" s="10" t="s">
        <v>788</v>
      </c>
      <c r="B18" s="11">
        <v>27</v>
      </c>
      <c r="C18" s="11">
        <v>17</v>
      </c>
      <c r="D18" s="8">
        <f t="shared" si="0"/>
        <v>10</v>
      </c>
    </row>
    <row r="19" spans="1:4">
      <c r="A19" s="14" t="s">
        <v>789</v>
      </c>
      <c r="B19" s="11">
        <v>27</v>
      </c>
      <c r="C19" s="11">
        <v>17</v>
      </c>
      <c r="D19" s="8" t="e">
        <f t="shared" si="0"/>
        <v>#REF!</v>
      </c>
    </row>
    <row r="20" spans="1:4">
      <c r="A20" s="10" t="s">
        <v>790</v>
      </c>
      <c r="B20" s="11">
        <v>42</v>
      </c>
      <c r="C20" s="11">
        <v>38</v>
      </c>
      <c r="D20" s="8">
        <f t="shared" si="0"/>
        <v>4</v>
      </c>
    </row>
    <row r="21" spans="1:4">
      <c r="A21" s="14" t="s">
        <v>791</v>
      </c>
      <c r="B21" s="11">
        <v>42</v>
      </c>
      <c r="C21" s="11">
        <v>38</v>
      </c>
      <c r="D21" s="8" t="e">
        <f t="shared" si="0"/>
        <v>#REF!</v>
      </c>
    </row>
    <row r="22" spans="1:4">
      <c r="A22" s="10" t="s">
        <v>792</v>
      </c>
      <c r="B22" s="11">
        <v>20</v>
      </c>
      <c r="C22" s="11">
        <v>12</v>
      </c>
      <c r="D22" s="8">
        <f t="shared" si="0"/>
        <v>8</v>
      </c>
    </row>
    <row r="23" spans="1:4">
      <c r="A23" s="14" t="s">
        <v>793</v>
      </c>
      <c r="B23" s="11">
        <v>20</v>
      </c>
      <c r="C23" s="11">
        <v>12</v>
      </c>
      <c r="D23" s="8" t="e">
        <f t="shared" si="0"/>
        <v>#REF!</v>
      </c>
    </row>
    <row r="24" spans="1:4">
      <c r="A24" s="10" t="s">
        <v>794</v>
      </c>
      <c r="B24" s="11">
        <v>200</v>
      </c>
      <c r="C24" s="11">
        <v>60</v>
      </c>
      <c r="D24" s="8">
        <f t="shared" si="0"/>
        <v>140</v>
      </c>
    </row>
    <row r="25" spans="1:4">
      <c r="A25" s="14" t="s">
        <v>795</v>
      </c>
      <c r="B25" s="11">
        <v>200</v>
      </c>
      <c r="C25" s="11">
        <v>60</v>
      </c>
      <c r="D25" s="8" t="e">
        <f t="shared" si="0"/>
        <v>#REF!</v>
      </c>
    </row>
    <row r="26" spans="1:4">
      <c r="A26" s="10" t="s">
        <v>8</v>
      </c>
      <c r="B26" s="11">
        <v>957</v>
      </c>
      <c r="C26" s="11">
        <v>601</v>
      </c>
      <c r="D26" s="8" t="e">
        <f t="shared" si="0"/>
        <v>#REF!</v>
      </c>
    </row>
    <row r="27" spans="1:4">
      <c r="D27" s="8" t="e">
        <f t="shared" si="0"/>
        <v>#REF!</v>
      </c>
    </row>
    <row r="28" spans="1:4">
      <c r="D28" s="8" t="e">
        <f t="shared" si="0"/>
        <v>#REF!</v>
      </c>
    </row>
    <row r="29" spans="1:4">
      <c r="D29" s="8" t="e">
        <f t="shared" si="0"/>
        <v>#REF!</v>
      </c>
    </row>
    <row r="30" spans="1:4">
      <c r="D30" s="8" t="e">
        <f t="shared" si="0"/>
        <v>#REF!</v>
      </c>
    </row>
    <row r="31" spans="1:4">
      <c r="D31" s="8" t="e">
        <f t="shared" si="0"/>
        <v>#REF!</v>
      </c>
    </row>
    <row r="32" spans="1:4">
      <c r="D32" s="8" t="e">
        <f t="shared" si="0"/>
        <v>#REF!</v>
      </c>
    </row>
    <row r="33" spans="4:5">
      <c r="D33" s="8" t="e">
        <f t="shared" si="0"/>
        <v>#REF!</v>
      </c>
    </row>
    <row r="34" spans="4:5">
      <c r="D34" s="8" t="e">
        <f t="shared" si="0"/>
        <v>#REF!</v>
      </c>
    </row>
    <row r="35" spans="4:5">
      <c r="D35" s="8" t="e">
        <f t="shared" si="0"/>
        <v>#REF!</v>
      </c>
    </row>
    <row r="36" spans="4:5">
      <c r="D36" s="8" t="e">
        <f t="shared" si="0"/>
        <v>#REF!</v>
      </c>
    </row>
    <row r="37" spans="4:5">
      <c r="D37" s="8" t="e">
        <f t="shared" si="0"/>
        <v>#REF!</v>
      </c>
    </row>
    <row r="38" spans="4:5">
      <c r="D38" s="8">
        <f>GETPIVOTDATA("求和项:项目合同人天",$A$2)-GETPIVOTDATA("求和项:投入总人天",$A$2)</f>
        <v>356</v>
      </c>
      <c r="E38">
        <f>D38*0.8</f>
        <v>284.8</v>
      </c>
    </row>
    <row r="59" spans="2:7">
      <c r="B59" s="15"/>
      <c r="C59" s="15"/>
      <c r="D59" s="15"/>
      <c r="E59" s="15"/>
      <c r="F59" s="15"/>
      <c r="G59" s="15"/>
    </row>
    <row r="60" spans="2:7">
      <c r="B60" s="15"/>
      <c r="C60" s="15"/>
      <c r="D60" s="15"/>
      <c r="E60" s="15"/>
      <c r="F60" s="15"/>
      <c r="G60" s="15"/>
    </row>
    <row r="61" spans="2:7">
      <c r="B61" s="15"/>
      <c r="C61" s="15"/>
      <c r="D61" s="15"/>
      <c r="E61" s="15"/>
      <c r="F61" s="15"/>
      <c r="G61" s="15"/>
    </row>
    <row r="69" spans="1:8" ht="40.5">
      <c r="A69" s="12" t="s">
        <v>16</v>
      </c>
      <c r="B69" s="3">
        <v>201611</v>
      </c>
      <c r="C69" s="3">
        <v>201612</v>
      </c>
      <c r="D69" s="3">
        <v>201701</v>
      </c>
      <c r="E69" s="3">
        <v>201702</v>
      </c>
      <c r="F69" s="3">
        <v>201703</v>
      </c>
      <c r="G69" s="3">
        <v>201704</v>
      </c>
    </row>
    <row r="70" spans="1:8">
      <c r="A70" s="13" t="s">
        <v>18</v>
      </c>
      <c r="B70" s="3">
        <v>22</v>
      </c>
      <c r="C70" s="3">
        <v>22</v>
      </c>
      <c r="D70" s="3">
        <v>18</v>
      </c>
      <c r="E70" s="3">
        <v>12</v>
      </c>
      <c r="F70" s="3">
        <v>23</v>
      </c>
      <c r="G70" s="3">
        <v>20</v>
      </c>
      <c r="H70" t="s">
        <v>27</v>
      </c>
    </row>
    <row r="71" spans="1:8">
      <c r="A71" s="13" t="s">
        <v>19</v>
      </c>
      <c r="B71" s="3">
        <v>22</v>
      </c>
      <c r="C71" s="3">
        <v>22</v>
      </c>
      <c r="D71" s="3">
        <v>18</v>
      </c>
      <c r="E71" s="3">
        <v>12</v>
      </c>
      <c r="F71" s="3">
        <v>23</v>
      </c>
      <c r="G71" s="3">
        <v>20</v>
      </c>
      <c r="H71" t="s">
        <v>28</v>
      </c>
    </row>
    <row r="72" spans="1:8">
      <c r="A72" s="13" t="s">
        <v>20</v>
      </c>
      <c r="B72" s="3">
        <v>22</v>
      </c>
      <c r="C72" s="3">
        <v>22</v>
      </c>
      <c r="D72" s="3">
        <v>18</v>
      </c>
      <c r="E72" s="3">
        <v>12</v>
      </c>
      <c r="F72" s="3">
        <v>23</v>
      </c>
      <c r="G72" s="3">
        <v>20</v>
      </c>
      <c r="H72" t="s">
        <v>29</v>
      </c>
    </row>
    <row r="73" spans="1:8">
      <c r="A73" s="13" t="s">
        <v>21</v>
      </c>
      <c r="B73" s="3">
        <v>22</v>
      </c>
      <c r="C73" s="3">
        <v>22</v>
      </c>
      <c r="D73" s="3">
        <v>18</v>
      </c>
      <c r="E73" s="3">
        <v>12</v>
      </c>
      <c r="F73" s="3">
        <v>23</v>
      </c>
      <c r="G73" s="3">
        <v>20</v>
      </c>
      <c r="H73" t="s">
        <v>30</v>
      </c>
    </row>
    <row r="74" spans="1:8">
      <c r="A74" s="13" t="s">
        <v>22</v>
      </c>
      <c r="B74" s="3">
        <v>22</v>
      </c>
      <c r="C74" s="3">
        <v>22</v>
      </c>
      <c r="D74" s="3">
        <v>18</v>
      </c>
      <c r="E74" s="3">
        <v>12</v>
      </c>
      <c r="F74" s="3">
        <v>23</v>
      </c>
      <c r="G74" s="3">
        <v>20</v>
      </c>
      <c r="H74" t="s">
        <v>31</v>
      </c>
    </row>
    <row r="75" spans="1:8">
      <c r="A75" s="13" t="s">
        <v>23</v>
      </c>
      <c r="B75" s="3">
        <v>22</v>
      </c>
      <c r="C75" s="3">
        <v>22</v>
      </c>
      <c r="D75" s="3">
        <v>18</v>
      </c>
      <c r="E75" s="3">
        <v>12</v>
      </c>
      <c r="F75" s="3">
        <v>23</v>
      </c>
      <c r="G75" s="3">
        <v>20</v>
      </c>
      <c r="H75" t="s">
        <v>32</v>
      </c>
    </row>
    <row r="76" spans="1:8">
      <c r="A76" s="13" t="s">
        <v>24</v>
      </c>
      <c r="B76" s="3">
        <v>22</v>
      </c>
      <c r="C76" s="3"/>
      <c r="D76" s="3"/>
      <c r="E76" s="3"/>
      <c r="F76" s="3"/>
      <c r="G76" s="3"/>
      <c r="H76" t="s">
        <v>33</v>
      </c>
    </row>
    <row r="77" spans="1:8">
      <c r="A77" s="13" t="s">
        <v>25</v>
      </c>
      <c r="B77" s="3">
        <v>22</v>
      </c>
      <c r="C77" s="3">
        <v>22</v>
      </c>
      <c r="D77" s="3">
        <v>18</v>
      </c>
      <c r="E77" s="3">
        <v>12</v>
      </c>
      <c r="F77" s="3">
        <v>23</v>
      </c>
      <c r="G77" s="3">
        <v>20</v>
      </c>
      <c r="H77" t="s">
        <v>34</v>
      </c>
    </row>
    <row r="78" spans="1:8">
      <c r="A78" s="13" t="s">
        <v>26</v>
      </c>
      <c r="B78" s="3">
        <v>22</v>
      </c>
      <c r="C78" s="3">
        <v>22</v>
      </c>
      <c r="D78" s="3">
        <v>18</v>
      </c>
      <c r="E78" s="3">
        <v>12</v>
      </c>
      <c r="F78" s="3">
        <v>23</v>
      </c>
      <c r="G78" s="3">
        <v>20</v>
      </c>
      <c r="H78" t="s">
        <v>35</v>
      </c>
    </row>
    <row r="79" spans="1:8">
      <c r="A79" s="13"/>
      <c r="B79" s="3"/>
      <c r="C79" s="3"/>
      <c r="D79" s="3"/>
      <c r="E79" s="3"/>
      <c r="F79" s="3"/>
      <c r="G79" s="3"/>
    </row>
    <row r="80" spans="1:8">
      <c r="A80" s="13"/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 s="13"/>
      <c r="B81" s="3">
        <f t="shared" ref="B81:G81" si="1">SUM(B70:B80)</f>
        <v>198</v>
      </c>
      <c r="C81" s="3">
        <f t="shared" si="1"/>
        <v>176</v>
      </c>
      <c r="D81" s="3">
        <f t="shared" si="1"/>
        <v>144</v>
      </c>
      <c r="E81" s="3">
        <f t="shared" si="1"/>
        <v>96</v>
      </c>
      <c r="F81" s="3">
        <f t="shared" si="1"/>
        <v>184</v>
      </c>
      <c r="G81" s="3">
        <f t="shared" si="1"/>
        <v>160</v>
      </c>
    </row>
    <row r="83" spans="1:7">
      <c r="B83" t="s">
        <v>17</v>
      </c>
      <c r="C83">
        <f>SUM(B81:G81)</f>
        <v>958</v>
      </c>
    </row>
    <row r="86" spans="1:7" ht="13.5" customHeight="1">
      <c r="B86" s="15"/>
      <c r="C86" s="15"/>
      <c r="D86" s="15"/>
      <c r="E86" s="15"/>
      <c r="F86" s="15"/>
      <c r="G86" s="15"/>
    </row>
    <row r="87" spans="1:7">
      <c r="B87" s="15"/>
      <c r="C87" s="15"/>
      <c r="D87" s="15"/>
      <c r="E87" s="15"/>
      <c r="F87" s="15"/>
      <c r="G87" s="15"/>
    </row>
  </sheetData>
  <mergeCells count="1">
    <mergeCell ref="D2:D3"/>
  </mergeCells>
  <phoneticPr fontId="2" type="noConversion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开发项目投入情况统计表</vt:lpstr>
      <vt:lpstr>待投入人天与产能对比</vt:lpstr>
    </vt:vector>
  </TitlesOfParts>
  <Company>lelern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zdq</cp:lastModifiedBy>
  <dcterms:created xsi:type="dcterms:W3CDTF">2016-02-26T06:11:55Z</dcterms:created>
  <dcterms:modified xsi:type="dcterms:W3CDTF">2017-03-17T11:08:34Z</dcterms:modified>
</cp:coreProperties>
</file>