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irit\OneDrive\Escritorio\"/>
    </mc:Choice>
  </mc:AlternateContent>
  <xr:revisionPtr revIDLastSave="0" documentId="8_{63480A14-B668-4F41-9F8C-648D71D5531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<sst xmlns="http://schemas.openxmlformats.org/spreadsheetml/2006/main" count="120" uniqueCount="91">
  <si>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</si>
  <si>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</si>
  <si>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</si>
  <si>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</si>
  <si>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</si>
  <si>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</si>
  <si>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</si>
  <si>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</si>
  <si>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</si>
  <si>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</si>
  <si>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</si>
  <si>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</si>
  <si>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</si>
  <si>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</si>
  <si>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</si>
  <si>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</si>
  <si>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datos empleados</t>
  </si>
  <si>
    <t xml:space="preserve">Administar los datos de cada empleado </t>
  </si>
  <si>
    <t>Encargados nomina</t>
  </si>
  <si>
    <t>Establecer los datos del empleado para la nomina</t>
  </si>
  <si>
    <t>Stalin</t>
  </si>
  <si>
    <t>Alta</t>
  </si>
  <si>
    <t>En proceso</t>
  </si>
  <si>
    <t xml:space="preserve">Ingresando informacion de los  empleados </t>
  </si>
  <si>
    <t xml:space="preserve">Solitar la informacion de los empleados </t>
  </si>
  <si>
    <t>REQ002</t>
  </si>
  <si>
    <t xml:space="preserve">Mantener un orden de cada registro </t>
  </si>
  <si>
    <t>Mantener un registro de quienes ingresan</t>
  </si>
  <si>
    <t>Ingresando datos de cada persona</t>
  </si>
  <si>
    <t>Alex</t>
  </si>
  <si>
    <t>Verificando la informacion de los empleados ingresados al programa.</t>
  </si>
  <si>
    <t>Interpretacion de Información</t>
  </si>
  <si>
    <t>REQ003</t>
  </si>
  <si>
    <t>Cambiar los datos si son erroneos</t>
  </si>
  <si>
    <t>Obtener informacion veridica de cada empleado</t>
  </si>
  <si>
    <t>Confirmando con cada empleado la informacion ingresada.</t>
  </si>
  <si>
    <t>Giovanna</t>
  </si>
  <si>
    <t>Cada empleado verificara la informacion que se ha ingresado.</t>
  </si>
  <si>
    <t>Actualizacion Sistema</t>
  </si>
  <si>
    <t>REQ004</t>
  </si>
  <si>
    <t>Eliminar la información que ya no se solicita</t>
  </si>
  <si>
    <t>Borrar la informacion de una persona que ya no esta dentro de la empresa</t>
  </si>
  <si>
    <t xml:space="preserve">Registrando la informacion de los empleados </t>
  </si>
  <si>
    <t>Mediante un informe de quienes ya no son parte de la empresa.</t>
  </si>
  <si>
    <t>Eliminación datos</t>
  </si>
  <si>
    <t>REQ005</t>
  </si>
  <si>
    <t>REQ006</t>
  </si>
  <si>
    <t>REQ007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</si>
  <si>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</si>
  <si>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</si>
  <si>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</si>
  <si>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</si>
  <si>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</si>
  <si>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</si>
  <si>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</si>
  <si>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</si>
  <si>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</si>
  <si>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</si>
  <si>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</si>
  <si>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</si>
  <si>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</si>
  <si>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</si>
  <si>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</si>
  <si>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</si>
  <si>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</si>
  <si>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</si>
  <si>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</si>
  <si>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</si>
  <si>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</si>
  <si>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debera generar la fecha de forma automatica</t>
  </si>
  <si>
    <t>Registrar la fecha respectiva del dia que se ingreso los datos en la nomina</t>
  </si>
  <si>
    <t xml:space="preserve">Implementar un sustento del dia de ingreso de la nomina </t>
  </si>
  <si>
    <t xml:space="preserve">Señalar en el registro de la nomina el ingreso de la fecha </t>
  </si>
  <si>
    <t xml:space="preserve">El aplicativo contara con un campo  en el cual  genera la fecha de una forma automatica siendo tomada atravez del computador </t>
  </si>
  <si>
    <t>Implementacion fecha</t>
  </si>
  <si>
    <t>El aplicativo debera permitir una busqueda de cada empleado ingresado</t>
  </si>
  <si>
    <t xml:space="preserve">Consultar la informacion de manera especifica </t>
  </si>
  <si>
    <t xml:space="preserve">Modificar o ingresar nuevos datos </t>
  </si>
  <si>
    <t xml:space="preserve">Mediante una barra de busqueda </t>
  </si>
  <si>
    <t>El aplicativo tendra un barra de busqueda en la cual nos permitira ingresar el nombre o un id para ver la informacion solicitada</t>
  </si>
  <si>
    <t>Barra de busqueda</t>
  </si>
  <si>
    <t xml:space="preserve">El aplicativo debera almacenar los datos de cada empleado </t>
  </si>
  <si>
    <t>El aplicativo debera interpretar los datos de cada empleado</t>
  </si>
  <si>
    <t>El aplicativo  debera actualizar los datos.</t>
  </si>
  <si>
    <t>El aplicativo debera borrar datos.</t>
  </si>
  <si>
    <t xml:space="preserve">El aplicativo debera tener precargados los cargos o funciones respectivas de los empleados </t>
  </si>
  <si>
    <t>Elegir el cargo referente al empleado de la nomina</t>
  </si>
  <si>
    <t xml:space="preserve">Añadir el cargo al que pertenece cada empleado </t>
  </si>
  <si>
    <t>Desplegar una lista de los datos precargados</t>
  </si>
  <si>
    <t xml:space="preserve">El aplicativo desplegara una lista de los cargos a ser seleccionados   </t>
  </si>
  <si>
    <t>Lista de 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</si>
</sst>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" xfId="0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6" xfId="0" applyFont="1" applyBorder="1" applyAlignment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 applyAlignment="1"/>
    <xf numFmtId="0" fontId="9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24" xfId="0" applyFont="1" applyBorder="1" applyAlignment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/>
    <xf numFmtId="0" fontId="9" fillId="0" borderId="6" xfId="0" applyFont="1" applyBorder="1" applyAlignment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A7" zoomScale="95" zoomScaleNormal="95" workbookViewId="0">
      <selection activeCell="B13" sqref="B13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20.625" customWidth="1"/>
    <col min="4" max="4" width="22" customWidth="1"/>
    <col min="5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1.5" customHeight="1" x14ac:dyDescent="0.25">
      <c r="B6" s="7" t="s">
        <v>15</v>
      </c>
      <c r="C6" s="8" t="s">
        <v>81</v>
      </c>
      <c r="D6" s="8" t="s">
        <v>16</v>
      </c>
      <c r="E6" s="8" t="s">
        <v>17</v>
      </c>
      <c r="F6" s="9" t="s">
        <v>18</v>
      </c>
      <c r="G6" s="8" t="s">
        <v>19</v>
      </c>
      <c r="H6" s="8" t="s">
        <v>20</v>
      </c>
      <c r="I6" s="10">
        <v>4</v>
      </c>
      <c r="J6" s="11">
        <v>44715</v>
      </c>
      <c r="K6" s="10" t="s">
        <v>21</v>
      </c>
      <c r="L6" s="10" t="s">
        <v>22</v>
      </c>
      <c r="M6" s="29" t="s">
        <v>23</v>
      </c>
      <c r="N6" s="29"/>
      <c r="O6" s="29" t="s">
        <v>24</v>
      </c>
    </row>
    <row r="7" spans="2:15" ht="48.75" customHeight="1" x14ac:dyDescent="0.2">
      <c r="B7" s="7" t="s">
        <v>25</v>
      </c>
      <c r="C7" s="8" t="s">
        <v>82</v>
      </c>
      <c r="D7" s="8" t="s">
        <v>26</v>
      </c>
      <c r="E7" s="8" t="s">
        <v>27</v>
      </c>
      <c r="F7" s="8" t="s">
        <v>18</v>
      </c>
      <c r="G7" s="8" t="s">
        <v>28</v>
      </c>
      <c r="H7" s="8" t="s">
        <v>29</v>
      </c>
      <c r="I7" s="10">
        <v>4</v>
      </c>
      <c r="J7" s="11">
        <v>44715</v>
      </c>
      <c r="K7" s="10" t="s">
        <v>21</v>
      </c>
      <c r="L7" s="30" t="s">
        <v>22</v>
      </c>
      <c r="M7" s="8" t="s">
        <v>30</v>
      </c>
      <c r="N7" s="8"/>
      <c r="O7" s="8" t="s">
        <v>31</v>
      </c>
    </row>
    <row r="8" spans="2:15" ht="44.25" customHeight="1" x14ac:dyDescent="0.2">
      <c r="B8" s="7" t="s">
        <v>32</v>
      </c>
      <c r="C8" s="40" t="s">
        <v>83</v>
      </c>
      <c r="D8" s="12" t="s">
        <v>33</v>
      </c>
      <c r="E8" s="12" t="s">
        <v>34</v>
      </c>
      <c r="F8" s="8" t="s">
        <v>18</v>
      </c>
      <c r="G8" s="12" t="s">
        <v>35</v>
      </c>
      <c r="H8" s="13" t="s">
        <v>36</v>
      </c>
      <c r="I8" s="30">
        <v>8</v>
      </c>
      <c r="J8" s="11">
        <v>44715</v>
      </c>
      <c r="K8" s="10" t="s">
        <v>21</v>
      </c>
      <c r="L8" s="10" t="s">
        <v>22</v>
      </c>
      <c r="M8" s="8" t="s">
        <v>37</v>
      </c>
      <c r="N8" s="8"/>
      <c r="O8" s="8" t="s">
        <v>38</v>
      </c>
    </row>
    <row r="9" spans="2:15" ht="39.75" customHeight="1" x14ac:dyDescent="0.2">
      <c r="B9" s="7" t="s">
        <v>39</v>
      </c>
      <c r="C9" s="40" t="s">
        <v>84</v>
      </c>
      <c r="D9" s="8" t="s">
        <v>40</v>
      </c>
      <c r="E9" s="8" t="s">
        <v>41</v>
      </c>
      <c r="F9" s="8" t="s">
        <v>18</v>
      </c>
      <c r="G9" s="8" t="s">
        <v>42</v>
      </c>
      <c r="H9" s="8" t="s">
        <v>20</v>
      </c>
      <c r="I9" s="38">
        <v>5</v>
      </c>
      <c r="J9" s="11">
        <v>44715</v>
      </c>
      <c r="K9" s="10" t="s">
        <v>21</v>
      </c>
      <c r="L9" s="10" t="s">
        <v>22</v>
      </c>
      <c r="M9" s="8" t="s">
        <v>43</v>
      </c>
      <c r="N9" s="8"/>
      <c r="O9" s="8" t="s">
        <v>44</v>
      </c>
    </row>
    <row r="10" spans="2:15" ht="48.75" customHeight="1" x14ac:dyDescent="0.2">
      <c r="B10" s="7" t="s">
        <v>45</v>
      </c>
      <c r="C10" s="8" t="s">
        <v>75</v>
      </c>
      <c r="D10" s="8" t="s">
        <v>76</v>
      </c>
      <c r="E10" s="8" t="s">
        <v>77</v>
      </c>
      <c r="F10" s="8" t="s">
        <v>18</v>
      </c>
      <c r="G10" s="8" t="s">
        <v>78</v>
      </c>
      <c r="H10" s="8" t="s">
        <v>20</v>
      </c>
      <c r="I10" s="10">
        <v>4</v>
      </c>
      <c r="J10" s="11">
        <v>44757</v>
      </c>
      <c r="K10" s="10" t="s">
        <v>21</v>
      </c>
      <c r="L10" s="10" t="s">
        <v>22</v>
      </c>
      <c r="M10" s="11" t="s">
        <v>79</v>
      </c>
      <c r="N10" s="11"/>
      <c r="O10" s="39" t="s">
        <v>80</v>
      </c>
    </row>
    <row r="11" spans="2:15" ht="48.75" customHeight="1" x14ac:dyDescent="0.2">
      <c r="B11" s="7" t="s">
        <v>46</v>
      </c>
      <c r="C11" s="40" t="s">
        <v>85</v>
      </c>
      <c r="D11" s="40" t="s">
        <v>86</v>
      </c>
      <c r="E11" s="40" t="s">
        <v>87</v>
      </c>
      <c r="F11" s="40" t="s">
        <v>18</v>
      </c>
      <c r="G11" s="40" t="s">
        <v>88</v>
      </c>
      <c r="H11" s="40" t="s">
        <v>36</v>
      </c>
      <c r="I11" s="10">
        <v>4</v>
      </c>
      <c r="J11" s="11">
        <v>44758</v>
      </c>
      <c r="K11" s="41" t="s">
        <v>21</v>
      </c>
      <c r="L11" s="41" t="s">
        <v>22</v>
      </c>
      <c r="M11" s="42" t="s">
        <v>89</v>
      </c>
      <c r="N11" s="11"/>
      <c r="O11" s="42" t="s">
        <v>90</v>
      </c>
    </row>
    <row r="12" spans="2:15" ht="66.75" customHeight="1" x14ac:dyDescent="0.2">
      <c r="B12" s="7" t="s">
        <v>47</v>
      </c>
      <c r="C12" s="8" t="s">
        <v>69</v>
      </c>
      <c r="D12" s="8" t="s">
        <v>70</v>
      </c>
      <c r="E12" s="8" t="s">
        <v>71</v>
      </c>
      <c r="F12" s="8" t="s">
        <v>18</v>
      </c>
      <c r="G12" s="8" t="s">
        <v>72</v>
      </c>
      <c r="H12" s="40" t="s">
        <v>29</v>
      </c>
      <c r="I12" s="10">
        <v>4</v>
      </c>
      <c r="J12" s="11">
        <v>44757</v>
      </c>
      <c r="K12" s="10" t="s">
        <v>21</v>
      </c>
      <c r="L12" s="10" t="s">
        <v>22</v>
      </c>
      <c r="M12" s="8" t="s">
        <v>73</v>
      </c>
      <c r="N12" s="8"/>
      <c r="O12" s="8" t="s">
        <v>74</v>
      </c>
    </row>
    <row r="13" spans="2:15" ht="39.75" customHeight="1" x14ac:dyDescent="0.2">
      <c r="B13" s="7" t="s">
        <v>48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2:15" ht="39.75" customHeight="1" x14ac:dyDescent="0.2">
      <c r="B14" s="7" t="s">
        <v>49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50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51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52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53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54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19.5" customHeight="1" x14ac:dyDescent="0.2">
      <c r="I20" s="3"/>
      <c r="J20" s="3"/>
      <c r="K20" s="14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">
      <c r="I24" s="1"/>
      <c r="J24" s="1"/>
      <c r="K24" s="15"/>
      <c r="L24" s="3"/>
    </row>
    <row r="25" spans="2:15" ht="19.5" customHeight="1" x14ac:dyDescent="0.2">
      <c r="I25" s="1"/>
      <c r="J25" s="1"/>
      <c r="K25" s="15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 t="s">
        <v>21</v>
      </c>
      <c r="L29" s="1" t="s">
        <v>55</v>
      </c>
      <c r="M29" s="4"/>
    </row>
    <row r="30" spans="2:15" ht="19.5" customHeight="1" x14ac:dyDescent="0.25">
      <c r="I30" s="1"/>
      <c r="J30" s="1"/>
      <c r="K30" s="2" t="s">
        <v>56</v>
      </c>
      <c r="L30" s="1" t="s">
        <v>22</v>
      </c>
      <c r="M30" s="4"/>
    </row>
    <row r="31" spans="2:15" ht="19.5" customHeight="1" x14ac:dyDescent="0.25">
      <c r="I31" s="1"/>
      <c r="J31" s="1"/>
      <c r="K31" s="2" t="s">
        <v>57</v>
      </c>
      <c r="L31" s="1" t="s">
        <v>58</v>
      </c>
      <c r="M31" s="4"/>
    </row>
    <row r="32" spans="2:15" ht="19.5" customHeight="1" x14ac:dyDescent="0.25">
      <c r="I32" s="1"/>
      <c r="J32" s="1"/>
      <c r="K32" s="2"/>
      <c r="L32" s="1" t="s">
        <v>59</v>
      </c>
      <c r="M32" s="4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">
      <c r="I999" s="3"/>
      <c r="J999" s="3"/>
      <c r="K999" s="14"/>
      <c r="L999" s="3"/>
    </row>
    <row r="1000" spans="9:12" ht="15.75" customHeight="1" x14ac:dyDescent="0.2">
      <c r="I1000" s="3"/>
      <c r="J1000" s="3"/>
      <c r="K1000" s="14"/>
      <c r="L1000" s="3"/>
    </row>
  </sheetData>
  <mergeCells count="1">
    <mergeCell ref="B3:O3"/>
  </mergeCells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H10" sqref="H10:I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6"/>
      <c r="D4" s="16"/>
      <c r="E4" s="16"/>
      <c r="F4" s="4"/>
    </row>
    <row r="5" spans="2:16" hidden="1" x14ac:dyDescent="0.25">
      <c r="C5" s="16"/>
      <c r="D5" s="16"/>
      <c r="E5" s="16"/>
      <c r="F5" s="4"/>
    </row>
    <row r="6" spans="2:16" ht="39.75" customHeight="1" x14ac:dyDescent="0.2">
      <c r="B6" s="58" t="s">
        <v>60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 x14ac:dyDescent="0.2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2">
      <c r="B9" s="36"/>
      <c r="C9" s="18" t="s">
        <v>1</v>
      </c>
      <c r="D9" s="19"/>
      <c r="E9" s="61" t="s">
        <v>61</v>
      </c>
      <c r="F9" s="60"/>
      <c r="G9" s="19"/>
      <c r="H9" s="61" t="s">
        <v>11</v>
      </c>
      <c r="I9" s="60"/>
      <c r="J9" s="20"/>
      <c r="K9" s="20"/>
      <c r="L9" s="20"/>
      <c r="M9" s="20"/>
      <c r="N9" s="20"/>
      <c r="O9" s="20"/>
      <c r="P9" s="37"/>
    </row>
    <row r="10" spans="2:16" ht="30" customHeight="1" x14ac:dyDescent="0.2">
      <c r="B10" s="36"/>
      <c r="C10" s="21" t="s">
        <v>15</v>
      </c>
      <c r="D10" s="22"/>
      <c r="E10" s="62" t="str">
        <f>VLOOKUP(C10,'Formato descripción HU'!B6:O19,5,0)</f>
        <v>Encargados nomina</v>
      </c>
      <c r="F10" s="60"/>
      <c r="G10" s="23"/>
      <c r="H10" s="62" t="str">
        <f>VLOOKUP(C10,'Formato descripción HU'!B6:O19,11,0)</f>
        <v>En proceso</v>
      </c>
      <c r="I10" s="60"/>
      <c r="J10" s="23"/>
      <c r="K10" s="20"/>
      <c r="L10" s="20"/>
      <c r="M10" s="20"/>
      <c r="N10" s="20"/>
      <c r="O10" s="20"/>
      <c r="P10" s="37"/>
    </row>
    <row r="11" spans="2:16" ht="9.75" customHeight="1" x14ac:dyDescent="0.2">
      <c r="B11" s="3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7"/>
    </row>
    <row r="12" spans="2:16" ht="30" customHeight="1" x14ac:dyDescent="0.2">
      <c r="B12" s="36"/>
      <c r="C12" s="18" t="s">
        <v>62</v>
      </c>
      <c r="D12" s="22"/>
      <c r="E12" s="61" t="s">
        <v>10</v>
      </c>
      <c r="F12" s="60"/>
      <c r="G12" s="23"/>
      <c r="H12" s="61" t="s">
        <v>63</v>
      </c>
      <c r="I12" s="60"/>
      <c r="J12" s="23"/>
      <c r="K12" s="25"/>
      <c r="L12" s="25"/>
      <c r="M12" s="20"/>
      <c r="N12" s="25"/>
      <c r="O12" s="25"/>
      <c r="P12" s="37"/>
    </row>
    <row r="13" spans="2:16" ht="30" customHeight="1" x14ac:dyDescent="0.2">
      <c r="B13" s="36"/>
      <c r="C13" s="21">
        <f>VLOOKUP('Historia de Usuario'!C10,'Formato descripción HU'!B6:O19,8,0)</f>
        <v>4</v>
      </c>
      <c r="D13" s="22"/>
      <c r="E13" s="62" t="str">
        <f>VLOOKUP(C10,'Formato descripción HU'!B6:O19,10,0)</f>
        <v>Alta</v>
      </c>
      <c r="F13" s="60"/>
      <c r="G13" s="23"/>
      <c r="H13" s="62" t="str">
        <f>VLOOKUP(C10,'Formato descripción HU'!B6:O19,7,0)</f>
        <v>Stalin</v>
      </c>
      <c r="I13" s="60"/>
      <c r="J13" s="23"/>
      <c r="K13" s="25"/>
      <c r="L13" s="25"/>
      <c r="M13" s="20"/>
      <c r="N13" s="25"/>
      <c r="O13" s="25"/>
      <c r="P13" s="37"/>
    </row>
    <row r="14" spans="2:16" ht="9.75" customHeight="1" x14ac:dyDescent="0.2">
      <c r="B14" s="36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7"/>
    </row>
    <row r="15" spans="2:16" ht="19.5" customHeight="1" x14ac:dyDescent="0.2">
      <c r="B15" s="36"/>
      <c r="C15" s="45" t="s">
        <v>64</v>
      </c>
      <c r="D15" s="63" t="str">
        <f>VLOOKUP(C10,'Formato descripción HU'!B6:O19,3,0)</f>
        <v>Ingresar datos empleados</v>
      </c>
      <c r="E15" s="49"/>
      <c r="F15" s="20"/>
      <c r="G15" s="45" t="s">
        <v>65</v>
      </c>
      <c r="H15" s="63" t="str">
        <f>VLOOKUP(C10,'Formato descripción HU'!B6:O19,4,0)</f>
        <v xml:space="preserve">Administar los datos de cada empleado </v>
      </c>
      <c r="I15" s="56"/>
      <c r="J15" s="49"/>
      <c r="K15" s="20"/>
      <c r="L15" s="45" t="s">
        <v>66</v>
      </c>
      <c r="M15" s="55" t="str">
        <f>VLOOKUP(C10,'Formato descripción HU'!B6:O19,6,0)</f>
        <v>Establecer los datos del empleado para la nomina</v>
      </c>
      <c r="N15" s="56"/>
      <c r="O15" s="49"/>
      <c r="P15" s="37"/>
    </row>
    <row r="16" spans="2:16" ht="19.5" customHeight="1" x14ac:dyDescent="0.2">
      <c r="B16" s="36"/>
      <c r="C16" s="46"/>
      <c r="D16" s="53"/>
      <c r="E16" s="54"/>
      <c r="F16" s="20"/>
      <c r="G16" s="46"/>
      <c r="H16" s="53"/>
      <c r="I16" s="44"/>
      <c r="J16" s="54"/>
      <c r="K16" s="20"/>
      <c r="L16" s="46"/>
      <c r="M16" s="53"/>
      <c r="N16" s="44"/>
      <c r="O16" s="54"/>
      <c r="P16" s="37"/>
    </row>
    <row r="17" spans="2:16" ht="19.5" customHeight="1" x14ac:dyDescent="0.2">
      <c r="B17" s="36"/>
      <c r="C17" s="47"/>
      <c r="D17" s="50"/>
      <c r="E17" s="51"/>
      <c r="F17" s="20"/>
      <c r="G17" s="47"/>
      <c r="H17" s="50"/>
      <c r="I17" s="57"/>
      <c r="J17" s="51"/>
      <c r="K17" s="20"/>
      <c r="L17" s="47"/>
      <c r="M17" s="50"/>
      <c r="N17" s="57"/>
      <c r="O17" s="51"/>
      <c r="P17" s="37"/>
    </row>
    <row r="18" spans="2:16" ht="9.75" customHeight="1" x14ac:dyDescent="0.2">
      <c r="B18" s="36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7"/>
    </row>
    <row r="19" spans="2:16" ht="19.5" customHeight="1" x14ac:dyDescent="0.2">
      <c r="B19" s="36"/>
      <c r="C19" s="48" t="s">
        <v>67</v>
      </c>
      <c r="D19" s="49"/>
      <c r="E19" s="64" t="str">
        <f>VLOOKUP(C10,'Formato descripción HU'!B6:O19,14,0)</f>
        <v xml:space="preserve">Solitar la informacion de los empleados 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7"/>
    </row>
    <row r="20" spans="2:16" ht="19.5" customHeight="1" x14ac:dyDescent="0.2">
      <c r="B20" s="36"/>
      <c r="C20" s="50"/>
      <c r="D20" s="5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7"/>
    </row>
    <row r="21" spans="2:16" ht="9.75" customHeight="1" x14ac:dyDescent="0.2">
      <c r="B21" s="36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7"/>
    </row>
    <row r="22" spans="2:16" ht="19.5" customHeight="1" x14ac:dyDescent="0.2">
      <c r="B22" s="36"/>
      <c r="C22" s="52" t="s">
        <v>68</v>
      </c>
      <c r="D22" s="49"/>
      <c r="E22" s="55" t="str">
        <f>VLOOKUP(C10,'Formato descripción HU'!B6:O19,12,0)</f>
        <v xml:space="preserve">Ingresando informacion de los  empleados </v>
      </c>
      <c r="F22" s="56"/>
      <c r="G22" s="56"/>
      <c r="H22" s="49"/>
      <c r="I22" s="20"/>
      <c r="J22" s="52" t="s">
        <v>13</v>
      </c>
      <c r="K22" s="49"/>
      <c r="L22" s="55">
        <f>VLOOKUP(C10,'Formato descripción HU'!B6:O19,13,0)</f>
        <v>0</v>
      </c>
      <c r="M22" s="56"/>
      <c r="N22" s="56"/>
      <c r="O22" s="49"/>
      <c r="P22" s="37"/>
    </row>
    <row r="23" spans="2:16" ht="19.5" customHeight="1" x14ac:dyDescent="0.2">
      <c r="B23" s="36"/>
      <c r="C23" s="53"/>
      <c r="D23" s="54"/>
      <c r="E23" s="53"/>
      <c r="F23" s="44"/>
      <c r="G23" s="44"/>
      <c r="H23" s="54"/>
      <c r="I23" s="20"/>
      <c r="J23" s="53"/>
      <c r="K23" s="54"/>
      <c r="L23" s="53"/>
      <c r="M23" s="44"/>
      <c r="N23" s="44"/>
      <c r="O23" s="54"/>
      <c r="P23" s="37"/>
    </row>
    <row r="24" spans="2:16" ht="19.5" customHeight="1" x14ac:dyDescent="0.2">
      <c r="B24" s="36"/>
      <c r="C24" s="50"/>
      <c r="D24" s="51"/>
      <c r="E24" s="50"/>
      <c r="F24" s="57"/>
      <c r="G24" s="57"/>
      <c r="H24" s="51"/>
      <c r="I24" s="20"/>
      <c r="J24" s="50"/>
      <c r="K24" s="51"/>
      <c r="L24" s="50"/>
      <c r="M24" s="57"/>
      <c r="N24" s="57"/>
      <c r="O24" s="51"/>
      <c r="P24" s="37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Alex Murillo</cp:lastModifiedBy>
  <cp:revision/>
  <dcterms:created xsi:type="dcterms:W3CDTF">2019-10-21T15:37:14Z</dcterms:created>
  <dcterms:modified xsi:type="dcterms:W3CDTF">2022-07-15T17:31:11Z</dcterms:modified>
  <cp:category/>
  <cp:contentStatus/>
</cp:coreProperties>
</file>