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tmp\"/>
    </mc:Choice>
  </mc:AlternateContent>
  <xr:revisionPtr revIDLastSave="0" documentId="13_ncr:1_{6A770120-7FD0-43D2-A825-E9C41276A262}" xr6:coauthVersionLast="47" xr6:coauthVersionMax="47" xr10:uidLastSave="{00000000-0000-0000-0000-000000000000}"/>
  <bookViews>
    <workbookView xWindow="15" yWindow="368" windowWidth="23985" windowHeight="14264" xr2:uid="{B2766EFE-582D-444C-B95C-416F440DE038}"/>
  </bookViews>
  <sheets>
    <sheet name="MIS" sheetId="1" r:id="rId1"/>
    <sheet name="BS" sheetId="2" r:id="rId2"/>
    <sheet name="Operating metr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2" l="1"/>
  <c r="U5" i="1"/>
  <c r="F10" i="3"/>
  <c r="G10" i="3" s="1"/>
  <c r="H10" i="3" s="1"/>
  <c r="J10" i="3" s="1"/>
  <c r="K10" i="3" s="1"/>
  <c r="M10" i="3" s="1"/>
  <c r="N10" i="3" s="1"/>
  <c r="O10" i="3" s="1"/>
  <c r="Q10" i="3" s="1"/>
  <c r="R10" i="3" s="1"/>
  <c r="C10" i="3"/>
  <c r="C12" i="3"/>
  <c r="D12" i="3" s="1"/>
  <c r="E12" i="3" s="1"/>
  <c r="G12" i="3" s="1"/>
  <c r="H12" i="3" s="1"/>
  <c r="J12" i="3" s="1"/>
  <c r="K12" i="3" s="1"/>
  <c r="M12" i="3" s="1"/>
  <c r="N12" i="3" s="1"/>
  <c r="O12" i="3" s="1"/>
  <c r="Q12" i="3" s="1"/>
  <c r="R12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C4" i="3"/>
  <c r="D4" i="3" s="1"/>
  <c r="E4" i="3" s="1"/>
  <c r="F4" i="3" s="1"/>
  <c r="G4" i="3" s="1"/>
  <c r="H4" i="3" s="1"/>
  <c r="J4" i="3" s="1"/>
  <c r="K4" i="3" s="1"/>
  <c r="L4" i="3" s="1"/>
  <c r="M4" i="3" s="1"/>
  <c r="N4" i="3" s="1"/>
  <c r="O4" i="3" s="1"/>
  <c r="P4" i="3" s="1"/>
  <c r="Q4" i="3" s="1"/>
  <c r="R4" i="3" s="1"/>
  <c r="E22" i="2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E8" i="2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E4" i="2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D22" i="2"/>
  <c r="D21" i="2"/>
  <c r="E21" i="2" s="1"/>
  <c r="D18" i="2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D17" i="2"/>
  <c r="E17" i="2" s="1"/>
  <c r="D12" i="2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S12" i="2" s="1"/>
  <c r="D11" i="2"/>
  <c r="E11" i="2" s="1"/>
  <c r="D8" i="2"/>
  <c r="D6" i="2"/>
  <c r="D4" i="2"/>
  <c r="C19" i="2"/>
  <c r="C13" i="2"/>
  <c r="C9" i="2"/>
  <c r="D7" i="2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C15" i="2" l="1"/>
  <c r="D9" i="2"/>
  <c r="D19" i="2"/>
  <c r="E13" i="2"/>
  <c r="F17" i="2"/>
  <c r="G17" i="2" s="1"/>
  <c r="E19" i="2"/>
  <c r="F21" i="2"/>
  <c r="E23" i="2"/>
  <c r="D23" i="2"/>
  <c r="D13" i="2"/>
  <c r="D15" i="2" s="1"/>
  <c r="E6" i="2"/>
  <c r="F11" i="2"/>
  <c r="F19" i="2" l="1"/>
  <c r="G21" i="2"/>
  <c r="F23" i="2"/>
  <c r="F6" i="2"/>
  <c r="E9" i="2"/>
  <c r="E15" i="2" s="1"/>
  <c r="G11" i="2"/>
  <c r="F13" i="2"/>
  <c r="G19" i="2"/>
  <c r="H17" i="2"/>
  <c r="G6" i="2" l="1"/>
  <c r="F9" i="2"/>
  <c r="F15" i="2" s="1"/>
  <c r="H21" i="2"/>
  <c r="G23" i="2"/>
  <c r="H19" i="2"/>
  <c r="I17" i="2"/>
  <c r="H11" i="2"/>
  <c r="G13" i="2"/>
  <c r="H6" i="2" l="1"/>
  <c r="G9" i="2"/>
  <c r="G15" i="2" s="1"/>
  <c r="I21" i="2"/>
  <c r="H23" i="2"/>
  <c r="I11" i="2"/>
  <c r="H13" i="2"/>
  <c r="I19" i="2"/>
  <c r="J17" i="2"/>
  <c r="J21" i="2" l="1"/>
  <c r="I23" i="2"/>
  <c r="I6" i="2"/>
  <c r="H9" i="2"/>
  <c r="H15" i="2" s="1"/>
  <c r="K17" i="2"/>
  <c r="J19" i="2"/>
  <c r="J11" i="2"/>
  <c r="I13" i="2"/>
  <c r="J6" i="2" l="1"/>
  <c r="I9" i="2"/>
  <c r="I15" i="2" s="1"/>
  <c r="K21" i="2"/>
  <c r="J23" i="2"/>
  <c r="K11" i="2"/>
  <c r="J13" i="2"/>
  <c r="L17" i="2"/>
  <c r="K19" i="2"/>
  <c r="J9" i="2" l="1"/>
  <c r="J15" i="2" s="1"/>
  <c r="K6" i="2"/>
  <c r="L21" i="2"/>
  <c r="K23" i="2"/>
  <c r="K13" i="2"/>
  <c r="L11" i="2"/>
  <c r="M17" i="2"/>
  <c r="L19" i="2"/>
  <c r="M21" i="2" l="1"/>
  <c r="L23" i="2"/>
  <c r="L6" i="2"/>
  <c r="K9" i="2"/>
  <c r="K15" i="2" s="1"/>
  <c r="N17" i="2"/>
  <c r="M19" i="2"/>
  <c r="L13" i="2"/>
  <c r="M11" i="2"/>
  <c r="L9" i="2" l="1"/>
  <c r="L15" i="2" s="1"/>
  <c r="M6" i="2"/>
  <c r="N21" i="2"/>
  <c r="M23" i="2"/>
  <c r="M13" i="2"/>
  <c r="N11" i="2"/>
  <c r="O17" i="2"/>
  <c r="N19" i="2"/>
  <c r="O21" i="2" l="1"/>
  <c r="N23" i="2"/>
  <c r="M9" i="2"/>
  <c r="M15" i="2" s="1"/>
  <c r="N6" i="2"/>
  <c r="O11" i="2"/>
  <c r="N13" i="2"/>
  <c r="O19" i="2"/>
  <c r="P17" i="2"/>
  <c r="O6" i="2" l="1"/>
  <c r="N9" i="2"/>
  <c r="N15" i="2" s="1"/>
  <c r="P21" i="2"/>
  <c r="O23" i="2"/>
  <c r="P19" i="2"/>
  <c r="Q17" i="2"/>
  <c r="O13" i="2"/>
  <c r="P11" i="2"/>
  <c r="Q21" i="2" l="1"/>
  <c r="P23" i="2"/>
  <c r="O9" i="2"/>
  <c r="O15" i="2" s="1"/>
  <c r="P6" i="2"/>
  <c r="Q19" i="2"/>
  <c r="R17" i="2"/>
  <c r="Q11" i="2"/>
  <c r="P13" i="2"/>
  <c r="P9" i="2" l="1"/>
  <c r="P15" i="2" s="1"/>
  <c r="Q6" i="2"/>
  <c r="R21" i="2"/>
  <c r="Q23" i="2"/>
  <c r="R11" i="2"/>
  <c r="Q13" i="2"/>
  <c r="S17" i="2"/>
  <c r="S19" i="2" s="1"/>
  <c r="R19" i="2"/>
  <c r="S21" i="2" l="1"/>
  <c r="S23" i="2" s="1"/>
  <c r="R23" i="2"/>
  <c r="Q9" i="2"/>
  <c r="Q15" i="2" s="1"/>
  <c r="R6" i="2"/>
  <c r="S11" i="2"/>
  <c r="S13" i="2" s="1"/>
  <c r="R13" i="2"/>
  <c r="R15" i="2" l="1"/>
  <c r="S6" i="2"/>
  <c r="S9" i="2" s="1"/>
  <c r="S15" i="2" s="1"/>
  <c r="R9" i="2"/>
  <c r="U8" i="1"/>
  <c r="U13" i="1" l="1"/>
  <c r="U28" i="1"/>
  <c r="U20" i="1"/>
</calcChain>
</file>

<file path=xl/sharedStrings.xml><?xml version="1.0" encoding="utf-8"?>
<sst xmlns="http://schemas.openxmlformats.org/spreadsheetml/2006/main" count="51" uniqueCount="41">
  <si>
    <t>Demo Inc</t>
  </si>
  <si>
    <t>Rs mn</t>
  </si>
  <si>
    <t>No. of orders</t>
  </si>
  <si>
    <t>[# '000]</t>
  </si>
  <si>
    <t xml:space="preserve">Orders MoM Growth </t>
  </si>
  <si>
    <t>GMV</t>
  </si>
  <si>
    <t>[Rs mn]</t>
  </si>
  <si>
    <t xml:space="preserve">GMV MoM Growth </t>
  </si>
  <si>
    <t>[%]</t>
  </si>
  <si>
    <t>Take Rate</t>
  </si>
  <si>
    <t>Revenue</t>
  </si>
  <si>
    <t>Change MoM</t>
  </si>
  <si>
    <t>Cash backs/Discount</t>
  </si>
  <si>
    <t>Logistics</t>
  </si>
  <si>
    <t>Contribution</t>
  </si>
  <si>
    <t>Employee cost</t>
  </si>
  <si>
    <t>SG&amp;A</t>
  </si>
  <si>
    <t>Advertising</t>
  </si>
  <si>
    <t>EBITDA</t>
  </si>
  <si>
    <t>Balance Sheet</t>
  </si>
  <si>
    <t>Fixed Assets</t>
  </si>
  <si>
    <t>Inventory</t>
  </si>
  <si>
    <t>Receivables</t>
  </si>
  <si>
    <t>Cash / Bank</t>
  </si>
  <si>
    <t>Total Current Assets</t>
  </si>
  <si>
    <t>Payables</t>
  </si>
  <si>
    <t>Provisions</t>
  </si>
  <si>
    <t>Total Current Liabilities</t>
  </si>
  <si>
    <t>Net Current Assets</t>
  </si>
  <si>
    <t>Equity</t>
  </si>
  <si>
    <t>Reserves</t>
  </si>
  <si>
    <t>Net worth</t>
  </si>
  <si>
    <t>Short term borrowing</t>
  </si>
  <si>
    <t>Long term borrowing</t>
  </si>
  <si>
    <t>Ace Limited</t>
  </si>
  <si>
    <t>No of employees</t>
  </si>
  <si>
    <t>Number of branches</t>
  </si>
  <si>
    <t>Number of distributors</t>
  </si>
  <si>
    <t>Returns %</t>
  </si>
  <si>
    <t>COD %</t>
  </si>
  <si>
    <t>Total Borrowings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</si>
</sst>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.0_ ;_ * \-#,##0.0_ ;_ * &quot;-&quot;??_ ;_ @_ "/>
    <numFmt numFmtId="165" formatCode="_ * #,##0_ ;_ * \-#,##0_ ;_ * &quot;-&quot;??_ ;_ @_ "/>
    <numFmt numFmtId="166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17" fontId="4" fillId="0" borderId="0" xfId="0" applyNumberFormat="1" applyFont="1" applyAlignment="1">
      <alignment horizontal="center"/>
    </xf>
    <xf numFmtId="17" fontId="2" fillId="0" borderId="0" xfId="0" applyNumberFormat="1" applyFont="1"/>
    <xf numFmtId="164" fontId="0" fillId="0" borderId="0" xfId="1" applyNumberFormat="1" applyFont="1"/>
    <xf numFmtId="9" fontId="0" fillId="0" borderId="0" xfId="0" applyNumberFormat="1"/>
    <xf numFmtId="9" fontId="3" fillId="0" borderId="0" xfId="0" applyNumberFormat="1" applyFont="1"/>
    <xf numFmtId="165" fontId="0" fillId="0" borderId="0" xfId="1" applyNumberFormat="1" applyFon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/>
    <xf numFmtId="43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45E0-E559-47C6-9FC3-412CA22B9295}">
  <dimension ref="A1:U28"/>
  <sheetViews>
    <sheetView tabSelected="1" zoomScaleNormal="100" workbookViewId="0">
      <selection activeCell="E1" sqref="E1:E1048576"/>
    </sheetView>
  </sheetViews>
  <sheetFormatPr defaultRowHeight="14.25" x14ac:dyDescent="0.45"/>
  <cols>
    <col min="1" max="1" width="18.53125" customWidth="1"/>
    <col min="2" max="2" width="8.73046875" style="1"/>
    <col min="3" max="4" width="8.796875" bestFit="1" customWidth="1"/>
    <col min="5" max="5" width="8.796875" customWidth="1"/>
    <col min="6" max="6" width="8.796875" bestFit="1" customWidth="1"/>
    <col min="7" max="8" width="9.19921875" bestFit="1" customWidth="1"/>
    <col min="9" max="20" width="8.796875" bestFit="1" customWidth="1"/>
  </cols>
  <sheetData>
    <row r="1" spans="1:21" x14ac:dyDescent="0.45">
      <c r="A1" s="15" t="s">
        <v>0</v>
      </c>
    </row>
    <row r="2" spans="1:21" x14ac:dyDescent="0.45">
      <c r="A2" s="2" t="s">
        <v>1</v>
      </c>
      <c r="B2" s="3"/>
      <c r="C2" s="4">
        <v>44197</v>
      </c>
      <c r="D2" s="4">
        <v>44228</v>
      </c>
      <c r="E2" s="4"/>
      <c r="F2" s="4">
        <v>44256</v>
      </c>
      <c r="G2" s="4">
        <v>44287</v>
      </c>
      <c r="H2" s="4">
        <v>44317</v>
      </c>
      <c r="I2" s="4">
        <v>44348</v>
      </c>
      <c r="J2" s="4">
        <v>44378</v>
      </c>
      <c r="K2" s="4">
        <v>44409</v>
      </c>
      <c r="L2" s="4">
        <v>44440</v>
      </c>
      <c r="M2" s="4">
        <v>44470</v>
      </c>
      <c r="N2" s="4">
        <v>44501</v>
      </c>
      <c r="O2" s="4">
        <v>44531</v>
      </c>
      <c r="P2" s="4">
        <v>44562</v>
      </c>
      <c r="Q2" s="4">
        <v>44593</v>
      </c>
      <c r="R2" s="4">
        <v>44621</v>
      </c>
      <c r="S2" s="4">
        <v>44652</v>
      </c>
      <c r="T2" s="4">
        <v>44682</v>
      </c>
    </row>
    <row r="4" spans="1:21" x14ac:dyDescent="0.45">
      <c r="A4" t="s">
        <v>2</v>
      </c>
      <c r="B4" s="1" t="s">
        <v>3</v>
      </c>
      <c r="C4">
        <v>35.299999999999997</v>
      </c>
      <c r="D4">
        <v>39.700000000000003</v>
      </c>
      <c r="F4">
        <v>45.5</v>
      </c>
      <c r="G4">
        <v>38.6</v>
      </c>
      <c r="H4" s="5">
        <v>23.932000000000002</v>
      </c>
      <c r="I4" s="5">
        <v>22.735400000000002</v>
      </c>
      <c r="J4" s="5">
        <v>24.012117926565878</v>
      </c>
      <c r="K4" s="5">
        <v>26.173208539956811</v>
      </c>
      <c r="L4" s="5">
        <v>32.716510674946015</v>
      </c>
      <c r="M4" s="5">
        <v>34.37905568202131</v>
      </c>
      <c r="N4" s="5">
        <v>35.744717652118879</v>
      </c>
      <c r="O4" s="5">
        <v>36.575990155656527</v>
      </c>
      <c r="P4" s="5">
        <v>38.238535162731822</v>
      </c>
      <c r="Q4" s="5">
        <v>39.663573740224926</v>
      </c>
      <c r="R4" s="5">
        <v>44.651208761450818</v>
      </c>
      <c r="S4" s="5">
        <v>41.979261428651235</v>
      </c>
      <c r="T4" s="5">
        <v>43.998066080099804</v>
      </c>
    </row>
    <row r="5" spans="1:21" x14ac:dyDescent="0.45">
      <c r="A5" s="2" t="s">
        <v>4</v>
      </c>
      <c r="C5" s="6">
        <v>0.1</v>
      </c>
      <c r="D5" s="7">
        <v>0.12464589235127499</v>
      </c>
      <c r="E5" s="7"/>
      <c r="F5" s="7">
        <v>0.14609571788413089</v>
      </c>
      <c r="G5" s="7">
        <v>-0.15164835164835166</v>
      </c>
      <c r="H5" s="7">
        <v>-0.38</v>
      </c>
      <c r="I5" s="7">
        <v>-0.05</v>
      </c>
      <c r="J5" s="7">
        <v>5.6155507559395357E-2</v>
      </c>
      <c r="K5" s="7">
        <v>0.09</v>
      </c>
      <c r="L5" s="7">
        <v>0.25</v>
      </c>
      <c r="M5" s="7">
        <v>5.0816696914700588E-2</v>
      </c>
      <c r="N5" s="7">
        <v>3.9723661485319584E-2</v>
      </c>
      <c r="O5" s="7">
        <v>2.3255813953488413E-2</v>
      </c>
      <c r="P5" s="7">
        <v>4.5454545454545414E-2</v>
      </c>
      <c r="Q5" s="7">
        <v>3.7267080745341463E-2</v>
      </c>
      <c r="R5" s="7">
        <v>0.12574850299401197</v>
      </c>
      <c r="S5" s="7">
        <v>-5.9840425531914931E-2</v>
      </c>
      <c r="T5" s="7">
        <v>4.8090523338047975E-2</v>
      </c>
      <c r="U5" s="11">
        <f>MEDIAN(C5:T5)</f>
        <v>4.8090523338047975E-2</v>
      </c>
    </row>
    <row r="7" spans="1:21" x14ac:dyDescent="0.45">
      <c r="A7" t="s">
        <v>5</v>
      </c>
      <c r="B7" s="1" t="s">
        <v>6</v>
      </c>
      <c r="C7" s="8">
        <v>12496.199999999999</v>
      </c>
      <c r="D7" s="8">
        <v>14053.800000000001</v>
      </c>
      <c r="E7" s="8"/>
      <c r="F7" s="8">
        <v>16289</v>
      </c>
      <c r="G7" s="8">
        <v>13278.4</v>
      </c>
      <c r="H7" s="8">
        <v>7945.4240000000009</v>
      </c>
      <c r="I7" s="8">
        <v>8048.3316000000004</v>
      </c>
      <c r="J7" s="8">
        <v>8020.0473874730033</v>
      </c>
      <c r="K7" s="8">
        <v>9396.1818658444954</v>
      </c>
      <c r="L7" s="8">
        <v>11516.211757580997</v>
      </c>
      <c r="M7" s="8">
        <v>11654.499876205224</v>
      </c>
      <c r="N7" s="8">
        <v>13189.800813631866</v>
      </c>
      <c r="O7" s="8">
        <v>13569.692347748571</v>
      </c>
      <c r="P7" s="8">
        <v>14148.258010210773</v>
      </c>
      <c r="Q7" s="8">
        <v>14635.858710142998</v>
      </c>
      <c r="R7" s="8">
        <v>16610.249659259705</v>
      </c>
      <c r="S7" s="8">
        <v>15658.26451288691</v>
      </c>
      <c r="T7" s="8">
        <v>16411.278647877225</v>
      </c>
    </row>
    <row r="8" spans="1:21" x14ac:dyDescent="0.45">
      <c r="A8" s="2" t="s">
        <v>7</v>
      </c>
      <c r="B8" s="1" t="s">
        <v>8</v>
      </c>
      <c r="C8" s="6">
        <v>0.11</v>
      </c>
      <c r="D8" s="7">
        <v>0.12464589235127499</v>
      </c>
      <c r="E8" s="7"/>
      <c r="F8" s="7">
        <v>0.15904595198451665</v>
      </c>
      <c r="G8" s="7">
        <v>-0.18482411443305302</v>
      </c>
      <c r="H8" s="7">
        <v>-0.40162790697674411</v>
      </c>
      <c r="I8" s="7">
        <v>1.2951807228915646E-2</v>
      </c>
      <c r="J8" s="7">
        <v>-3.5142951275761725E-3</v>
      </c>
      <c r="K8" s="7">
        <v>0.17158682634730571</v>
      </c>
      <c r="L8" s="7">
        <v>0.22562674094707513</v>
      </c>
      <c r="M8" s="7">
        <v>1.2008125721828078E-2</v>
      </c>
      <c r="N8" s="7">
        <v>0.13173460497959577</v>
      </c>
      <c r="O8" s="7">
        <v>2.8801915926135901E-2</v>
      </c>
      <c r="P8" s="7">
        <v>4.2636608674344378E-2</v>
      </c>
      <c r="Q8" s="7">
        <v>3.4463656202786463E-2</v>
      </c>
      <c r="R8" s="7">
        <v>0.13490092984762203</v>
      </c>
      <c r="S8" s="7">
        <v>-5.7313114847860946E-2</v>
      </c>
      <c r="T8" s="7">
        <v>4.8090523338047975E-2</v>
      </c>
      <c r="U8" s="11">
        <f>MEDIAN(C8:T8)</f>
        <v>4.2636608674344378E-2</v>
      </c>
    </row>
    <row r="10" spans="1:21" x14ac:dyDescent="0.45">
      <c r="A10" t="s">
        <v>9</v>
      </c>
      <c r="B10" s="1" t="s">
        <v>8</v>
      </c>
      <c r="C10" s="9">
        <v>0.122</v>
      </c>
      <c r="D10" s="9">
        <v>0.1221</v>
      </c>
      <c r="E10" s="9"/>
      <c r="F10" s="9">
        <v>0.121</v>
      </c>
      <c r="G10" s="9">
        <v>0.125</v>
      </c>
      <c r="H10" s="9">
        <v>0.12509999999999999</v>
      </c>
      <c r="I10" s="9">
        <v>0.12519999999999998</v>
      </c>
      <c r="J10" s="9">
        <v>0.127</v>
      </c>
      <c r="K10" s="9">
        <v>0.126</v>
      </c>
      <c r="L10" s="9">
        <v>0.1265</v>
      </c>
      <c r="M10" s="9">
        <v>0.12659999999999999</v>
      </c>
      <c r="N10" s="9">
        <v>0.125</v>
      </c>
      <c r="O10" s="9">
        <v>0.1245</v>
      </c>
      <c r="P10" s="9">
        <v>0.12520000000000001</v>
      </c>
      <c r="Q10" s="9">
        <v>0.1249</v>
      </c>
      <c r="R10" s="9">
        <v>0.1255</v>
      </c>
      <c r="S10" s="9">
        <v>0.12520000000000001</v>
      </c>
      <c r="T10" s="9">
        <v>0.12529999999999999</v>
      </c>
    </row>
    <row r="12" spans="1:21" x14ac:dyDescent="0.45">
      <c r="A12" t="s">
        <v>10</v>
      </c>
      <c r="B12" s="1" t="s">
        <v>6</v>
      </c>
      <c r="C12" s="10">
        <v>1524.5363999999997</v>
      </c>
      <c r="D12" s="10">
        <v>1715.9689800000001</v>
      </c>
      <c r="E12" s="10"/>
      <c r="F12" s="10">
        <v>1970.9690000000001</v>
      </c>
      <c r="G12" s="10">
        <v>1659.8</v>
      </c>
      <c r="H12" s="10">
        <v>993.97254240000007</v>
      </c>
      <c r="I12" s="10">
        <v>1007.6511163199999</v>
      </c>
      <c r="J12" s="10">
        <v>1018.5460182090715</v>
      </c>
      <c r="K12" s="10">
        <v>1183.9189150964064</v>
      </c>
      <c r="L12" s="10">
        <v>1456.8007873339961</v>
      </c>
      <c r="M12" s="10">
        <v>1475.4596843275813</v>
      </c>
      <c r="N12" s="10">
        <v>1648.7251017039832</v>
      </c>
      <c r="O12" s="10">
        <v>1689.4266972946971</v>
      </c>
      <c r="P12" s="10">
        <v>1771.3619028783889</v>
      </c>
      <c r="Q12" s="10">
        <v>1828.0187528968604</v>
      </c>
      <c r="R12" s="10">
        <v>2084.5863322370928</v>
      </c>
      <c r="S12" s="10">
        <v>1960.4147170134413</v>
      </c>
      <c r="T12" s="10">
        <v>2056.3332145790164</v>
      </c>
    </row>
    <row r="13" spans="1:21" x14ac:dyDescent="0.45">
      <c r="A13" s="2" t="s">
        <v>11</v>
      </c>
      <c r="C13" s="11">
        <v>0.128</v>
      </c>
      <c r="D13" s="12">
        <v>0.12556773324664494</v>
      </c>
      <c r="E13" s="12"/>
      <c r="F13" s="12">
        <v>0.14860409656123275</v>
      </c>
      <c r="G13" s="12">
        <v>-0.15787615127381516</v>
      </c>
      <c r="H13" s="12">
        <v>-0.40114920930232556</v>
      </c>
      <c r="I13" s="12">
        <v>1.3761520903758706E-2</v>
      </c>
      <c r="J13" s="12">
        <v>1.0812176667714501E-2</v>
      </c>
      <c r="K13" s="12">
        <v>0.16236173322646064</v>
      </c>
      <c r="L13" s="12">
        <v>0.23049033912543671</v>
      </c>
      <c r="M13" s="12">
        <v>1.2808132145323503E-2</v>
      </c>
      <c r="N13" s="12">
        <v>0.11743148200986941</v>
      </c>
      <c r="O13" s="12">
        <v>2.4686708262431356E-2</v>
      </c>
      <c r="P13" s="12">
        <v>4.8498822538376896E-2</v>
      </c>
      <c r="Q13" s="12">
        <v>3.1984909422747787E-2</v>
      </c>
      <c r="R13" s="12">
        <v>0.14035281581966808</v>
      </c>
      <c r="S13" s="12">
        <v>-5.9566549633085053E-2</v>
      </c>
      <c r="T13" s="12">
        <v>4.8927656343908943E-2</v>
      </c>
      <c r="U13" s="11">
        <f>MEDIAN(C13:T13)</f>
        <v>4.8498822538376896E-2</v>
      </c>
    </row>
    <row r="15" spans="1:21" x14ac:dyDescent="0.45">
      <c r="A15" t="s">
        <v>12</v>
      </c>
      <c r="B15" s="1" t="s">
        <v>6</v>
      </c>
      <c r="C15" s="10">
        <v>249.92399999999998</v>
      </c>
      <c r="D15" s="10">
        <v>281.07600000000002</v>
      </c>
      <c r="E15" s="10"/>
      <c r="F15" s="10">
        <v>325.78000000000003</v>
      </c>
      <c r="G15" s="10">
        <v>265.56799999999998</v>
      </c>
      <c r="H15" s="10">
        <v>158.90848000000003</v>
      </c>
      <c r="I15" s="10">
        <v>160.966632</v>
      </c>
      <c r="J15" s="10">
        <v>160.40094774946007</v>
      </c>
      <c r="K15" s="10">
        <v>187.92363731688991</v>
      </c>
      <c r="L15" s="10">
        <v>230.32423515161994</v>
      </c>
      <c r="M15" s="10">
        <v>233.08999752410449</v>
      </c>
      <c r="N15" s="10">
        <v>263.7960162726373</v>
      </c>
      <c r="O15" s="10">
        <v>271.39384695497142</v>
      </c>
      <c r="P15" s="10">
        <v>282.96516020421547</v>
      </c>
      <c r="Q15" s="10">
        <v>292.71717420285995</v>
      </c>
      <c r="R15" s="10">
        <v>332.2049931851941</v>
      </c>
      <c r="S15" s="10">
        <v>313.16529025773821</v>
      </c>
      <c r="T15" s="10">
        <v>328.2255729575445</v>
      </c>
    </row>
    <row r="17" spans="1:21" x14ac:dyDescent="0.45">
      <c r="A17" t="s">
        <v>13</v>
      </c>
      <c r="B17" s="1" t="s">
        <v>6</v>
      </c>
      <c r="C17" s="13">
        <v>124.96199999999999</v>
      </c>
      <c r="D17" s="13">
        <v>140.53800000000001</v>
      </c>
      <c r="E17" s="13"/>
      <c r="F17" s="13">
        <v>162.89000000000001</v>
      </c>
      <c r="G17" s="13">
        <v>132.78399999999999</v>
      </c>
      <c r="H17" s="13">
        <v>79.454240000000013</v>
      </c>
      <c r="I17" s="13">
        <v>80.483316000000002</v>
      </c>
      <c r="J17" s="13">
        <v>80.200473874730037</v>
      </c>
      <c r="K17" s="13">
        <v>93.961818658444955</v>
      </c>
      <c r="L17" s="13">
        <v>115.16211757580997</v>
      </c>
      <c r="M17" s="13">
        <v>116.54499876205224</v>
      </c>
      <c r="N17" s="13">
        <v>131.89800813631865</v>
      </c>
      <c r="O17" s="13">
        <v>135.69692347748571</v>
      </c>
      <c r="P17" s="13">
        <v>141.48258010210773</v>
      </c>
      <c r="Q17" s="13">
        <v>146.35858710142998</v>
      </c>
      <c r="R17" s="13">
        <v>166.10249659259705</v>
      </c>
      <c r="S17" s="13">
        <v>156.5826451288691</v>
      </c>
      <c r="T17" s="13">
        <v>164.11278647877225</v>
      </c>
    </row>
    <row r="19" spans="1:21" x14ac:dyDescent="0.45">
      <c r="A19" t="s">
        <v>14</v>
      </c>
      <c r="B19" s="1" t="s">
        <v>6</v>
      </c>
      <c r="C19" s="10">
        <v>1149.6503999999998</v>
      </c>
      <c r="D19" s="10">
        <v>1294.3549800000001</v>
      </c>
      <c r="E19" s="10"/>
      <c r="F19" s="10">
        <v>1482.299</v>
      </c>
      <c r="G19" s="10">
        <v>1261.4479999999999</v>
      </c>
      <c r="H19" s="10">
        <v>755.60982239999998</v>
      </c>
      <c r="I19" s="10">
        <v>766.20116831999985</v>
      </c>
      <c r="J19" s="10">
        <v>777.94459658488131</v>
      </c>
      <c r="K19" s="10">
        <v>902.03345912107159</v>
      </c>
      <c r="L19" s="10">
        <v>1111.3144346065662</v>
      </c>
      <c r="M19" s="10">
        <v>1125.8246880414245</v>
      </c>
      <c r="N19" s="10">
        <v>1253.0310772950272</v>
      </c>
      <c r="O19" s="10">
        <v>1282.3359268622398</v>
      </c>
      <c r="P19" s="10">
        <v>1346.9141625720658</v>
      </c>
      <c r="Q19" s="10">
        <v>1388.9429915925705</v>
      </c>
      <c r="R19" s="10">
        <v>1586.2788424593018</v>
      </c>
      <c r="S19" s="10">
        <v>1490.6667816268341</v>
      </c>
      <c r="T19" s="10">
        <v>1563.9948551426996</v>
      </c>
    </row>
    <row r="20" spans="1:21" x14ac:dyDescent="0.45">
      <c r="C20" s="7">
        <v>0.75409836065573765</v>
      </c>
      <c r="D20" s="7">
        <v>0.75429975429975427</v>
      </c>
      <c r="E20" s="7"/>
      <c r="F20" s="7">
        <v>0.75206611570247928</v>
      </c>
      <c r="G20" s="7">
        <v>0.7599999999999999</v>
      </c>
      <c r="H20" s="7">
        <v>0.76019184652278171</v>
      </c>
      <c r="I20" s="7">
        <v>0.76038338658146953</v>
      </c>
      <c r="J20" s="7">
        <v>0.76377952755905509</v>
      </c>
      <c r="K20" s="7">
        <v>0.76190476190476197</v>
      </c>
      <c r="L20" s="7">
        <v>0.76284584980237158</v>
      </c>
      <c r="M20" s="7">
        <v>0.76303317535545012</v>
      </c>
      <c r="N20" s="7">
        <v>0.76</v>
      </c>
      <c r="O20" s="7">
        <v>0.75903614457831314</v>
      </c>
      <c r="P20" s="7">
        <v>0.76038338658146976</v>
      </c>
      <c r="Q20" s="7">
        <v>0.75980784627702158</v>
      </c>
      <c r="R20" s="7">
        <v>0.76095617529880477</v>
      </c>
      <c r="S20" s="7">
        <v>0.76038338658146976</v>
      </c>
      <c r="T20" s="7">
        <v>0.76057462090981642</v>
      </c>
      <c r="U20" s="12">
        <f>MEDIAN(C20:T20)</f>
        <v>0.76038338658146953</v>
      </c>
    </row>
    <row r="21" spans="1:21" x14ac:dyDescent="0.4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2"/>
    </row>
    <row r="22" spans="1:21" x14ac:dyDescent="0.45">
      <c r="A22" t="s">
        <v>15</v>
      </c>
      <c r="B22" s="1" t="s">
        <v>6</v>
      </c>
      <c r="C22">
        <v>550</v>
      </c>
      <c r="D22">
        <v>555</v>
      </c>
      <c r="F22">
        <v>560</v>
      </c>
      <c r="G22">
        <v>565</v>
      </c>
      <c r="H22">
        <v>570</v>
      </c>
      <c r="I22">
        <v>575</v>
      </c>
      <c r="J22">
        <v>580</v>
      </c>
      <c r="K22">
        <v>585</v>
      </c>
      <c r="L22">
        <v>590</v>
      </c>
      <c r="M22">
        <v>595</v>
      </c>
      <c r="N22">
        <v>600</v>
      </c>
      <c r="O22">
        <v>605</v>
      </c>
      <c r="P22">
        <v>610</v>
      </c>
      <c r="Q22">
        <v>615</v>
      </c>
      <c r="R22">
        <v>620</v>
      </c>
      <c r="S22">
        <v>625</v>
      </c>
      <c r="T22">
        <v>630</v>
      </c>
    </row>
    <row r="23" spans="1:21" x14ac:dyDescent="0.45">
      <c r="A23" t="s">
        <v>16</v>
      </c>
      <c r="B23" s="1" t="s">
        <v>6</v>
      </c>
      <c r="C23">
        <v>330</v>
      </c>
      <c r="D23" s="14">
        <v>331.65</v>
      </c>
      <c r="E23" s="14"/>
      <c r="F23" s="14">
        <v>333.30824999999993</v>
      </c>
      <c r="G23" s="14">
        <v>334.9747912499999</v>
      </c>
      <c r="H23" s="14">
        <v>336.64966520624984</v>
      </c>
      <c r="I23" s="14">
        <v>338.33291353228105</v>
      </c>
      <c r="J23" s="14">
        <v>340.0245780999424</v>
      </c>
      <c r="K23" s="14">
        <v>341.7247009904421</v>
      </c>
      <c r="L23" s="14">
        <v>343.43332449539429</v>
      </c>
      <c r="M23" s="14">
        <v>345.15049111787124</v>
      </c>
      <c r="N23" s="14">
        <v>346.87624357346056</v>
      </c>
      <c r="O23" s="14">
        <v>348.61062479132784</v>
      </c>
      <c r="P23" s="14">
        <v>350.35367791528444</v>
      </c>
      <c r="Q23" s="14">
        <v>352.10544630486083</v>
      </c>
      <c r="R23" s="14">
        <v>353.86597353638513</v>
      </c>
      <c r="S23" s="14">
        <v>355.63530340406703</v>
      </c>
      <c r="T23" s="14">
        <v>357.41347992108734</v>
      </c>
    </row>
    <row r="24" spans="1:21" x14ac:dyDescent="0.45">
      <c r="A24" t="s">
        <v>17</v>
      </c>
      <c r="B24" s="1" t="s">
        <v>6</v>
      </c>
      <c r="C24">
        <v>400</v>
      </c>
      <c r="D24">
        <v>400</v>
      </c>
      <c r="F24">
        <v>500</v>
      </c>
      <c r="G24">
        <v>300</v>
      </c>
      <c r="H24">
        <v>150</v>
      </c>
      <c r="I24">
        <v>200</v>
      </c>
      <c r="J24">
        <v>325</v>
      </c>
      <c r="K24">
        <v>450</v>
      </c>
      <c r="L24">
        <v>450</v>
      </c>
      <c r="M24">
        <v>450</v>
      </c>
      <c r="N24">
        <v>450</v>
      </c>
      <c r="O24">
        <v>450</v>
      </c>
      <c r="P24">
        <v>450</v>
      </c>
      <c r="Q24">
        <v>475</v>
      </c>
      <c r="R24">
        <v>575</v>
      </c>
      <c r="S24">
        <v>300</v>
      </c>
      <c r="T24">
        <v>300</v>
      </c>
    </row>
    <row r="27" spans="1:21" x14ac:dyDescent="0.45">
      <c r="A27" t="s">
        <v>18</v>
      </c>
      <c r="B27" s="1" t="s">
        <v>6</v>
      </c>
      <c r="C27" s="10">
        <v>-130.34960000000024</v>
      </c>
      <c r="D27" s="10">
        <v>7.7049800000000914</v>
      </c>
      <c r="E27" s="10"/>
      <c r="F27" s="10">
        <v>88.990750000000048</v>
      </c>
      <c r="G27" s="10">
        <v>61.473208749999969</v>
      </c>
      <c r="H27" s="10">
        <v>-301.03984280624985</v>
      </c>
      <c r="I27" s="10">
        <v>-347.1317452122812</v>
      </c>
      <c r="J27" s="10">
        <v>-467.07998151506109</v>
      </c>
      <c r="K27" s="10">
        <v>-474.69124186937051</v>
      </c>
      <c r="L27" s="10">
        <v>-272.11888988882805</v>
      </c>
      <c r="M27" s="10">
        <v>-264.32580307644679</v>
      </c>
      <c r="N27" s="10">
        <v>-143.84516627843334</v>
      </c>
      <c r="O27" s="10">
        <v>-121.27469792908801</v>
      </c>
      <c r="P27" s="10">
        <v>-63.439515343218602</v>
      </c>
      <c r="Q27" s="10">
        <v>-53.162454712290355</v>
      </c>
      <c r="R27" s="10">
        <v>37.412868922916687</v>
      </c>
      <c r="S27" s="10">
        <v>210.03147822276708</v>
      </c>
      <c r="T27" s="10">
        <v>276.58137522161223</v>
      </c>
    </row>
    <row r="28" spans="1:21" x14ac:dyDescent="0.45">
      <c r="C28" s="7">
        <v>-8.5501139887509583E-2</v>
      </c>
      <c r="D28" s="7">
        <v>4.4901627534083347E-3</v>
      </c>
      <c r="E28" s="7"/>
      <c r="F28" s="7">
        <v>4.5150760869399793E-2</v>
      </c>
      <c r="G28" s="7">
        <v>3.7036515694661987E-2</v>
      </c>
      <c r="H28" s="7">
        <v>-0.30286535086711047</v>
      </c>
      <c r="I28" s="7">
        <v>-0.34449596650081271</v>
      </c>
      <c r="J28" s="7">
        <v>-0.45857523682271772</v>
      </c>
      <c r="K28" s="7">
        <v>-0.40094911553188289</v>
      </c>
      <c r="L28" s="7">
        <v>-0.18679210792219336</v>
      </c>
      <c r="M28" s="7">
        <v>-0.17914810271275514</v>
      </c>
      <c r="N28" s="7">
        <v>-8.7246300871968954E-2</v>
      </c>
      <c r="O28" s="7">
        <v>-7.1784527924938613E-2</v>
      </c>
      <c r="P28" s="7">
        <v>-3.5813977505179513E-2</v>
      </c>
      <c r="Q28" s="7">
        <v>-2.9082007297815647E-2</v>
      </c>
      <c r="R28" s="7">
        <v>1.7947382818521467E-2</v>
      </c>
      <c r="S28" s="7">
        <v>0.10713624846825053</v>
      </c>
      <c r="T28" s="7">
        <v>0.13450221649910735</v>
      </c>
      <c r="U28" s="12">
        <f>MEDIAN(C28:T28)</f>
        <v>-7.1784527924938613E-2</v>
      </c>
    </row>
  </sheetData>
  <pageMargins left="0.7" right="0.7" top="0.75" bottom="0.75" header="0.3" footer="0.3"/>
  <pageSetup paperSize="9" scale="7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FD99-2AC7-4F9A-8040-DB146896C881}">
  <dimension ref="A1:S23"/>
  <sheetViews>
    <sheetView workbookViewId="0">
      <selection sqref="A1:XFD1"/>
    </sheetView>
  </sheetViews>
  <sheetFormatPr defaultRowHeight="14.25" x14ac:dyDescent="0.45"/>
  <cols>
    <col min="1" max="1" width="17.46484375" customWidth="1"/>
  </cols>
  <sheetData>
    <row r="1" spans="1:19" x14ac:dyDescent="0.45">
      <c r="A1" t="s">
        <v>19</v>
      </c>
      <c r="B1" s="1"/>
    </row>
    <row r="2" spans="1:19" x14ac:dyDescent="0.45">
      <c r="A2" s="2" t="s">
        <v>1</v>
      </c>
      <c r="B2" s="3"/>
      <c r="C2" s="4">
        <v>44197</v>
      </c>
      <c r="D2" s="4">
        <v>44228</v>
      </c>
      <c r="E2" s="4">
        <v>44256</v>
      </c>
      <c r="F2" s="4">
        <v>44287</v>
      </c>
      <c r="G2" s="4">
        <v>44317</v>
      </c>
      <c r="H2" s="4">
        <v>44348</v>
      </c>
      <c r="I2" s="4">
        <v>44378</v>
      </c>
      <c r="J2" s="4">
        <v>44409</v>
      </c>
      <c r="K2" s="4">
        <v>44440</v>
      </c>
      <c r="L2" s="4">
        <v>44470</v>
      </c>
      <c r="M2" s="4">
        <v>44501</v>
      </c>
      <c r="N2" s="4">
        <v>44531</v>
      </c>
      <c r="O2" s="4">
        <v>44562</v>
      </c>
      <c r="P2" s="4">
        <v>44593</v>
      </c>
      <c r="Q2" s="4">
        <v>44621</v>
      </c>
      <c r="R2" s="4">
        <v>44652</v>
      </c>
      <c r="S2" s="4">
        <v>44682</v>
      </c>
    </row>
    <row r="4" spans="1:19" x14ac:dyDescent="0.45">
      <c r="A4" t="s">
        <v>20</v>
      </c>
      <c r="C4" s="8">
        <v>4500</v>
      </c>
      <c r="D4" s="8">
        <f>C4*1.002</f>
        <v>4509</v>
      </c>
      <c r="E4" s="8">
        <f t="shared" ref="E4:S4" si="0">D4*1.002</f>
        <v>4518.018</v>
      </c>
      <c r="F4" s="8">
        <f t="shared" si="0"/>
        <v>4527.0540360000005</v>
      </c>
      <c r="G4" s="8">
        <f t="shared" si="0"/>
        <v>4536.1081440720009</v>
      </c>
      <c r="H4" s="8">
        <f t="shared" si="0"/>
        <v>4545.1803603601447</v>
      </c>
      <c r="I4" s="8">
        <f t="shared" si="0"/>
        <v>4554.2707210808649</v>
      </c>
      <c r="J4" s="8">
        <f t="shared" si="0"/>
        <v>4563.3792625230262</v>
      </c>
      <c r="K4" s="8">
        <f t="shared" si="0"/>
        <v>4572.5060210480724</v>
      </c>
      <c r="L4" s="8">
        <f t="shared" si="0"/>
        <v>4581.6510330901683</v>
      </c>
      <c r="M4" s="8">
        <f t="shared" si="0"/>
        <v>4590.8143351563485</v>
      </c>
      <c r="N4" s="8">
        <f t="shared" si="0"/>
        <v>4599.995963826661</v>
      </c>
      <c r="O4" s="8">
        <f t="shared" si="0"/>
        <v>4609.1959557543141</v>
      </c>
      <c r="P4" s="8">
        <f t="shared" si="0"/>
        <v>4618.4143476658228</v>
      </c>
      <c r="Q4" s="8">
        <f t="shared" si="0"/>
        <v>4627.6511763611543</v>
      </c>
      <c r="R4" s="8">
        <f t="shared" si="0"/>
        <v>4636.9064787138768</v>
      </c>
      <c r="S4" s="8">
        <f t="shared" si="0"/>
        <v>4646.180291671305</v>
      </c>
    </row>
    <row r="5" spans="1:19" x14ac:dyDescent="0.45"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x14ac:dyDescent="0.45">
      <c r="A6" t="s">
        <v>21</v>
      </c>
      <c r="C6" s="8">
        <v>2750</v>
      </c>
      <c r="D6" s="8">
        <f>C6*1.002</f>
        <v>2755.5</v>
      </c>
      <c r="E6" s="8">
        <f t="shared" ref="E6:S6" si="1">D6*1.002</f>
        <v>2761.011</v>
      </c>
      <c r="F6" s="8">
        <f t="shared" si="1"/>
        <v>2766.5330220000001</v>
      </c>
      <c r="G6" s="8">
        <f t="shared" si="1"/>
        <v>2772.066088044</v>
      </c>
      <c r="H6" s="8">
        <f t="shared" si="1"/>
        <v>2777.6102202200882</v>
      </c>
      <c r="I6" s="8">
        <f t="shared" si="1"/>
        <v>2783.1654406605285</v>
      </c>
      <c r="J6" s="8">
        <f t="shared" si="1"/>
        <v>2788.7317715418494</v>
      </c>
      <c r="K6" s="8">
        <f t="shared" si="1"/>
        <v>2794.3092350849333</v>
      </c>
      <c r="L6" s="8">
        <f t="shared" si="1"/>
        <v>2799.8978535551032</v>
      </c>
      <c r="M6" s="8">
        <f t="shared" si="1"/>
        <v>2805.4976492622136</v>
      </c>
      <c r="N6" s="8">
        <f t="shared" si="1"/>
        <v>2811.108644560738</v>
      </c>
      <c r="O6" s="8">
        <f t="shared" si="1"/>
        <v>2816.7308618498596</v>
      </c>
      <c r="P6" s="8">
        <f t="shared" si="1"/>
        <v>2822.3643235735594</v>
      </c>
      <c r="Q6" s="8">
        <f t="shared" si="1"/>
        <v>2828.0090522207065</v>
      </c>
      <c r="R6" s="8">
        <f t="shared" si="1"/>
        <v>2833.665070325148</v>
      </c>
      <c r="S6" s="8">
        <f t="shared" si="1"/>
        <v>2839.3324004657984</v>
      </c>
    </row>
    <row r="7" spans="1:19" x14ac:dyDescent="0.45">
      <c r="A7" t="s">
        <v>22</v>
      </c>
      <c r="C7" s="8">
        <v>2500</v>
      </c>
      <c r="D7" s="8">
        <f>C7*1.002</f>
        <v>2505</v>
      </c>
      <c r="E7" s="8">
        <f t="shared" ref="E7:S7" si="2">D7*1.002</f>
        <v>2510.0100000000002</v>
      </c>
      <c r="F7" s="8">
        <f t="shared" si="2"/>
        <v>2515.0300200000001</v>
      </c>
      <c r="G7" s="8">
        <f t="shared" si="2"/>
        <v>2520.0600800400002</v>
      </c>
      <c r="H7" s="8">
        <f t="shared" si="2"/>
        <v>2525.1002002000801</v>
      </c>
      <c r="I7" s="8">
        <f t="shared" si="2"/>
        <v>2530.1504006004802</v>
      </c>
      <c r="J7" s="8">
        <f t="shared" si="2"/>
        <v>2535.210701401681</v>
      </c>
      <c r="K7" s="8">
        <f t="shared" si="2"/>
        <v>2540.2811228044843</v>
      </c>
      <c r="L7" s="8">
        <f t="shared" si="2"/>
        <v>2545.3616850500935</v>
      </c>
      <c r="M7" s="8">
        <f t="shared" si="2"/>
        <v>2550.4524084201935</v>
      </c>
      <c r="N7" s="8">
        <f t="shared" si="2"/>
        <v>2555.5533132370338</v>
      </c>
      <c r="O7" s="8">
        <f t="shared" si="2"/>
        <v>2560.6644198635076</v>
      </c>
      <c r="P7" s="8">
        <f t="shared" si="2"/>
        <v>2565.7857487032347</v>
      </c>
      <c r="Q7" s="8">
        <f t="shared" si="2"/>
        <v>2570.9173202006414</v>
      </c>
      <c r="R7" s="8">
        <f t="shared" si="2"/>
        <v>2576.0591548410425</v>
      </c>
      <c r="S7" s="8">
        <f t="shared" si="2"/>
        <v>2581.2112731507245</v>
      </c>
    </row>
    <row r="8" spans="1:19" x14ac:dyDescent="0.45">
      <c r="A8" t="s">
        <v>23</v>
      </c>
      <c r="C8" s="8">
        <v>450</v>
      </c>
      <c r="D8" s="8">
        <f>C8*1.002</f>
        <v>450.9</v>
      </c>
      <c r="E8" s="8">
        <f t="shared" ref="E8:S8" si="3">D8*1.002</f>
        <v>451.80179999999996</v>
      </c>
      <c r="F8" s="8">
        <f t="shared" si="3"/>
        <v>452.70540359999995</v>
      </c>
      <c r="G8" s="8">
        <f t="shared" si="3"/>
        <v>453.61081440719994</v>
      </c>
      <c r="H8" s="8">
        <f t="shared" si="3"/>
        <v>454.51803603601434</v>
      </c>
      <c r="I8" s="8">
        <f t="shared" si="3"/>
        <v>455.42707210808635</v>
      </c>
      <c r="J8" s="8">
        <f t="shared" si="3"/>
        <v>456.33792625230251</v>
      </c>
      <c r="K8" s="8">
        <f t="shared" si="3"/>
        <v>457.25060210480711</v>
      </c>
      <c r="L8" s="8">
        <f t="shared" si="3"/>
        <v>458.16510330901673</v>
      </c>
      <c r="M8" s="8">
        <f t="shared" si="3"/>
        <v>459.08143351563479</v>
      </c>
      <c r="N8" s="8">
        <f t="shared" si="3"/>
        <v>459.99959638266603</v>
      </c>
      <c r="O8" s="8">
        <f t="shared" si="3"/>
        <v>460.91959557543134</v>
      </c>
      <c r="P8" s="8">
        <f t="shared" si="3"/>
        <v>461.84143476658221</v>
      </c>
      <c r="Q8" s="8">
        <f t="shared" si="3"/>
        <v>462.76511763611535</v>
      </c>
      <c r="R8" s="8">
        <f t="shared" si="3"/>
        <v>463.69064787138757</v>
      </c>
      <c r="S8" s="8">
        <f t="shared" si="3"/>
        <v>464.61802916713032</v>
      </c>
    </row>
    <row r="9" spans="1:19" x14ac:dyDescent="0.45">
      <c r="A9" t="s">
        <v>24</v>
      </c>
      <c r="C9" s="8">
        <f>C6+C7+C8</f>
        <v>5700</v>
      </c>
      <c r="D9" s="8">
        <f>D6+D7+D8</f>
        <v>5711.4</v>
      </c>
      <c r="E9" s="8">
        <f t="shared" ref="E9:S9" si="4">E6+E7+E8</f>
        <v>5722.8228000000008</v>
      </c>
      <c r="F9" s="8">
        <f t="shared" si="4"/>
        <v>5734.2684455999997</v>
      </c>
      <c r="G9" s="8">
        <f t="shared" si="4"/>
        <v>5745.7369824911993</v>
      </c>
      <c r="H9" s="8">
        <f t="shared" si="4"/>
        <v>5757.2284564561824</v>
      </c>
      <c r="I9" s="8">
        <f t="shared" si="4"/>
        <v>5768.7429133690948</v>
      </c>
      <c r="J9" s="8">
        <f t="shared" si="4"/>
        <v>5780.2803991958326</v>
      </c>
      <c r="K9" s="8">
        <f t="shared" si="4"/>
        <v>5791.8409599942252</v>
      </c>
      <c r="L9" s="8">
        <f t="shared" si="4"/>
        <v>5803.4246419142128</v>
      </c>
      <c r="M9" s="8">
        <f t="shared" si="4"/>
        <v>5815.0314911980413</v>
      </c>
      <c r="N9" s="8">
        <f t="shared" si="4"/>
        <v>5826.6615541804376</v>
      </c>
      <c r="O9" s="8">
        <f t="shared" si="4"/>
        <v>5838.314877288798</v>
      </c>
      <c r="P9" s="8">
        <f t="shared" si="4"/>
        <v>5849.9915070433763</v>
      </c>
      <c r="Q9" s="8">
        <f t="shared" si="4"/>
        <v>5861.6914900574629</v>
      </c>
      <c r="R9" s="8">
        <f t="shared" si="4"/>
        <v>5873.4148730375773</v>
      </c>
      <c r="S9" s="8">
        <f t="shared" si="4"/>
        <v>5885.1617027836528</v>
      </c>
    </row>
    <row r="10" spans="1:19" x14ac:dyDescent="0.45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 x14ac:dyDescent="0.45">
      <c r="A11" t="s">
        <v>25</v>
      </c>
      <c r="C11" s="8">
        <v>750</v>
      </c>
      <c r="D11" s="8">
        <f>C11*1.002</f>
        <v>751.5</v>
      </c>
      <c r="E11" s="8">
        <f t="shared" ref="E11:S11" si="5">D11*1.002</f>
        <v>753.00300000000004</v>
      </c>
      <c r="F11" s="8">
        <f t="shared" si="5"/>
        <v>754.509006</v>
      </c>
      <c r="G11" s="8">
        <f t="shared" si="5"/>
        <v>756.01802401199996</v>
      </c>
      <c r="H11" s="8">
        <f t="shared" si="5"/>
        <v>757.53006006002397</v>
      </c>
      <c r="I11" s="8">
        <f t="shared" si="5"/>
        <v>759.04512018014407</v>
      </c>
      <c r="J11" s="8">
        <f t="shared" si="5"/>
        <v>760.56321042050433</v>
      </c>
      <c r="K11" s="8">
        <f t="shared" si="5"/>
        <v>762.08433684134536</v>
      </c>
      <c r="L11" s="8">
        <f t="shared" si="5"/>
        <v>763.60850551502801</v>
      </c>
      <c r="M11" s="8">
        <f t="shared" si="5"/>
        <v>765.13572252605809</v>
      </c>
      <c r="N11" s="8">
        <f t="shared" si="5"/>
        <v>766.6659939711102</v>
      </c>
      <c r="O11" s="8">
        <f t="shared" si="5"/>
        <v>768.19932595905243</v>
      </c>
      <c r="P11" s="8">
        <f t="shared" si="5"/>
        <v>769.73572461097058</v>
      </c>
      <c r="Q11" s="8">
        <f t="shared" si="5"/>
        <v>771.27519606019257</v>
      </c>
      <c r="R11" s="8">
        <f t="shared" si="5"/>
        <v>772.81774645231292</v>
      </c>
      <c r="S11" s="8">
        <f t="shared" si="5"/>
        <v>774.3633819452175</v>
      </c>
    </row>
    <row r="12" spans="1:19" x14ac:dyDescent="0.45">
      <c r="A12" t="s">
        <v>26</v>
      </c>
      <c r="C12" s="8">
        <v>300</v>
      </c>
      <c r="D12" s="8">
        <f>C12*1.002</f>
        <v>300.60000000000002</v>
      </c>
      <c r="E12" s="8">
        <f t="shared" ref="E12:S12" si="6">D12*1.002</f>
        <v>301.20120000000003</v>
      </c>
      <c r="F12" s="8">
        <f t="shared" si="6"/>
        <v>301.80360240000005</v>
      </c>
      <c r="G12" s="8">
        <f t="shared" si="6"/>
        <v>302.40720960480007</v>
      </c>
      <c r="H12" s="8">
        <f t="shared" si="6"/>
        <v>303.01202402400969</v>
      </c>
      <c r="I12" s="8">
        <f t="shared" si="6"/>
        <v>303.61804807205772</v>
      </c>
      <c r="J12" s="8">
        <f t="shared" si="6"/>
        <v>304.22528416820182</v>
      </c>
      <c r="K12" s="8">
        <f t="shared" si="6"/>
        <v>304.83373473653825</v>
      </c>
      <c r="L12" s="8">
        <f t="shared" si="6"/>
        <v>305.44340220601134</v>
      </c>
      <c r="M12" s="8">
        <f t="shared" si="6"/>
        <v>306.05428901042336</v>
      </c>
      <c r="N12" s="8">
        <f t="shared" si="6"/>
        <v>306.66639758844423</v>
      </c>
      <c r="O12" s="8">
        <f t="shared" si="6"/>
        <v>307.27973038362114</v>
      </c>
      <c r="P12" s="8">
        <f t="shared" si="6"/>
        <v>307.89428984438837</v>
      </c>
      <c r="Q12" s="8">
        <f t="shared" si="6"/>
        <v>308.51007842407716</v>
      </c>
      <c r="R12" s="8">
        <f t="shared" si="6"/>
        <v>309.12709858092529</v>
      </c>
      <c r="S12" s="8">
        <f t="shared" si="6"/>
        <v>309.74535277808712</v>
      </c>
    </row>
    <row r="13" spans="1:19" x14ac:dyDescent="0.45">
      <c r="A13" t="s">
        <v>27</v>
      </c>
      <c r="C13" s="8">
        <f>SUM(C11:C12)</f>
        <v>1050</v>
      </c>
      <c r="D13" s="8">
        <f>SUM(D11:D12)</f>
        <v>1052.0999999999999</v>
      </c>
      <c r="E13" s="8">
        <f t="shared" ref="E13:S13" si="7">SUM(E11:E12)</f>
        <v>1054.2042000000001</v>
      </c>
      <c r="F13" s="8">
        <f t="shared" si="7"/>
        <v>1056.3126084</v>
      </c>
      <c r="G13" s="8">
        <f t="shared" si="7"/>
        <v>1058.4252336168001</v>
      </c>
      <c r="H13" s="8">
        <f t="shared" si="7"/>
        <v>1060.5420840840336</v>
      </c>
      <c r="I13" s="8">
        <f t="shared" si="7"/>
        <v>1062.6631682522018</v>
      </c>
      <c r="J13" s="8">
        <f t="shared" si="7"/>
        <v>1064.7884945887063</v>
      </c>
      <c r="K13" s="8">
        <f t="shared" si="7"/>
        <v>1066.9180715778837</v>
      </c>
      <c r="L13" s="8">
        <f t="shared" si="7"/>
        <v>1069.0519077210392</v>
      </c>
      <c r="M13" s="8">
        <f t="shared" si="7"/>
        <v>1071.1900115364815</v>
      </c>
      <c r="N13" s="8">
        <f t="shared" si="7"/>
        <v>1073.3323915595545</v>
      </c>
      <c r="O13" s="8">
        <f t="shared" si="7"/>
        <v>1075.4790563426736</v>
      </c>
      <c r="P13" s="8">
        <f t="shared" si="7"/>
        <v>1077.6300144553588</v>
      </c>
      <c r="Q13" s="8">
        <f t="shared" si="7"/>
        <v>1079.7852744842698</v>
      </c>
      <c r="R13" s="8">
        <f t="shared" si="7"/>
        <v>1081.9448450332382</v>
      </c>
      <c r="S13" s="8">
        <f t="shared" si="7"/>
        <v>1084.1087347233047</v>
      </c>
    </row>
    <row r="14" spans="1:19" x14ac:dyDescent="0.4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x14ac:dyDescent="0.45">
      <c r="A15" t="s">
        <v>28</v>
      </c>
      <c r="C15" s="8">
        <f>C9-C13</f>
        <v>4650</v>
      </c>
      <c r="D15" s="8">
        <f>D9-D13</f>
        <v>4659.2999999999993</v>
      </c>
      <c r="E15" s="8">
        <f t="shared" ref="E15:S15" si="8">E9-E13</f>
        <v>4668.6186000000007</v>
      </c>
      <c r="F15" s="8">
        <f t="shared" si="8"/>
        <v>4677.9558371999992</v>
      </c>
      <c r="G15" s="8">
        <f t="shared" si="8"/>
        <v>4687.3117488743992</v>
      </c>
      <c r="H15" s="8">
        <f t="shared" si="8"/>
        <v>4696.686372372149</v>
      </c>
      <c r="I15" s="8">
        <f t="shared" si="8"/>
        <v>4706.0797451168928</v>
      </c>
      <c r="J15" s="8">
        <f t="shared" si="8"/>
        <v>4715.4919046071263</v>
      </c>
      <c r="K15" s="8">
        <f t="shared" si="8"/>
        <v>4724.9228884163413</v>
      </c>
      <c r="L15" s="8">
        <f t="shared" si="8"/>
        <v>4734.3727341931735</v>
      </c>
      <c r="M15" s="8">
        <f t="shared" si="8"/>
        <v>4743.8414796615598</v>
      </c>
      <c r="N15" s="8">
        <f t="shared" si="8"/>
        <v>4753.3291626208829</v>
      </c>
      <c r="O15" s="8">
        <f t="shared" si="8"/>
        <v>4762.8358209461239</v>
      </c>
      <c r="P15" s="8">
        <f t="shared" si="8"/>
        <v>4772.3614925880174</v>
      </c>
      <c r="Q15" s="8">
        <f t="shared" si="8"/>
        <v>4781.9062155731935</v>
      </c>
      <c r="R15" s="8">
        <f t="shared" si="8"/>
        <v>4791.4700280043389</v>
      </c>
      <c r="S15" s="8">
        <f t="shared" si="8"/>
        <v>4801.0529680603486</v>
      </c>
    </row>
    <row r="16" spans="1:19" x14ac:dyDescent="0.4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45">
      <c r="A17" t="s">
        <v>29</v>
      </c>
      <c r="C17" s="8">
        <v>300</v>
      </c>
      <c r="D17" s="8">
        <f>C17*1.002</f>
        <v>300.60000000000002</v>
      </c>
      <c r="E17" s="8">
        <f t="shared" ref="E17:S17" si="9">D17*1.002</f>
        <v>301.20120000000003</v>
      </c>
      <c r="F17" s="8">
        <f t="shared" si="9"/>
        <v>301.80360240000005</v>
      </c>
      <c r="G17" s="8">
        <f t="shared" si="9"/>
        <v>302.40720960480007</v>
      </c>
      <c r="H17" s="8">
        <f t="shared" si="9"/>
        <v>303.01202402400969</v>
      </c>
      <c r="I17" s="8">
        <f t="shared" si="9"/>
        <v>303.61804807205772</v>
      </c>
      <c r="J17" s="8">
        <f t="shared" si="9"/>
        <v>304.22528416820182</v>
      </c>
      <c r="K17" s="8">
        <f t="shared" si="9"/>
        <v>304.83373473653825</v>
      </c>
      <c r="L17" s="8">
        <f t="shared" si="9"/>
        <v>305.44340220601134</v>
      </c>
      <c r="M17" s="8">
        <f t="shared" si="9"/>
        <v>306.05428901042336</v>
      </c>
      <c r="N17" s="8">
        <f t="shared" si="9"/>
        <v>306.66639758844423</v>
      </c>
      <c r="O17" s="8">
        <f t="shared" si="9"/>
        <v>307.27973038362114</v>
      </c>
      <c r="P17" s="8">
        <f t="shared" si="9"/>
        <v>307.89428984438837</v>
      </c>
      <c r="Q17" s="8">
        <f t="shared" si="9"/>
        <v>308.51007842407716</v>
      </c>
      <c r="R17" s="8">
        <f t="shared" si="9"/>
        <v>309.12709858092529</v>
      </c>
      <c r="S17" s="8">
        <f t="shared" si="9"/>
        <v>309.74535277808712</v>
      </c>
    </row>
    <row r="18" spans="1:19" x14ac:dyDescent="0.45">
      <c r="A18" t="s">
        <v>30</v>
      </c>
      <c r="C18" s="8">
        <v>250</v>
      </c>
      <c r="D18" s="8">
        <f>C18*1.002</f>
        <v>250.5</v>
      </c>
      <c r="E18" s="8">
        <f t="shared" ref="E18:S18" si="10">D18*1.002</f>
        <v>251.001</v>
      </c>
      <c r="F18" s="8">
        <f t="shared" si="10"/>
        <v>251.50300200000001</v>
      </c>
      <c r="G18" s="8">
        <f t="shared" si="10"/>
        <v>252.00600800400002</v>
      </c>
      <c r="H18" s="8">
        <f t="shared" si="10"/>
        <v>252.51002002000803</v>
      </c>
      <c r="I18" s="8">
        <f t="shared" si="10"/>
        <v>253.01504006004805</v>
      </c>
      <c r="J18" s="8">
        <f t="shared" si="10"/>
        <v>253.52107014016815</v>
      </c>
      <c r="K18" s="8">
        <f t="shared" si="10"/>
        <v>254.02811228044848</v>
      </c>
      <c r="L18" s="8">
        <f t="shared" si="10"/>
        <v>254.53616850500939</v>
      </c>
      <c r="M18" s="8">
        <f t="shared" si="10"/>
        <v>255.04524084201941</v>
      </c>
      <c r="N18" s="8">
        <f t="shared" si="10"/>
        <v>255.55533132370346</v>
      </c>
      <c r="O18" s="8">
        <f t="shared" si="10"/>
        <v>256.06644198635087</v>
      </c>
      <c r="P18" s="8">
        <f t="shared" si="10"/>
        <v>256.57857487032356</v>
      </c>
      <c r="Q18" s="8">
        <f t="shared" si="10"/>
        <v>257.09173202006423</v>
      </c>
      <c r="R18" s="8">
        <f t="shared" si="10"/>
        <v>257.60591548410434</v>
      </c>
      <c r="S18" s="8">
        <f t="shared" si="10"/>
        <v>258.12112731507256</v>
      </c>
    </row>
    <row r="19" spans="1:19" x14ac:dyDescent="0.45">
      <c r="A19" t="s">
        <v>31</v>
      </c>
      <c r="C19" s="8">
        <f>SUM(C17:C18)</f>
        <v>550</v>
      </c>
      <c r="D19" s="8">
        <f>SUM(D17:D18)</f>
        <v>551.1</v>
      </c>
      <c r="E19" s="8">
        <f t="shared" ref="E19:S19" si="11">SUM(E17:E18)</f>
        <v>552.20220000000006</v>
      </c>
      <c r="F19" s="8">
        <f t="shared" si="11"/>
        <v>553.30660440000008</v>
      </c>
      <c r="G19" s="8">
        <f t="shared" si="11"/>
        <v>554.4132176088001</v>
      </c>
      <c r="H19" s="8">
        <f t="shared" si="11"/>
        <v>555.52204404401778</v>
      </c>
      <c r="I19" s="8">
        <f t="shared" si="11"/>
        <v>556.63308813210574</v>
      </c>
      <c r="J19" s="8">
        <f t="shared" si="11"/>
        <v>557.74635430836997</v>
      </c>
      <c r="K19" s="8">
        <f t="shared" si="11"/>
        <v>558.86184701698676</v>
      </c>
      <c r="L19" s="8">
        <f t="shared" si="11"/>
        <v>559.97957071102076</v>
      </c>
      <c r="M19" s="8">
        <f t="shared" si="11"/>
        <v>561.09952985244274</v>
      </c>
      <c r="N19" s="8">
        <f t="shared" si="11"/>
        <v>562.22172891214768</v>
      </c>
      <c r="O19" s="8">
        <f t="shared" si="11"/>
        <v>563.34617236997201</v>
      </c>
      <c r="P19" s="8">
        <f t="shared" si="11"/>
        <v>564.47286471471193</v>
      </c>
      <c r="Q19" s="8">
        <f t="shared" si="11"/>
        <v>565.60181044414139</v>
      </c>
      <c r="R19" s="8">
        <f t="shared" si="11"/>
        <v>566.73301406502969</v>
      </c>
      <c r="S19" s="8">
        <f t="shared" si="11"/>
        <v>567.86648009315968</v>
      </c>
    </row>
    <row r="20" spans="1:19" x14ac:dyDescent="0.4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x14ac:dyDescent="0.45">
      <c r="A21" t="s">
        <v>32</v>
      </c>
      <c r="C21" s="8">
        <v>250</v>
      </c>
      <c r="D21" s="8">
        <f>C21*1.002</f>
        <v>250.5</v>
      </c>
      <c r="E21" s="8">
        <f t="shared" ref="E21:S21" si="12">D21*1.002</f>
        <v>251.001</v>
      </c>
      <c r="F21" s="8">
        <f t="shared" si="12"/>
        <v>251.50300200000001</v>
      </c>
      <c r="G21" s="8">
        <f t="shared" si="12"/>
        <v>252.00600800400002</v>
      </c>
      <c r="H21" s="8">
        <f t="shared" si="12"/>
        <v>252.51002002000803</v>
      </c>
      <c r="I21" s="8">
        <f t="shared" si="12"/>
        <v>253.01504006004805</v>
      </c>
      <c r="J21" s="8">
        <f t="shared" si="12"/>
        <v>253.52107014016815</v>
      </c>
      <c r="K21" s="8">
        <f t="shared" si="12"/>
        <v>254.02811228044848</v>
      </c>
      <c r="L21" s="8">
        <f t="shared" si="12"/>
        <v>254.53616850500939</v>
      </c>
      <c r="M21" s="8">
        <f t="shared" si="12"/>
        <v>255.04524084201941</v>
      </c>
      <c r="N21" s="8">
        <f t="shared" si="12"/>
        <v>255.55533132370346</v>
      </c>
      <c r="O21" s="8">
        <f t="shared" si="12"/>
        <v>256.06644198635087</v>
      </c>
      <c r="P21" s="8">
        <f t="shared" si="12"/>
        <v>256.57857487032356</v>
      </c>
      <c r="Q21" s="8">
        <f t="shared" si="12"/>
        <v>257.09173202006423</v>
      </c>
      <c r="R21" s="8">
        <f t="shared" si="12"/>
        <v>257.60591548410434</v>
      </c>
      <c r="S21" s="8">
        <f t="shared" si="12"/>
        <v>258.12112731507256</v>
      </c>
    </row>
    <row r="22" spans="1:19" x14ac:dyDescent="0.45">
      <c r="A22" t="s">
        <v>33</v>
      </c>
      <c r="C22" s="8">
        <v>1000</v>
      </c>
      <c r="D22" s="8">
        <f>C22*1.002</f>
        <v>1002</v>
      </c>
      <c r="E22" s="8">
        <f t="shared" ref="E22:S22" si="13">D22*1.002</f>
        <v>1004.004</v>
      </c>
      <c r="F22" s="8">
        <f t="shared" si="13"/>
        <v>1006.012008</v>
      </c>
      <c r="G22" s="8">
        <f t="shared" si="13"/>
        <v>1008.0240320160001</v>
      </c>
      <c r="H22" s="8">
        <f t="shared" si="13"/>
        <v>1010.0400800800321</v>
      </c>
      <c r="I22" s="8">
        <f t="shared" si="13"/>
        <v>1012.0601602401922</v>
      </c>
      <c r="J22" s="8">
        <f t="shared" si="13"/>
        <v>1014.0842805606726</v>
      </c>
      <c r="K22" s="8">
        <f t="shared" si="13"/>
        <v>1016.1124491217939</v>
      </c>
      <c r="L22" s="8">
        <f t="shared" si="13"/>
        <v>1018.1446740200375</v>
      </c>
      <c r="M22" s="8">
        <f t="shared" si="13"/>
        <v>1020.1809633680776</v>
      </c>
      <c r="N22" s="8">
        <f t="shared" si="13"/>
        <v>1022.2213252948138</v>
      </c>
      <c r="O22" s="8">
        <f t="shared" si="13"/>
        <v>1024.2657679454035</v>
      </c>
      <c r="P22" s="8">
        <f t="shared" si="13"/>
        <v>1026.3142994812943</v>
      </c>
      <c r="Q22" s="8">
        <f t="shared" si="13"/>
        <v>1028.3669280802569</v>
      </c>
      <c r="R22" s="8">
        <f t="shared" si="13"/>
        <v>1030.4236619364174</v>
      </c>
      <c r="S22" s="8">
        <f t="shared" si="13"/>
        <v>1032.4845092602902</v>
      </c>
    </row>
    <row r="23" spans="1:19" x14ac:dyDescent="0.45">
      <c r="A23" t="s">
        <v>40</v>
      </c>
      <c r="C23" s="10">
        <f>SUM(C21:C22)</f>
        <v>1250</v>
      </c>
      <c r="D23" s="10">
        <f t="shared" ref="D23:S23" si="14">SUM(D21:D22)</f>
        <v>1252.5</v>
      </c>
      <c r="E23" s="10">
        <f t="shared" si="14"/>
        <v>1255.0050000000001</v>
      </c>
      <c r="F23" s="10">
        <f t="shared" si="14"/>
        <v>1257.5150100000001</v>
      </c>
      <c r="G23" s="10">
        <f t="shared" si="14"/>
        <v>1260.0300400200001</v>
      </c>
      <c r="H23" s="10">
        <f t="shared" si="14"/>
        <v>1262.5501001000403</v>
      </c>
      <c r="I23" s="10">
        <f t="shared" si="14"/>
        <v>1265.0752003002403</v>
      </c>
      <c r="J23" s="10">
        <f t="shared" si="14"/>
        <v>1267.6053507008407</v>
      </c>
      <c r="K23" s="10">
        <f t="shared" si="14"/>
        <v>1270.1405614022424</v>
      </c>
      <c r="L23" s="10">
        <f t="shared" si="14"/>
        <v>1272.680842525047</v>
      </c>
      <c r="M23" s="10">
        <f t="shared" si="14"/>
        <v>1275.226204210097</v>
      </c>
      <c r="N23" s="10">
        <f t="shared" si="14"/>
        <v>1277.7766566185173</v>
      </c>
      <c r="O23" s="10">
        <f t="shared" si="14"/>
        <v>1280.3322099317543</v>
      </c>
      <c r="P23" s="10">
        <f t="shared" si="14"/>
        <v>1282.8928743516178</v>
      </c>
      <c r="Q23" s="10">
        <f t="shared" si="14"/>
        <v>1285.4586601003211</v>
      </c>
      <c r="R23" s="10">
        <f t="shared" si="14"/>
        <v>1288.0295774205217</v>
      </c>
      <c r="S23" s="10">
        <f t="shared" si="14"/>
        <v>1290.6056365753627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4D68-CD1D-4119-98CB-53F40BE3504E}">
  <dimension ref="A1:R12"/>
  <sheetViews>
    <sheetView workbookViewId="0">
      <selection sqref="A1:XFD1"/>
    </sheetView>
  </sheetViews>
  <sheetFormatPr defaultRowHeight="14.25" x14ac:dyDescent="0.45"/>
  <cols>
    <col min="1" max="1" width="20.73046875" customWidth="1"/>
  </cols>
  <sheetData>
    <row r="1" spans="1:18" x14ac:dyDescent="0.45">
      <c r="A1" t="s">
        <v>34</v>
      </c>
    </row>
    <row r="2" spans="1:18" x14ac:dyDescent="0.45">
      <c r="B2" s="4">
        <v>44197</v>
      </c>
      <c r="C2" s="4">
        <v>44228</v>
      </c>
      <c r="D2" s="4">
        <v>44256</v>
      </c>
      <c r="E2" s="4">
        <v>44287</v>
      </c>
      <c r="F2" s="4">
        <v>44317</v>
      </c>
      <c r="G2" s="4">
        <v>44348</v>
      </c>
      <c r="H2" s="4">
        <v>44378</v>
      </c>
      <c r="I2" s="4">
        <v>44409</v>
      </c>
      <c r="J2" s="4">
        <v>44440</v>
      </c>
      <c r="K2" s="4">
        <v>44470</v>
      </c>
      <c r="L2" s="4">
        <v>44501</v>
      </c>
      <c r="M2" s="4">
        <v>44531</v>
      </c>
      <c r="N2" s="4">
        <v>44562</v>
      </c>
      <c r="O2" s="4">
        <v>44593</v>
      </c>
      <c r="P2" s="4">
        <v>44621</v>
      </c>
      <c r="Q2" s="4">
        <v>44652</v>
      </c>
      <c r="R2" s="4">
        <v>44682</v>
      </c>
    </row>
    <row r="4" spans="1:18" x14ac:dyDescent="0.45">
      <c r="A4" t="s">
        <v>35</v>
      </c>
      <c r="B4">
        <v>250</v>
      </c>
      <c r="C4">
        <f>ROUND(B4*1.003,0)</f>
        <v>251</v>
      </c>
      <c r="D4">
        <f t="shared" ref="D4:R4" si="0">ROUND(C4*1.003,0)</f>
        <v>252</v>
      </c>
      <c r="E4">
        <f t="shared" si="0"/>
        <v>253</v>
      </c>
      <c r="F4">
        <f t="shared" si="0"/>
        <v>254</v>
      </c>
      <c r="G4">
        <f t="shared" si="0"/>
        <v>255</v>
      </c>
      <c r="H4">
        <f t="shared" si="0"/>
        <v>256</v>
      </c>
      <c r="I4">
        <v>245</v>
      </c>
      <c r="J4">
        <f t="shared" si="0"/>
        <v>246</v>
      </c>
      <c r="K4">
        <f t="shared" si="0"/>
        <v>247</v>
      </c>
      <c r="L4">
        <f t="shared" si="0"/>
        <v>248</v>
      </c>
      <c r="M4">
        <f t="shared" si="0"/>
        <v>249</v>
      </c>
      <c r="N4">
        <f t="shared" si="0"/>
        <v>250</v>
      </c>
      <c r="O4">
        <f t="shared" si="0"/>
        <v>251</v>
      </c>
      <c r="P4">
        <f t="shared" si="0"/>
        <v>252</v>
      </c>
      <c r="Q4">
        <f t="shared" si="0"/>
        <v>253</v>
      </c>
      <c r="R4">
        <f t="shared" si="0"/>
        <v>254</v>
      </c>
    </row>
    <row r="6" spans="1:18" x14ac:dyDescent="0.45">
      <c r="A6" t="s">
        <v>36</v>
      </c>
      <c r="B6">
        <v>30</v>
      </c>
      <c r="C6">
        <f>ROUND(B6*1.003,0)</f>
        <v>30</v>
      </c>
      <c r="D6">
        <f t="shared" ref="D6:R6" si="1">ROUND(C6*1.003,0)</f>
        <v>30</v>
      </c>
      <c r="E6">
        <f t="shared" si="1"/>
        <v>30</v>
      </c>
      <c r="F6">
        <f t="shared" si="1"/>
        <v>30</v>
      </c>
      <c r="G6">
        <f t="shared" si="1"/>
        <v>30</v>
      </c>
      <c r="H6">
        <f t="shared" si="1"/>
        <v>30</v>
      </c>
      <c r="I6">
        <f t="shared" si="1"/>
        <v>30</v>
      </c>
      <c r="J6">
        <f t="shared" si="1"/>
        <v>30</v>
      </c>
      <c r="K6">
        <f t="shared" si="1"/>
        <v>30</v>
      </c>
      <c r="L6">
        <f t="shared" si="1"/>
        <v>30</v>
      </c>
      <c r="M6">
        <f t="shared" si="1"/>
        <v>30</v>
      </c>
      <c r="N6">
        <f t="shared" si="1"/>
        <v>30</v>
      </c>
      <c r="O6">
        <f t="shared" si="1"/>
        <v>30</v>
      </c>
      <c r="P6">
        <f t="shared" si="1"/>
        <v>30</v>
      </c>
      <c r="Q6">
        <f t="shared" si="1"/>
        <v>30</v>
      </c>
      <c r="R6">
        <f t="shared" si="1"/>
        <v>30</v>
      </c>
    </row>
    <row r="8" spans="1:18" x14ac:dyDescent="0.45">
      <c r="A8" t="s">
        <v>37</v>
      </c>
      <c r="B8">
        <v>1000</v>
      </c>
      <c r="C8">
        <f>ROUND(B8*1.003,0)</f>
        <v>1003</v>
      </c>
      <c r="D8">
        <f t="shared" ref="D8:R8" si="2">ROUND(C8*1.003,0)</f>
        <v>1006</v>
      </c>
      <c r="E8">
        <f t="shared" si="2"/>
        <v>1009</v>
      </c>
      <c r="F8">
        <f t="shared" si="2"/>
        <v>1012</v>
      </c>
      <c r="G8">
        <f t="shared" si="2"/>
        <v>1015</v>
      </c>
      <c r="H8">
        <f t="shared" si="2"/>
        <v>1018</v>
      </c>
      <c r="I8">
        <f t="shared" si="2"/>
        <v>1021</v>
      </c>
      <c r="J8">
        <f t="shared" si="2"/>
        <v>1024</v>
      </c>
      <c r="K8">
        <f t="shared" si="2"/>
        <v>1027</v>
      </c>
      <c r="L8">
        <f t="shared" si="2"/>
        <v>1030</v>
      </c>
      <c r="M8">
        <f t="shared" si="2"/>
        <v>1033</v>
      </c>
      <c r="N8">
        <f t="shared" si="2"/>
        <v>1036</v>
      </c>
      <c r="O8">
        <f t="shared" si="2"/>
        <v>1039</v>
      </c>
      <c r="P8">
        <f t="shared" si="2"/>
        <v>1042</v>
      </c>
      <c r="Q8">
        <f t="shared" si="2"/>
        <v>1045</v>
      </c>
      <c r="R8">
        <f t="shared" si="2"/>
        <v>1048</v>
      </c>
    </row>
    <row r="10" spans="1:18" x14ac:dyDescent="0.45">
      <c r="A10" t="s">
        <v>38</v>
      </c>
      <c r="B10" s="6">
        <v>0.18</v>
      </c>
      <c r="C10" s="6">
        <f>B10</f>
        <v>0.18</v>
      </c>
      <c r="D10" s="6">
        <v>0.2</v>
      </c>
      <c r="E10" s="6">
        <v>0.22</v>
      </c>
      <c r="F10" s="6">
        <f t="shared" ref="F10:R10" si="3">E10</f>
        <v>0.22</v>
      </c>
      <c r="G10" s="6">
        <f t="shared" si="3"/>
        <v>0.22</v>
      </c>
      <c r="H10" s="6">
        <f t="shared" si="3"/>
        <v>0.22</v>
      </c>
      <c r="I10" s="6">
        <v>0.2</v>
      </c>
      <c r="J10" s="6">
        <f t="shared" si="3"/>
        <v>0.2</v>
      </c>
      <c r="K10" s="6">
        <f t="shared" si="3"/>
        <v>0.2</v>
      </c>
      <c r="L10" s="6">
        <v>0.15</v>
      </c>
      <c r="M10" s="6">
        <f t="shared" si="3"/>
        <v>0.15</v>
      </c>
      <c r="N10" s="6">
        <f t="shared" si="3"/>
        <v>0.15</v>
      </c>
      <c r="O10" s="6">
        <f t="shared" si="3"/>
        <v>0.15</v>
      </c>
      <c r="P10" s="6">
        <v>0.14000000000000001</v>
      </c>
      <c r="Q10" s="6">
        <f t="shared" si="3"/>
        <v>0.14000000000000001</v>
      </c>
      <c r="R10" s="6">
        <f t="shared" si="3"/>
        <v>0.14000000000000001</v>
      </c>
    </row>
    <row r="12" spans="1:18" x14ac:dyDescent="0.45">
      <c r="A12" t="s">
        <v>39</v>
      </c>
      <c r="B12" s="6">
        <v>0.34</v>
      </c>
      <c r="C12" s="6">
        <f>B12</f>
        <v>0.34</v>
      </c>
      <c r="D12" s="6">
        <f t="shared" ref="D12:R12" si="4">C12</f>
        <v>0.34</v>
      </c>
      <c r="E12" s="6">
        <f t="shared" si="4"/>
        <v>0.34</v>
      </c>
      <c r="F12" s="6">
        <v>0.33</v>
      </c>
      <c r="G12" s="6">
        <f t="shared" si="4"/>
        <v>0.33</v>
      </c>
      <c r="H12" s="6">
        <f t="shared" si="4"/>
        <v>0.33</v>
      </c>
      <c r="I12" s="6">
        <v>0.3</v>
      </c>
      <c r="J12" s="6">
        <f t="shared" si="4"/>
        <v>0.3</v>
      </c>
      <c r="K12" s="6">
        <f t="shared" si="4"/>
        <v>0.3</v>
      </c>
      <c r="L12" s="6">
        <v>0.27</v>
      </c>
      <c r="M12" s="6">
        <f t="shared" si="4"/>
        <v>0.27</v>
      </c>
      <c r="N12" s="6">
        <f t="shared" si="4"/>
        <v>0.27</v>
      </c>
      <c r="O12" s="6">
        <f t="shared" si="4"/>
        <v>0.27</v>
      </c>
      <c r="P12" s="6">
        <v>0.25</v>
      </c>
      <c r="Q12" s="6">
        <f t="shared" si="4"/>
        <v>0.25</v>
      </c>
      <c r="R12" s="6">
        <f t="shared" si="4"/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</vt:lpstr>
      <vt:lpstr>BS</vt:lpstr>
      <vt:lpstr>Operating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Mohith Thimmaiah</cp:lastModifiedBy>
  <dcterms:created xsi:type="dcterms:W3CDTF">2024-04-22T06:07:10Z</dcterms:created>
  <dcterms:modified xsi:type="dcterms:W3CDTF">2025-04-08T14:35:37Z</dcterms:modified>
</cp:coreProperties>
</file>