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mc:AlternateContent xmlns:mc="http://schemas.openxmlformats.org/markup-compatibility/2006">
    <mc:Choice Requires="x15">
      <x15ac:absPath xmlns:x15ac="http://schemas.microsoft.com/office/spreadsheetml/2010/11/ac" url="C:\Users\ADMIN\Desktop\"/>
    </mc:Choice>
  </mc:AlternateContent>
  <xr:revisionPtr revIDLastSave="0" documentId="8_{B06C1D23-A2CE-4E9E-A279-0DF89D37D0DF}" xr6:coauthVersionLast="47" xr6:coauthVersionMax="47" xr10:uidLastSave="{00000000-0000-0000-0000-000000000000}"/>
  <bookViews>
    <workbookView xWindow="-108" yWindow="-108" windowWidth="23256" windowHeight="1317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81029"/>
  <pivotCaches>
    <pivotCache cacheId="28" r:id="rId5"/>
    <pivotCache cacheId="31" r:id="rId6"/>
    <pivotCache cacheId="34" r:id="rId7"/>
    <pivotCache cacheId="37" r:id="rId8"/>
    <pivotCache cacheId="40" r:id="rId9"/>
    <pivotCache cacheId="43" r:id="rId10"/>
    <pivotCache cacheId="46" r:id="rId11"/>
    <pivotCache cacheId="49" r:id="rId12"/>
    <pivotCache cacheId="52" r:id="rId13"/>
  </pivotCaches>
  <extLst>
    <ext xmlns:x14="http://schemas.microsoft.com/office/spreadsheetml/2009/9/main" uri="{876F7934-8845-4945-9796-88D515C7AA90}">
      <x14:pivotCaches>
        <pivotCache cacheId="12"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F53" i="6" l="1"/>
  <c r="I53" i="6" l="1"/>
  <c r="J53" i="6"/>
  <c r="H57" i="6"/>
  <c r="G57" i="6"/>
  <c r="F57" i="6"/>
  <c r="H56" i="6"/>
  <c r="G56" i="6"/>
  <c r="F56" i="6"/>
  <c r="H55" i="6"/>
  <c r="G55" i="6"/>
  <c r="F55" i="6"/>
  <c r="H54" i="6"/>
  <c r="G54" i="6"/>
  <c r="F54" i="6"/>
  <c r="H53" i="6"/>
  <c r="G53" i="6"/>
  <c r="V36" i="5"/>
  <c r="U36" i="5"/>
  <c r="T36" i="5"/>
  <c r="S36" i="5"/>
  <c r="R36" i="5"/>
  <c r="Q36" i="5"/>
  <c r="P36" i="5"/>
  <c r="V35" i="5"/>
  <c r="U35" i="5"/>
  <c r="T35" i="5"/>
  <c r="S35" i="5"/>
  <c r="R35" i="5"/>
  <c r="Q35" i="5"/>
  <c r="P35" i="5"/>
  <c r="V34" i="5"/>
  <c r="U34" i="5"/>
  <c r="T34" i="5"/>
  <c r="S34" i="5"/>
  <c r="R34" i="5"/>
  <c r="Q34" i="5"/>
  <c r="P34" i="5"/>
  <c r="V33" i="5"/>
  <c r="U33" i="5"/>
  <c r="T33" i="5"/>
  <c r="S33" i="5"/>
  <c r="R33" i="5"/>
  <c r="Q33" i="5"/>
  <c r="P33" i="5"/>
  <c r="V32" i="5"/>
  <c r="U32" i="5"/>
  <c r="T32" i="5"/>
  <c r="S32" i="5"/>
  <c r="R32" i="5"/>
  <c r="Q32" i="5"/>
  <c r="P32" i="5"/>
  <c r="V31" i="5"/>
  <c r="U31" i="5"/>
  <c r="T31" i="5"/>
  <c r="S31" i="5"/>
  <c r="R31" i="5"/>
  <c r="Q31" i="5"/>
  <c r="P31" i="5"/>
  <c r="V30" i="5"/>
  <c r="U30" i="5"/>
  <c r="T30" i="5"/>
  <c r="S30" i="5"/>
  <c r="R30" i="5"/>
  <c r="Q30" i="5"/>
  <c r="P30" i="5"/>
  <c r="V29" i="5"/>
  <c r="U29" i="5"/>
  <c r="T29" i="5"/>
  <c r="S29" i="5"/>
  <c r="R29" i="5"/>
  <c r="Q29" i="5"/>
  <c r="P29" i="5"/>
  <c r="V28" i="5"/>
  <c r="U28" i="5"/>
  <c r="T28" i="5"/>
  <c r="S28" i="5"/>
  <c r="R28" i="5"/>
  <c r="Q28" i="5"/>
  <c r="P28" i="5"/>
  <c r="V27" i="5"/>
  <c r="U27" i="5"/>
  <c r="T27" i="5"/>
  <c r="S27" i="5"/>
  <c r="R27" i="5"/>
  <c r="Q27" i="5"/>
  <c r="P27" i="5"/>
  <c r="V26" i="5"/>
  <c r="U26" i="5"/>
  <c r="T26" i="5"/>
  <c r="S26" i="5"/>
  <c r="R26" i="5"/>
  <c r="Q26" i="5"/>
  <c r="P26" i="5"/>
  <c r="V25" i="5"/>
  <c r="U25" i="5"/>
  <c r="T25" i="5"/>
  <c r="S25" i="5"/>
  <c r="R25" i="5"/>
  <c r="Q25" i="5"/>
  <c r="P25" i="5"/>
  <c r="V24" i="5"/>
  <c r="U24" i="5"/>
  <c r="T24" i="5"/>
  <c r="S24" i="5"/>
  <c r="R24" i="5"/>
  <c r="Q24" i="5"/>
  <c r="P24" i="5"/>
  <c r="V23" i="5"/>
  <c r="U23" i="5"/>
  <c r="T23" i="5"/>
  <c r="S23" i="5"/>
  <c r="R23" i="5"/>
  <c r="Q23" i="5"/>
  <c r="P23" i="5"/>
  <c r="V22" i="5"/>
  <c r="U22" i="5"/>
  <c r="T22" i="5"/>
  <c r="S22" i="5"/>
  <c r="R22" i="5"/>
  <c r="Q22" i="5"/>
  <c r="P22" i="5"/>
  <c r="V21" i="5"/>
  <c r="U21" i="5"/>
  <c r="T21" i="5"/>
  <c r="S21" i="5"/>
  <c r="R21" i="5"/>
  <c r="Q21" i="5"/>
  <c r="P21" i="5"/>
  <c r="V20" i="5"/>
  <c r="U20" i="5"/>
  <c r="T20" i="5"/>
  <c r="S20" i="5"/>
  <c r="R20" i="5"/>
  <c r="Q20" i="5"/>
  <c r="P20" i="5"/>
  <c r="V19" i="5"/>
  <c r="U19" i="5"/>
  <c r="T19" i="5"/>
  <c r="S19" i="5"/>
  <c r="R19" i="5"/>
  <c r="Q19" i="5"/>
  <c r="U18" i="5"/>
  <c r="T18" i="5"/>
  <c r="S18" i="5"/>
  <c r="R18" i="5"/>
  <c r="I54" i="6" l="1"/>
  <c r="J54" i="6"/>
  <c r="J57" i="6"/>
  <c r="I57" i="6"/>
  <c r="J56" i="6"/>
  <c r="I56" i="6"/>
  <c r="J55" i="6"/>
  <c r="I5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6">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bk>
      <extLst>
        <ext xmlns:xlrd="http://schemas.microsoft.com/office/spreadsheetml/2017/richdata" uri="{3e2802c4-a4d2-4d8b-9148-e3be6c30e623}">
          <xlrd:rvb i="5"/>
        </ext>
      </extLst>
    </bk>
    <bk>
      <extLst>
        <ext xmlns:xlrd="http://schemas.microsoft.com/office/spreadsheetml/2017/richdata" uri="{3e2802c4-a4d2-4d8b-9148-e3be6c30e623}">
          <xlrd:rvb i="6"/>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<sst xmlns="http://schemas.openxmlformats.org/spreadsheetml/2006/main" count="3172" uniqueCount="1085">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</sst>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xf numFmtId="0" fontId="0" fillId="0" borderId="0" xfId="0" applyNumberFormat="1"/>
  </cellXfs>
  <cellStyles count="2">
    <cellStyle name="Normal" xfId="0" builtinId="0"/>
    <cellStyle name="Percent" xfId="1" builtinId="5"/>
  </cellStyles>
  <dxfs count="21">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0"/>
    </tableStyle>
    <tableStyle name="SlicerStyleDark5 2" pivot="0" table="0" count="10" xr9:uid="{55A01B7D-73D3-4A5B-9F5A-C02B33D15055}">
      <tableStyleElement type="wholeTable" dxfId="19"/>
      <tableStyleElement type="headerRow" dxfId="1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670559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5170138886"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5171875002"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5173495372"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5174537035"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7459143517"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7459722225"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746030092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7460648149"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746111111"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35.425159027778" backgroundQuery="1" createdVersion="3" refreshedVersion="8" minRefreshableVersion="3" recordCount="0" supportSubquery="1" supportAdvancedDrill="1" xr:uid="{90B3BEF9-6C0F-4A66-B4F5-020FE6C239E1}">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28882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49"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3">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43"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31"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34"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4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28"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0"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37"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52"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7288823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7"/>
    <tableColumn id="5" xr3:uid="{5A35565E-8707-4DED-AD15-A0669D67B382}" name="Date of Call" dataDxfId="16"/>
    <tableColumn id="6" xr3:uid="{F2E4F158-B41F-47BC-8DF8-DFCADFEE4E40}" name="Purchase Amount"/>
    <tableColumn id="7" xr3:uid="{04B291B5-47BD-4F78-8FD8-D1551CCA6BD9}" name="Satisfaction Rating"/>
    <tableColumn id="8" xr3:uid="{6E4123C0-0B17-43B8-A142-A1E540CE974C}" name="FY" dataDxfId="15">
      <calculatedColumnFormula>IF(MONTH(calls[[#This Row],[Date of Call]])&lt;=6, YEAR(calls[[#This Row],[Date of Call]]), YEAR(calls[[#This Row],[Date of Call]])+1)</calculatedColumnFormula>
    </tableColumn>
    <tableColumn id="9" xr3:uid="{199FA271-5E9B-46CE-9BC6-2801F92CD17E}" name="Day of week" dataDxfId="14">
      <calculatedColumnFormula>TEXT(calls[[#This Row],[Date of Call]],"DDDD")</calculatedColumnFormula>
    </tableColumn>
    <tableColumn id="10" xr3:uid="{328CDB09-95B8-4D5E-9ED9-EF0D363735A1}" name="Duration Bucket" dataDxfId="1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1" headerRowBorderDxfId="10" tableBorderDxfId="9" totalsRowBorderDxfId="8">
  <autoFilter ref="Q3:T18" xr:uid="{27158F51-A707-4171-8A04-81FB0AABCBA5}"/>
  <tableColumns count="4">
    <tableColumn id="1" xr3:uid="{02688061-6A8C-4E23-B7FF-D00CD8B58CAC}" name="Customer ID" dataDxfId="7"/>
    <tableColumn id="2" xr3:uid="{771678B6-DB44-426B-9874-B4E421A440D5}" name="Gedner" dataDxfId="6"/>
    <tableColumn id="3" xr3:uid="{B0D41C62-587E-494D-B49A-603F2C05F8D3}" name="Age" dataDxfId="5"/>
    <tableColumn id="4" xr3:uid="{663F92D6-FE31-4D81-9E01-8D066DDC8A88}" name="City"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topLeftCell="A9" zoomScaleNormal="100" workbookViewId="0">
      <selection activeCell="W2" sqref="W2"/>
    </sheetView>
  </sheetViews>
  <sheetFormatPr defaultRowHeight="14.4" x14ac:dyDescent="0.3"/>
  <cols>
    <col min="1" max="2" width="2.19921875" customWidth="1"/>
    <col min="5" max="5" width="4" customWidth="1"/>
    <col min="15" max="15" width="4.19921875" customWidth="1"/>
    <col min="16" max="16" width="12.8984375" customWidth="1"/>
    <col min="22" max="22" width="8.69921875" customWidth="1"/>
  </cols>
  <sheetData>
    <row r="1" spans="1:27" ht="54" customHeight="1" x14ac:dyDescent="0.3">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t="e">
        <f ca="1">Pivots!H76</f>
        <v>#NAME?</v>
      </c>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t="str">
        <f>Pivots!H73</f>
        <v>% of calls:19%</v>
      </c>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t="e">
        <f ca="1">Pivots!H74</f>
        <v>#NAME?</v>
      </c>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t="e">
        <f ca="1">Pivots!H75</f>
        <v>#NAME?</v>
      </c>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68" zoomScale="55" zoomScaleNormal="55" workbookViewId="0">
      <selection activeCell="C67" sqref="C67:C70"/>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9" spans="1:5" x14ac:dyDescent="0.3">
      <c r="A9" t="s">
        <v>1042</v>
      </c>
      <c r="B9" t="s">
        <v>1043</v>
      </c>
      <c r="C9" t="s">
        <v>1044</v>
      </c>
      <c r="D9" t="s">
        <v>1045</v>
      </c>
      <c r="E9" t="s">
        <v>1046</v>
      </c>
    </row>
    <row r="10" spans="1:5" x14ac:dyDescent="0.3">
      <c r="A10" s="21">
        <v>189</v>
      </c>
      <c r="B10" s="22">
        <v>18415</v>
      </c>
      <c r="C10" s="21">
        <v>16834</v>
      </c>
      <c r="D10" s="23">
        <v>3.9227513227513247</v>
      </c>
      <c r="E10" s="21">
        <v>60</v>
      </c>
    </row>
    <row r="24" spans="1:8" x14ac:dyDescent="0.3">
      <c r="A24" s="24" t="s">
        <v>1047</v>
      </c>
      <c r="B24" t="s">
        <v>1042</v>
      </c>
      <c r="C24" t="s">
        <v>1061</v>
      </c>
      <c r="G24" s="24" t="s">
        <v>1047</v>
      </c>
      <c r="H24" t="s">
        <v>1042</v>
      </c>
    </row>
    <row r="25" spans="1:8" x14ac:dyDescent="0.3">
      <c r="A25" s="25" t="s">
        <v>1049</v>
      </c>
      <c r="B25" s="21">
        <v>16</v>
      </c>
      <c r="C25" s="21">
        <v>16</v>
      </c>
      <c r="G25" s="25" t="s">
        <v>1065</v>
      </c>
      <c r="H25" s="21">
        <v>36</v>
      </c>
    </row>
    <row r="26" spans="1:8" x14ac:dyDescent="0.3">
      <c r="A26" s="25" t="s">
        <v>1050</v>
      </c>
      <c r="B26" s="21">
        <v>14</v>
      </c>
      <c r="C26" s="21">
        <v>14</v>
      </c>
      <c r="G26" s="25" t="s">
        <v>1063</v>
      </c>
      <c r="H26" s="21">
        <v>30</v>
      </c>
    </row>
    <row r="27" spans="1:8" x14ac:dyDescent="0.3">
      <c r="A27" s="25" t="s">
        <v>1051</v>
      </c>
      <c r="B27" s="21">
        <v>26</v>
      </c>
      <c r="C27" s="21">
        <v>26</v>
      </c>
      <c r="G27" s="25" t="s">
        <v>1067</v>
      </c>
      <c r="H27" s="21">
        <v>13</v>
      </c>
    </row>
    <row r="28" spans="1:8" x14ac:dyDescent="0.3">
      <c r="A28" s="25" t="s">
        <v>1052</v>
      </c>
      <c r="B28" s="21">
        <v>29</v>
      </c>
      <c r="C28" s="21">
        <v>29</v>
      </c>
      <c r="G28" s="25" t="s">
        <v>1068</v>
      </c>
      <c r="H28" s="21">
        <v>23</v>
      </c>
    </row>
    <row r="29" spans="1:8" x14ac:dyDescent="0.3">
      <c r="A29" s="25" t="s">
        <v>1053</v>
      </c>
      <c r="B29" s="21">
        <v>17</v>
      </c>
      <c r="C29" s="21">
        <v>17</v>
      </c>
      <c r="G29" s="25" t="s">
        <v>1066</v>
      </c>
      <c r="H29" s="21">
        <v>23</v>
      </c>
    </row>
    <row r="30" spans="1:8" x14ac:dyDescent="0.3">
      <c r="A30" s="25" t="s">
        <v>1054</v>
      </c>
      <c r="B30" s="21">
        <v>15</v>
      </c>
      <c r="C30" s="21">
        <v>15</v>
      </c>
      <c r="G30" s="25" t="s">
        <v>1062</v>
      </c>
      <c r="H30" s="21">
        <v>24</v>
      </c>
    </row>
    <row r="31" spans="1:8" x14ac:dyDescent="0.3">
      <c r="A31" s="25" t="s">
        <v>1055</v>
      </c>
      <c r="B31" s="21">
        <v>15</v>
      </c>
      <c r="C31" s="21">
        <v>15</v>
      </c>
      <c r="G31" s="25" t="s">
        <v>1064</v>
      </c>
      <c r="H31" s="21">
        <v>40</v>
      </c>
    </row>
    <row r="32" spans="1:8" x14ac:dyDescent="0.3">
      <c r="A32" s="25" t="s">
        <v>1056</v>
      </c>
      <c r="B32" s="21">
        <v>7</v>
      </c>
      <c r="C32" s="21">
        <v>7</v>
      </c>
      <c r="G32" s="25" t="s">
        <v>1048</v>
      </c>
      <c r="H32" s="21">
        <v>189</v>
      </c>
    </row>
    <row r="33" spans="1:3" x14ac:dyDescent="0.3">
      <c r="A33" s="25" t="s">
        <v>1057</v>
      </c>
      <c r="B33" s="21">
        <v>11</v>
      </c>
      <c r="C33" s="21">
        <v>11</v>
      </c>
    </row>
    <row r="34" spans="1:3" x14ac:dyDescent="0.3">
      <c r="A34" s="25" t="s">
        <v>1058</v>
      </c>
      <c r="B34" s="21">
        <v>24</v>
      </c>
      <c r="C34" s="21">
        <v>24</v>
      </c>
    </row>
    <row r="35" spans="1:3" x14ac:dyDescent="0.3">
      <c r="A35" s="25" t="s">
        <v>1059</v>
      </c>
      <c r="B35" s="21">
        <v>9</v>
      </c>
      <c r="C35" s="21">
        <v>9</v>
      </c>
    </row>
    <row r="36" spans="1:3" x14ac:dyDescent="0.3">
      <c r="A36" s="25" t="s">
        <v>1060</v>
      </c>
      <c r="B36" s="21">
        <v>6</v>
      </c>
      <c r="C36" s="21">
        <v>6</v>
      </c>
    </row>
    <row r="37" spans="1:3" x14ac:dyDescent="0.3">
      <c r="A37" s="25" t="s">
        <v>1048</v>
      </c>
      <c r="B37" s="21">
        <v>189</v>
      </c>
      <c r="C37" s="21">
        <v>189</v>
      </c>
    </row>
    <row r="50" spans="1:10" x14ac:dyDescent="0.3">
      <c r="F50" t="s">
        <v>1069</v>
      </c>
      <c r="I50" t="s">
        <v>1075</v>
      </c>
      <c r="J50" t="str">
        <f>A66</f>
        <v>R01</v>
      </c>
    </row>
    <row r="52" spans="1:10" x14ac:dyDescent="0.3">
      <c r="A52" s="24" t="s">
        <v>1047</v>
      </c>
      <c r="B52" t="s">
        <v>1042</v>
      </c>
      <c r="C52" t="s">
        <v>1043</v>
      </c>
      <c r="F52" t="s">
        <v>1070</v>
      </c>
      <c r="G52" t="s">
        <v>1071</v>
      </c>
      <c r="H52" t="s">
        <v>1072</v>
      </c>
      <c r="I52" t="s">
        <v>1073</v>
      </c>
      <c r="J52" t="s">
        <v>1074</v>
      </c>
    </row>
    <row r="53" spans="1:10" x14ac:dyDescent="0.3">
      <c r="A53" s="25" t="s">
        <v>11</v>
      </c>
      <c r="B53" s="21">
        <v>189</v>
      </c>
      <c r="C53" s="22">
        <v>18415</v>
      </c>
      <c r="F53" t="str" cm="1">
        <f t="array" ref="F53:H57">A53:C57</f>
        <v>R01</v>
      </c>
      <c r="G53">
        <v>189</v>
      </c>
      <c r="H53" s="26">
        <v>18415</v>
      </c>
      <c r="I53">
        <f>IF(F53=$J$50,G53,NA())</f>
        <v>189</v>
      </c>
      <c r="J53">
        <f>IF(F53=$J$50,H53,NA())</f>
        <v>18415</v>
      </c>
    </row>
    <row r="54" spans="1:10" x14ac:dyDescent="0.3">
      <c r="A54" s="25" t="s">
        <v>9</v>
      </c>
      <c r="B54" s="21">
        <v>218</v>
      </c>
      <c r="C54" s="22">
        <v>20581</v>
      </c>
      <c r="F54" t="str">
        <v>R02</v>
      </c>
      <c r="G54">
        <v>218</v>
      </c>
      <c r="H54" s="26">
        <v>20581</v>
      </c>
      <c r="I54" t="e">
        <f t="shared" ref="I54:I57" si="0">IF(F54=$J$50,G54,NA())</f>
        <v>#N/A</v>
      </c>
      <c r="J54" t="e">
        <f t="shared" ref="J54:J57" si="1">IF(F54=$J$50,H54,NA())</f>
        <v>#N/A</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1048</v>
      </c>
      <c r="B58" s="21">
        <v>1000</v>
      </c>
      <c r="C58" s="22">
        <v>96623</v>
      </c>
    </row>
    <row r="63" spans="1:10" x14ac:dyDescent="0.3">
      <c r="G63" s="14" t="s">
        <v>1078</v>
      </c>
    </row>
    <row r="65" spans="1:8" x14ac:dyDescent="0.3">
      <c r="A65" s="24" t="s">
        <v>1047</v>
      </c>
      <c r="G65" t="s">
        <v>1079</v>
      </c>
      <c r="H65" s="41">
        <f>A10/A4</f>
        <v>0.189</v>
      </c>
    </row>
    <row r="66" spans="1:8" x14ac:dyDescent="0.3">
      <c r="A66" s="27" t="s">
        <v>11</v>
      </c>
      <c r="G66" t="s">
        <v>1071</v>
      </c>
      <c r="H66" t="e">
        <f ca="1">_xlfn.XLOOKUP(A66,F53:F57,G53:G57)</f>
        <v>#NAME?</v>
      </c>
    </row>
    <row r="67" spans="1:8" x14ac:dyDescent="0.3">
      <c r="G67" t="s">
        <v>1072</v>
      </c>
      <c r="H67" t="e">
        <f ca="1">_xlfn.XLOOKUP(A66,F53:F57,H53:H57)</f>
        <v>#NAME?</v>
      </c>
    </row>
    <row r="69" spans="1:8" x14ac:dyDescent="0.3">
      <c r="G69" t="s">
        <v>1080</v>
      </c>
      <c r="H69" t="e">
        <f ca="1">_xlfn.RANK.AVG(H66,G53:G57)</f>
        <v>#NAME?</v>
      </c>
    </row>
    <row r="70" spans="1:8" x14ac:dyDescent="0.3">
      <c r="G70" t="s">
        <v>1081</v>
      </c>
      <c r="H70" t="e">
        <f ca="1">_xlfn.RANK.AVG(H67,H53:H57)</f>
        <v>#NAME?</v>
      </c>
    </row>
    <row r="72" spans="1:8" x14ac:dyDescent="0.3">
      <c r="G72" t="s">
        <v>1082</v>
      </c>
    </row>
    <row r="73" spans="1:8" x14ac:dyDescent="0.3">
      <c r="H73" t="str">
        <f>"% of calls:"&amp;TEXT(H65,"0%")</f>
        <v>% of calls:19%</v>
      </c>
    </row>
    <row r="74" spans="1:8" x14ac:dyDescent="0.3">
      <c r="H74" t="e">
        <f ca="1">IF(COUNTA(A66:A70)&gt;1,"","Call rank:"&amp;H69)</f>
        <v>#NAME?</v>
      </c>
    </row>
    <row r="75" spans="1:8" x14ac:dyDescent="0.3">
      <c r="H75" t="e">
        <f ca="1">IF(COUNTA(A66:A70)&gt;1,"","Amount rank:"&amp;H70)</f>
        <v>#NAME?</v>
      </c>
    </row>
    <row r="76" spans="1:8" x14ac:dyDescent="0.3">
      <c r="G76" t="s">
        <v>1083</v>
      </c>
      <c r="H76" t="e">
        <f ca="1">IF(COUNTA(A66:A70)&gt;1,"",_xlfn.XLOOKUP(A66,Assets!E3:E7,Assets!F3:F7))</f>
        <v>#NAME?</v>
      </c>
    </row>
    <row r="77" spans="1:8" x14ac:dyDescent="0.3">
      <c r="A77" s="24" t="s">
        <v>1042</v>
      </c>
      <c r="B77" s="24" t="s">
        <v>1076</v>
      </c>
    </row>
    <row r="78" spans="1:8" x14ac:dyDescent="0.3">
      <c r="A78" s="24" t="s">
        <v>1047</v>
      </c>
      <c r="B78" t="s">
        <v>999</v>
      </c>
      <c r="C78" t="s">
        <v>998</v>
      </c>
      <c r="D78" t="s">
        <v>1048</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1048</v>
      </c>
      <c r="B82" s="21">
        <v>599</v>
      </c>
      <c r="C82" s="21">
        <v>401</v>
      </c>
      <c r="D82" s="21">
        <v>1000</v>
      </c>
    </row>
    <row r="89" spans="1:4" x14ac:dyDescent="0.3">
      <c r="A89" s="24" t="s">
        <v>1047</v>
      </c>
      <c r="B89" t="s">
        <v>1042</v>
      </c>
    </row>
    <row r="90" spans="1:4" x14ac:dyDescent="0.3">
      <c r="A90" s="25">
        <v>1</v>
      </c>
      <c r="B90" s="21">
        <v>1</v>
      </c>
    </row>
    <row r="91" spans="1:4" x14ac:dyDescent="0.3">
      <c r="A91" s="25">
        <v>2</v>
      </c>
      <c r="B91" s="21">
        <v>9</v>
      </c>
    </row>
    <row r="92" spans="1:4" x14ac:dyDescent="0.3">
      <c r="A92" s="25">
        <v>3</v>
      </c>
      <c r="B92" s="21">
        <v>31</v>
      </c>
    </row>
    <row r="93" spans="1:4" x14ac:dyDescent="0.3">
      <c r="A93" s="25">
        <v>4</v>
      </c>
      <c r="B93" s="21">
        <v>88</v>
      </c>
    </row>
    <row r="94" spans="1:4" x14ac:dyDescent="0.3">
      <c r="A94" s="25">
        <v>5</v>
      </c>
      <c r="B94" s="21">
        <v>60</v>
      </c>
    </row>
    <row r="95" spans="1:4" x14ac:dyDescent="0.3">
      <c r="A95" s="25" t="s">
        <v>1048</v>
      </c>
      <c r="B95" s="21">
        <v>189</v>
      </c>
    </row>
    <row r="106" spans="1:7" x14ac:dyDescent="0.3">
      <c r="A106" s="24" t="s">
        <v>1043</v>
      </c>
      <c r="B106" s="24" t="s">
        <v>1076</v>
      </c>
    </row>
    <row r="107" spans="1:7" x14ac:dyDescent="0.3">
      <c r="A107" s="24" t="s">
        <v>1047</v>
      </c>
      <c r="B107" t="s">
        <v>11</v>
      </c>
      <c r="C107" t="s">
        <v>9</v>
      </c>
      <c r="D107" t="s">
        <v>6</v>
      </c>
      <c r="E107" t="s">
        <v>13</v>
      </c>
      <c r="F107" t="s">
        <v>10</v>
      </c>
      <c r="G107" t="s">
        <v>1048</v>
      </c>
    </row>
    <row r="108" spans="1:7" x14ac:dyDescent="0.3">
      <c r="A108" s="25" t="s">
        <v>1002</v>
      </c>
      <c r="B108" s="45"/>
      <c r="C108" s="45"/>
      <c r="D108" s="45"/>
      <c r="E108" s="45"/>
      <c r="F108" s="45"/>
      <c r="G108" s="45"/>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c r="B113" s="45"/>
      <c r="C113" s="45"/>
      <c r="D113" s="45"/>
      <c r="E113" s="45"/>
      <c r="F113" s="45"/>
      <c r="G113" s="45"/>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c r="B120" s="45"/>
      <c r="C120" s="45"/>
      <c r="D120" s="45"/>
      <c r="E120" s="45"/>
      <c r="F120" s="45"/>
      <c r="G120" s="45"/>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1">
        <v>#VALUE!</v>
      </c>
      <c r="I3" t="e" vm="2">
        <v>#VALUE!</v>
      </c>
    </row>
    <row r="4" spans="5:9" ht="25.5" customHeight="1" x14ac:dyDescent="0.3">
      <c r="E4" t="s">
        <v>9</v>
      </c>
      <c r="F4" t="e" vm="3">
        <v>#VALUE!</v>
      </c>
    </row>
    <row r="5" spans="5:9" ht="25.5" customHeight="1" x14ac:dyDescent="0.3">
      <c r="E5" t="s">
        <v>6</v>
      </c>
      <c r="F5" t="e" vm="4">
        <v>#VALUE!</v>
      </c>
    </row>
    <row r="6" spans="5:9" ht="25.5" customHeight="1" x14ac:dyDescent="0.3">
      <c r="E6" t="s">
        <v>13</v>
      </c>
      <c r="F6" t="e" vm="5">
        <v>#VALUE!</v>
      </c>
    </row>
    <row r="7" spans="5:9" ht="25.5" customHeight="1" x14ac:dyDescent="0.3">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Sampath kumar</cp:lastModifiedBy>
  <dcterms:created xsi:type="dcterms:W3CDTF">2021-03-14T20:21:32Z</dcterms:created>
  <dcterms:modified xsi:type="dcterms:W3CDTF">2025-03-19T04:47:10Z</dcterms:modified>
</cp:coreProperties>
</file>