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data" sheetId="2" r:id="rId1"/>
    <sheet name="Linear Reg" sheetId="1" r:id="rId2"/>
    <sheet name="Data Analysis - Excel Tool" sheetId="3" r:id="rId3"/>
  </sheets>
  <calcPr calcId="124519"/>
</workbook>
</file>

<file path=xl/calcChain.xml><?xml version="1.0" encoding="utf-8"?>
<calcChain xmlns="http://schemas.openxmlformats.org/spreadsheetml/2006/main">
  <c r="C9" i="1"/>
  <c r="D9" s="1"/>
  <c r="E14"/>
  <c r="F3" s="1"/>
  <c r="B14"/>
  <c r="C2" s="1"/>
  <c r="F6" l="1"/>
  <c r="C10"/>
  <c r="D10" s="1"/>
  <c r="C4"/>
  <c r="D4" s="1"/>
  <c r="F9"/>
  <c r="G9" s="1"/>
  <c r="C12"/>
  <c r="D12" s="1"/>
  <c r="C5"/>
  <c r="D5" s="1"/>
  <c r="F10"/>
  <c r="C13"/>
  <c r="D13" s="1"/>
  <c r="C8"/>
  <c r="D8" s="1"/>
  <c r="F13"/>
  <c r="F5"/>
  <c r="F2"/>
  <c r="G2" s="1"/>
  <c r="D2"/>
  <c r="C11"/>
  <c r="C7"/>
  <c r="C3"/>
  <c r="F12"/>
  <c r="G12" s="1"/>
  <c r="F8"/>
  <c r="F4"/>
  <c r="C6"/>
  <c r="F11"/>
  <c r="F7"/>
  <c r="G4" l="1"/>
  <c r="G8"/>
  <c r="G13"/>
  <c r="G5"/>
  <c r="G10"/>
  <c r="G11"/>
  <c r="D11"/>
  <c r="G6"/>
  <c r="D6"/>
  <c r="G7"/>
  <c r="D7"/>
  <c r="G3"/>
  <c r="D3"/>
  <c r="D15" s="1"/>
  <c r="G15" l="1"/>
  <c r="I3" s="1"/>
  <c r="I5" s="1"/>
</calcChain>
</file>

<file path=xl/sharedStrings.xml><?xml version="1.0" encoding="utf-8"?>
<sst xmlns="http://schemas.openxmlformats.org/spreadsheetml/2006/main" count="48" uniqueCount="47">
  <si>
    <t>Month</t>
  </si>
  <si>
    <t>Spend</t>
  </si>
  <si>
    <t>Sales</t>
  </si>
  <si>
    <t>X - Spend</t>
  </si>
  <si>
    <t>Y - Sales</t>
  </si>
  <si>
    <t>Avg</t>
  </si>
  <si>
    <t>Avg(X) - X</t>
  </si>
  <si>
    <t>(Avg(X) - X) ^ 2</t>
  </si>
  <si>
    <t>Avg(Y) - Y</t>
  </si>
  <si>
    <t>(Avg(X) - X) * (Avg(Y) - Y)</t>
  </si>
  <si>
    <t>Sum</t>
  </si>
  <si>
    <t>SSxx</t>
  </si>
  <si>
    <t>Slope = SSxy / SSxx</t>
  </si>
  <si>
    <t>Y Intercept = Avg(Y) - Slope * Avg(X)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</si>
  <si>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</si>
  <si>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</si>
  <si>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</si>
  <si>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</si>
  <si>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</si>
  <si>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</si>
  <si>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</si>
  <si>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</si>
  <si>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</si>
  <si>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</si>
  <si>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</si>
  <si>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</si>
  <si>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</si>
  <si>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</si>
  <si>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</si>
  <si>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</si>
  <si>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</si>
  <si>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</si>
  <si>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</si>
  <si>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</si>
  <si>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</si>
  <si>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</si>
  <si>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</si>
  <si>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</si>
  <si>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</si>
  <si>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</si>
  <si>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9914</t>
  </si>
  <si>
    <t>Residuals</t>
  </si>
  <si>
    <t>Standard Residuals</t>
  </si>
  <si>
    <t>PROBABILITY OUTPUT</t>
  </si>
  <si>
    <t>Percentile</t>
  </si>
  <si>
    <t>data – 12 Month Marketing Budget and Sales: </t>
  </si>
  <si>
    <t>SSxy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</si>
</sst>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34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  Residual Plot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19050">
              <a:noFill/>
            </a:ln>
          </c:spPr>
          <c:xVal>
            <c:numRef>
              <c:f>'Linear Reg'!$B$3:$B$13</c:f>
              <c:numCache>
                <c:formatCode>General</c:formatCode>
                <c:ptCount val="11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3000</c:v>
                </c:pt>
                <c:pt idx="4">
                  <c:v>4000</c:v>
                </c:pt>
                <c:pt idx="5">
                  <c:v>9000</c:v>
                </c:pt>
                <c:pt idx="6">
                  <c:v>11000</c:v>
                </c:pt>
                <c:pt idx="7">
                  <c:v>15000</c:v>
                </c:pt>
                <c:pt idx="8">
                  <c:v>12000</c:v>
                </c:pt>
                <c:pt idx="9">
                  <c:v>7000</c:v>
                </c:pt>
                <c:pt idx="10">
                  <c:v>3000</c:v>
                </c:pt>
              </c:numCache>
            </c:numRef>
          </c:xVal>
          <c:yVal>
            <c:numRef>
              <c:f>'Data Analysis - Excel Tool'!$C$25:$C$35</c:f>
              <c:numCache>
                <c:formatCode>General</c:formatCode>
                <c:ptCount val="11"/>
                <c:pt idx="0">
                  <c:v>-2613.0964697658201</c:v>
                </c:pt>
                <c:pt idx="1">
                  <c:v>448.87941279271763</c:v>
                </c:pt>
                <c:pt idx="2">
                  <c:v>1556.3914715134451</c:v>
                </c:pt>
                <c:pt idx="3">
                  <c:v>2393.9276476756313</c:v>
                </c:pt>
                <c:pt idx="4">
                  <c:v>-549.09646976582007</c:v>
                </c:pt>
                <c:pt idx="5">
                  <c:v>-2104.2170569731097</c:v>
                </c:pt>
                <c:pt idx="6">
                  <c:v>388.73470814398024</c:v>
                </c:pt>
                <c:pt idx="7">
                  <c:v>-3141.3617616218398</c:v>
                </c:pt>
                <c:pt idx="8">
                  <c:v>2047.7105907025252</c:v>
                </c:pt>
                <c:pt idx="9">
                  <c:v>3078.8311779098149</c:v>
                </c:pt>
                <c:pt idx="10">
                  <c:v>3958.9276476756313</c:v>
                </c:pt>
              </c:numCache>
            </c:numRef>
          </c:yVal>
        </c:ser>
        <c:axId val="98339072"/>
        <c:axId val="98161408"/>
      </c:scatterChart>
      <c:valAx>
        <c:axId val="983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</a:t>
                </a:r>
              </a:p>
            </c:rich>
          </c:tx>
        </c:title>
        <c:numFmt formatCode="General" sourceLinked="1"/>
        <c:tickLblPos val="nextTo"/>
        <c:crossAx val="98161408"/>
        <c:crosses val="autoZero"/>
        <c:crossBetween val="midCat"/>
      </c:valAx>
      <c:valAx>
        <c:axId val="98161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</c:title>
        <c:numFmt formatCode="General" sourceLinked="1"/>
        <c:tickLblPos val="nextTo"/>
        <c:crossAx val="9833907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1000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'Linear Reg'!$B$3:$B$13</c:f>
              <c:numCache>
                <c:formatCode>General</c:formatCode>
                <c:ptCount val="11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3000</c:v>
                </c:pt>
                <c:pt idx="4">
                  <c:v>4000</c:v>
                </c:pt>
                <c:pt idx="5">
                  <c:v>9000</c:v>
                </c:pt>
                <c:pt idx="6">
                  <c:v>11000</c:v>
                </c:pt>
                <c:pt idx="7">
                  <c:v>15000</c:v>
                </c:pt>
                <c:pt idx="8">
                  <c:v>12000</c:v>
                </c:pt>
                <c:pt idx="9">
                  <c:v>7000</c:v>
                </c:pt>
                <c:pt idx="10">
                  <c:v>3000</c:v>
                </c:pt>
              </c:numCache>
            </c:numRef>
          </c:cat>
          <c:val>
            <c:numRef>
              <c:f>'Linear Reg'!$E$3:$E$13</c:f>
              <c:numCache>
                <c:formatCode>General</c:formatCode>
                <c:ptCount val="11"/>
                <c:pt idx="0">
                  <c:v>40487</c:v>
                </c:pt>
                <c:pt idx="1">
                  <c:v>54324</c:v>
                </c:pt>
                <c:pt idx="2">
                  <c:v>50044</c:v>
                </c:pt>
                <c:pt idx="3">
                  <c:v>34719</c:v>
                </c:pt>
                <c:pt idx="4">
                  <c:v>42551</c:v>
                </c:pt>
                <c:pt idx="5">
                  <c:v>94871</c:v>
                </c:pt>
                <c:pt idx="6">
                  <c:v>118914</c:v>
                </c:pt>
                <c:pt idx="7">
                  <c:v>158484</c:v>
                </c:pt>
                <c:pt idx="8">
                  <c:v>131348</c:v>
                </c:pt>
                <c:pt idx="9">
                  <c:v>78504</c:v>
                </c:pt>
                <c:pt idx="10">
                  <c:v>36284</c:v>
                </c:pt>
              </c:numCache>
            </c:numRef>
          </c:val>
        </c:ser>
        <c:ser>
          <c:idx val="1"/>
          <c:order val="1"/>
          <c:tx>
            <c:v>Predicted 9914</c:v>
          </c:tx>
          <c:cat>
            <c:numRef>
              <c:f>'Linear Reg'!$B$3:$B$13</c:f>
              <c:numCache>
                <c:formatCode>General</c:formatCode>
                <c:ptCount val="11"/>
                <c:pt idx="0">
                  <c:v>4000</c:v>
                </c:pt>
                <c:pt idx="1">
                  <c:v>5000</c:v>
                </c:pt>
                <c:pt idx="2">
                  <c:v>4500</c:v>
                </c:pt>
                <c:pt idx="3">
                  <c:v>3000</c:v>
                </c:pt>
                <c:pt idx="4">
                  <c:v>4000</c:v>
                </c:pt>
                <c:pt idx="5">
                  <c:v>9000</c:v>
                </c:pt>
                <c:pt idx="6">
                  <c:v>11000</c:v>
                </c:pt>
                <c:pt idx="7">
                  <c:v>15000</c:v>
                </c:pt>
                <c:pt idx="8">
                  <c:v>12000</c:v>
                </c:pt>
                <c:pt idx="9">
                  <c:v>7000</c:v>
                </c:pt>
                <c:pt idx="10">
                  <c:v>3000</c:v>
                </c:pt>
              </c:numCache>
            </c:numRef>
          </c:cat>
          <c:val>
            <c:numRef>
              <c:f>'Data Analysis - Excel Tool'!$B$25:$B$35</c:f>
              <c:numCache>
                <c:formatCode>General</c:formatCode>
                <c:ptCount val="11"/>
                <c:pt idx="0">
                  <c:v>43100.09646976582</c:v>
                </c:pt>
                <c:pt idx="1">
                  <c:v>53875.120587207282</c:v>
                </c:pt>
                <c:pt idx="2">
                  <c:v>48487.608528486555</c:v>
                </c:pt>
                <c:pt idx="3">
                  <c:v>32325.072352324369</c:v>
                </c:pt>
                <c:pt idx="4">
                  <c:v>43100.09646976582</c:v>
                </c:pt>
                <c:pt idx="5">
                  <c:v>96975.21705697311</c:v>
                </c:pt>
                <c:pt idx="6">
                  <c:v>118525.26529185602</c:v>
                </c:pt>
                <c:pt idx="7">
                  <c:v>161625.36176162184</c:v>
                </c:pt>
                <c:pt idx="8">
                  <c:v>129300.28940929747</c:v>
                </c:pt>
                <c:pt idx="9">
                  <c:v>75425.168822090185</c:v>
                </c:pt>
                <c:pt idx="10">
                  <c:v>32325.072352324369</c:v>
                </c:pt>
              </c:numCache>
            </c:numRef>
          </c:val>
        </c:ser>
        <c:axId val="98346112"/>
        <c:axId val="98348032"/>
      </c:barChart>
      <c:catAx>
        <c:axId val="9834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</a:t>
                </a:r>
              </a:p>
            </c:rich>
          </c:tx>
        </c:title>
        <c:numFmt formatCode="General" sourceLinked="1"/>
        <c:tickLblPos val="nextTo"/>
        <c:crossAx val="98348032"/>
        <c:crosses val="autoZero"/>
        <c:auto val="1"/>
        <c:lblAlgn val="ctr"/>
        <c:lblOffset val="100"/>
      </c:catAx>
      <c:valAx>
        <c:axId val="98348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9914</a:t>
                </a:r>
              </a:p>
            </c:rich>
          </c:tx>
        </c:title>
        <c:numFmt formatCode="General" sourceLinked="1"/>
        <c:tickLblPos val="nextTo"/>
        <c:crossAx val="9834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'Data Analysis - Excel Tool'!$F$25:$F$35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cat>
          <c:val>
            <c:numRef>
              <c:f>'Data Analysis - Excel Tool'!$G$25:$G$35</c:f>
              <c:numCache>
                <c:formatCode>General</c:formatCode>
                <c:ptCount val="11"/>
                <c:pt idx="0">
                  <c:v>34719</c:v>
                </c:pt>
                <c:pt idx="1">
                  <c:v>36284</c:v>
                </c:pt>
                <c:pt idx="2">
                  <c:v>40487</c:v>
                </c:pt>
                <c:pt idx="3">
                  <c:v>42551</c:v>
                </c:pt>
                <c:pt idx="4">
                  <c:v>50044</c:v>
                </c:pt>
                <c:pt idx="5">
                  <c:v>54324</c:v>
                </c:pt>
                <c:pt idx="6">
                  <c:v>78504</c:v>
                </c:pt>
                <c:pt idx="7">
                  <c:v>94871</c:v>
                </c:pt>
                <c:pt idx="8">
                  <c:v>118914</c:v>
                </c:pt>
                <c:pt idx="9">
                  <c:v>131348</c:v>
                </c:pt>
                <c:pt idx="10">
                  <c:v>158484</c:v>
                </c:pt>
              </c:numCache>
            </c:numRef>
          </c:val>
        </c:ser>
        <c:axId val="98368512"/>
        <c:axId val="98047104"/>
      </c:barChart>
      <c:catAx>
        <c:axId val="983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</c:title>
        <c:numFmt formatCode="General" sourceLinked="1"/>
        <c:tickLblPos val="nextTo"/>
        <c:crossAx val="98047104"/>
        <c:crosses val="autoZero"/>
        <c:auto val="1"/>
        <c:lblAlgn val="ctr"/>
        <c:lblOffset val="100"/>
      </c:catAx>
      <c:valAx>
        <c:axId val="9804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9914</a:t>
                </a:r>
              </a:p>
            </c:rich>
          </c:tx>
        </c:title>
        <c:numFmt formatCode="General" sourceLinked="1"/>
        <c:tickLblPos val="nextTo"/>
        <c:crossAx val="9836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17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H3" sqref="H3"/>
    </sheetView>
  </sheetViews>
  <sheetFormatPr defaultRowHeight="15"/>
  <sheetData>
    <row r="1" spans="1:5" ht="15.75">
      <c r="A1" s="11" t="s">
        <v>45</v>
      </c>
      <c r="B1" s="11"/>
      <c r="C1" s="11"/>
      <c r="D1" s="11"/>
      <c r="E1" s="11"/>
    </row>
    <row r="2" spans="1:5">
      <c r="A2" s="1" t="s">
        <v>0</v>
      </c>
      <c r="B2" s="1" t="s">
        <v>1</v>
      </c>
      <c r="C2" s="1" t="s">
        <v>2</v>
      </c>
    </row>
    <row r="3" spans="1:5">
      <c r="A3" s="1">
        <v>1</v>
      </c>
      <c r="B3" s="1">
        <v>1000</v>
      </c>
      <c r="C3" s="1">
        <v>9914</v>
      </c>
    </row>
    <row r="4" spans="1:5">
      <c r="A4" s="1">
        <v>2</v>
      </c>
      <c r="B4" s="1">
        <v>4000</v>
      </c>
      <c r="C4" s="1">
        <v>40487</v>
      </c>
    </row>
    <row r="5" spans="1:5">
      <c r="A5" s="1">
        <v>3</v>
      </c>
      <c r="B5" s="1">
        <v>5000</v>
      </c>
      <c r="C5" s="1">
        <v>54324</v>
      </c>
    </row>
    <row r="6" spans="1:5">
      <c r="A6" s="1">
        <v>4</v>
      </c>
      <c r="B6" s="1">
        <v>4500</v>
      </c>
      <c r="C6" s="1">
        <v>50044</v>
      </c>
    </row>
    <row r="7" spans="1:5">
      <c r="A7" s="1">
        <v>5</v>
      </c>
      <c r="B7" s="1">
        <v>3000</v>
      </c>
      <c r="C7" s="1">
        <v>34719</v>
      </c>
    </row>
    <row r="8" spans="1:5">
      <c r="A8" s="1">
        <v>6</v>
      </c>
      <c r="B8" s="1">
        <v>4000</v>
      </c>
      <c r="C8" s="1">
        <v>42551</v>
      </c>
    </row>
    <row r="9" spans="1:5">
      <c r="A9" s="1">
        <v>7</v>
      </c>
      <c r="B9" s="1">
        <v>9000</v>
      </c>
      <c r="C9" s="1">
        <v>94871</v>
      </c>
    </row>
    <row r="10" spans="1:5">
      <c r="A10" s="1">
        <v>8</v>
      </c>
      <c r="B10" s="1">
        <v>11000</v>
      </c>
      <c r="C10" s="1">
        <v>118914</v>
      </c>
    </row>
    <row r="11" spans="1:5">
      <c r="A11" s="1">
        <v>9</v>
      </c>
      <c r="B11" s="1">
        <v>15000</v>
      </c>
      <c r="C11" s="1">
        <v>158484</v>
      </c>
    </row>
    <row r="12" spans="1:5">
      <c r="A12" s="1">
        <v>10</v>
      </c>
      <c r="B12" s="1">
        <v>12000</v>
      </c>
      <c r="C12" s="1">
        <v>131348</v>
      </c>
    </row>
    <row r="13" spans="1:5">
      <c r="A13" s="1">
        <v>11</v>
      </c>
      <c r="B13" s="1">
        <v>7000</v>
      </c>
      <c r="C13" s="1">
        <v>78504</v>
      </c>
    </row>
    <row r="14" spans="1:5">
      <c r="A14" s="1">
        <v>12</v>
      </c>
      <c r="B14" s="1">
        <v>3000</v>
      </c>
      <c r="C14" s="1">
        <v>36284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H12" sqref="H12"/>
    </sheetView>
  </sheetViews>
  <sheetFormatPr defaultRowHeight="15"/>
  <cols>
    <col min="1" max="1" width="9.140625" style="1"/>
    <col min="2" max="2" width="12" style="1" bestFit="1" customWidth="1"/>
    <col min="3" max="3" width="12.7109375" style="1" bestFit="1" customWidth="1"/>
    <col min="4" max="4" width="14" style="1" bestFit="1" customWidth="1"/>
    <col min="5" max="5" width="12" style="1" bestFit="1" customWidth="1"/>
    <col min="6" max="6" width="12.7109375" style="1" bestFit="1" customWidth="1"/>
    <col min="7" max="7" width="23" style="1" bestFit="1" customWidth="1"/>
    <col min="8" max="8" width="33.140625" style="1" bestFit="1" customWidth="1"/>
    <col min="9" max="9" width="12" style="1" bestFit="1" customWidth="1"/>
    <col min="10" max="16384" width="9.140625" style="1"/>
  </cols>
  <sheetData>
    <row r="1" spans="1:9">
      <c r="B1" s="1" t="s">
        <v>3</v>
      </c>
      <c r="C1" s="1" t="s">
        <v>6</v>
      </c>
      <c r="D1" s="10" t="s">
        <v>7</v>
      </c>
      <c r="E1" s="1" t="s">
        <v>4</v>
      </c>
      <c r="F1" s="1" t="s">
        <v>8</v>
      </c>
      <c r="G1" s="10" t="s">
        <v>9</v>
      </c>
    </row>
    <row r="2" spans="1:9">
      <c r="B2" s="1">
        <v>1000</v>
      </c>
      <c r="C2" s="1">
        <f>B$14-B2</f>
        <v>5541.666666666667</v>
      </c>
      <c r="D2" s="1">
        <f>C2^2</f>
        <v>30710069.444444448</v>
      </c>
      <c r="E2" s="1">
        <v>9914</v>
      </c>
      <c r="F2" s="1">
        <f>E$14-E2</f>
        <v>60956.333333333328</v>
      </c>
      <c r="G2" s="1">
        <f>C2*F2</f>
        <v>337799680.55555552</v>
      </c>
    </row>
    <row r="3" spans="1:9">
      <c r="B3" s="1">
        <v>4000</v>
      </c>
      <c r="C3" s="1">
        <f t="shared" ref="C3:C13" si="0">B$14-B3</f>
        <v>2541.666666666667</v>
      </c>
      <c r="D3" s="1">
        <f t="shared" ref="D3:D13" si="1">C3^2</f>
        <v>6460069.4444444459</v>
      </c>
      <c r="E3" s="1">
        <v>40487</v>
      </c>
      <c r="F3" s="1">
        <f t="shared" ref="F3:F13" si="2">E$14-E3</f>
        <v>30383.333333333328</v>
      </c>
      <c r="G3" s="1">
        <f t="shared" ref="G3:G13" si="3">C3*F3</f>
        <v>77224305.555555552</v>
      </c>
      <c r="H3" s="8" t="s">
        <v>12</v>
      </c>
      <c r="I3" s="8">
        <f>G15/D15</f>
        <v>10.622195457815229</v>
      </c>
    </row>
    <row r="4" spans="1:9">
      <c r="B4" s="1">
        <v>5000</v>
      </c>
      <c r="C4" s="1">
        <f t="shared" si="0"/>
        <v>1541.666666666667</v>
      </c>
      <c r="D4" s="1">
        <f t="shared" si="1"/>
        <v>2376736.1111111119</v>
      </c>
      <c r="E4" s="1">
        <v>54324</v>
      </c>
      <c r="F4" s="1">
        <f t="shared" si="2"/>
        <v>16546.333333333328</v>
      </c>
      <c r="G4" s="1">
        <f t="shared" si="3"/>
        <v>25508930.555555552</v>
      </c>
    </row>
    <row r="5" spans="1:9">
      <c r="B5" s="1">
        <v>4500</v>
      </c>
      <c r="C5" s="1">
        <f t="shared" si="0"/>
        <v>2041.666666666667</v>
      </c>
      <c r="D5" s="1">
        <f t="shared" si="1"/>
        <v>4168402.7777777789</v>
      </c>
      <c r="E5" s="1">
        <v>50044</v>
      </c>
      <c r="F5" s="1">
        <f t="shared" si="2"/>
        <v>20826.333333333328</v>
      </c>
      <c r="G5" s="1">
        <f t="shared" si="3"/>
        <v>42520430.555555552</v>
      </c>
      <c r="H5" s="9" t="s">
        <v>13</v>
      </c>
      <c r="I5" s="9">
        <f>E14 - I3 * B14</f>
        <v>1383.4713801253674</v>
      </c>
    </row>
    <row r="6" spans="1:9">
      <c r="B6" s="1">
        <v>3000</v>
      </c>
      <c r="C6" s="1">
        <f t="shared" si="0"/>
        <v>3541.666666666667</v>
      </c>
      <c r="D6" s="1">
        <f t="shared" si="1"/>
        <v>12543402.77777778</v>
      </c>
      <c r="E6" s="1">
        <v>34719</v>
      </c>
      <c r="F6" s="1">
        <f t="shared" si="2"/>
        <v>36151.333333333328</v>
      </c>
      <c r="G6" s="1">
        <f t="shared" si="3"/>
        <v>128035972.22222221</v>
      </c>
    </row>
    <row r="7" spans="1:9">
      <c r="B7" s="1">
        <v>4000</v>
      </c>
      <c r="C7" s="1">
        <f t="shared" si="0"/>
        <v>2541.666666666667</v>
      </c>
      <c r="D7" s="1">
        <f t="shared" si="1"/>
        <v>6460069.4444444459</v>
      </c>
      <c r="E7" s="1">
        <v>42551</v>
      </c>
      <c r="F7" s="1">
        <f t="shared" si="2"/>
        <v>28319.333333333328</v>
      </c>
      <c r="G7" s="1">
        <f t="shared" si="3"/>
        <v>71978305.555555552</v>
      </c>
    </row>
    <row r="8" spans="1:9">
      <c r="B8" s="1">
        <v>9000</v>
      </c>
      <c r="C8" s="1">
        <f t="shared" si="0"/>
        <v>-2458.333333333333</v>
      </c>
      <c r="D8" s="1">
        <f t="shared" si="1"/>
        <v>6043402.7777777761</v>
      </c>
      <c r="E8" s="1">
        <v>94871</v>
      </c>
      <c r="F8" s="1">
        <f t="shared" si="2"/>
        <v>-24000.666666666672</v>
      </c>
      <c r="G8" s="1">
        <f t="shared" si="3"/>
        <v>59001638.888888896</v>
      </c>
    </row>
    <row r="9" spans="1:9">
      <c r="B9" s="1">
        <v>11000</v>
      </c>
      <c r="C9" s="1">
        <f t="shared" si="0"/>
        <v>-4458.333333333333</v>
      </c>
      <c r="D9" s="1">
        <f t="shared" si="1"/>
        <v>19876736.111111108</v>
      </c>
      <c r="E9" s="1">
        <v>118914</v>
      </c>
      <c r="F9" s="1">
        <f t="shared" si="2"/>
        <v>-48043.666666666672</v>
      </c>
      <c r="G9" s="1">
        <f t="shared" si="3"/>
        <v>214194680.55555555</v>
      </c>
    </row>
    <row r="10" spans="1:9">
      <c r="B10" s="1">
        <v>15000</v>
      </c>
      <c r="C10" s="1">
        <f t="shared" si="0"/>
        <v>-8458.3333333333321</v>
      </c>
      <c r="D10" s="1">
        <f t="shared" si="1"/>
        <v>71543402.777777761</v>
      </c>
      <c r="E10" s="1">
        <v>158484</v>
      </c>
      <c r="F10" s="1">
        <f t="shared" si="2"/>
        <v>-87613.666666666672</v>
      </c>
      <c r="G10" s="1">
        <f t="shared" si="3"/>
        <v>741065597.22222221</v>
      </c>
    </row>
    <row r="11" spans="1:9">
      <c r="B11" s="1">
        <v>12000</v>
      </c>
      <c r="C11" s="1">
        <f t="shared" si="0"/>
        <v>-5458.333333333333</v>
      </c>
      <c r="D11" s="1">
        <f t="shared" si="1"/>
        <v>29793402.777777776</v>
      </c>
      <c r="E11" s="1">
        <v>131348</v>
      </c>
      <c r="F11" s="1">
        <f t="shared" si="2"/>
        <v>-60477.666666666672</v>
      </c>
      <c r="G11" s="1">
        <f t="shared" si="3"/>
        <v>330107263.8888889</v>
      </c>
    </row>
    <row r="12" spans="1:9">
      <c r="B12" s="1">
        <v>7000</v>
      </c>
      <c r="C12" s="1">
        <f t="shared" si="0"/>
        <v>-458.33333333333303</v>
      </c>
      <c r="D12" s="1">
        <f t="shared" si="1"/>
        <v>210069.44444444418</v>
      </c>
      <c r="E12" s="1">
        <v>78504</v>
      </c>
      <c r="F12" s="1">
        <f t="shared" si="2"/>
        <v>-7633.6666666666715</v>
      </c>
      <c r="G12" s="1">
        <f t="shared" si="3"/>
        <v>3498763.888888889</v>
      </c>
    </row>
    <row r="13" spans="1:9">
      <c r="B13" s="1">
        <v>3000</v>
      </c>
      <c r="C13" s="1">
        <f t="shared" si="0"/>
        <v>3541.666666666667</v>
      </c>
      <c r="D13" s="1">
        <f t="shared" si="1"/>
        <v>12543402.77777778</v>
      </c>
      <c r="E13" s="1">
        <v>36284</v>
      </c>
      <c r="F13" s="1">
        <f t="shared" si="2"/>
        <v>34586.333333333328</v>
      </c>
      <c r="G13" s="1">
        <f t="shared" si="3"/>
        <v>122493263.88888888</v>
      </c>
    </row>
    <row r="14" spans="1:9">
      <c r="A14" s="1" t="s">
        <v>5</v>
      </c>
      <c r="B14" s="6">
        <f>AVERAGE(B2:B13)</f>
        <v>6541.666666666667</v>
      </c>
      <c r="E14" s="7">
        <f>AVERAGE(E2:E13)</f>
        <v>70870.333333333328</v>
      </c>
    </row>
    <row r="15" spans="1:9">
      <c r="A15" s="1" t="s">
        <v>10</v>
      </c>
      <c r="C15" s="6" t="s">
        <v>11</v>
      </c>
      <c r="D15" s="6">
        <f>SUM(D2:D13)</f>
        <v>202729166.66666666</v>
      </c>
      <c r="F15" s="7" t="s">
        <v>46</v>
      </c>
      <c r="G15" s="7">
        <f>SUM(G2:G13)</f>
        <v>2153428833.333333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G4" sqref="G4"/>
    </sheetView>
  </sheetViews>
  <sheetFormatPr defaultRowHeight="15"/>
  <sheetData>
    <row r="1" spans="1:9">
      <c r="A1" t="s">
        <v>14</v>
      </c>
    </row>
    <row r="2" spans="1:9" ht="15.75" thickBot="1"/>
    <row r="3" spans="1:9">
      <c r="A3" s="5" t="s">
        <v>15</v>
      </c>
      <c r="B3" s="5"/>
    </row>
    <row r="4" spans="1:9">
      <c r="A4" s="2" t="s">
        <v>16</v>
      </c>
      <c r="B4" s="2">
        <v>0.99964327873314807</v>
      </c>
    </row>
    <row r="5" spans="1:9">
      <c r="A5" s="2" t="s">
        <v>17</v>
      </c>
      <c r="B5" s="2">
        <v>0.9992866847163584</v>
      </c>
    </row>
    <row r="6" spans="1:9">
      <c r="A6" s="2" t="s">
        <v>18</v>
      </c>
      <c r="B6" s="2">
        <v>0.89928668471635842</v>
      </c>
    </row>
    <row r="7" spans="1:9">
      <c r="A7" s="2" t="s">
        <v>19</v>
      </c>
      <c r="B7" s="2">
        <v>2434.6856641869385</v>
      </c>
    </row>
    <row r="8" spans="1:9" ht="15.75" thickBot="1">
      <c r="A8" s="3" t="s">
        <v>20</v>
      </c>
      <c r="B8" s="3">
        <v>11</v>
      </c>
    </row>
    <row r="10" spans="1:9" ht="15.75" thickBot="1">
      <c r="A10" t="s">
        <v>21</v>
      </c>
    </row>
    <row r="11" spans="1:9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>
      <c r="A12" s="2" t="s">
        <v>22</v>
      </c>
      <c r="B12" s="2">
        <v>1</v>
      </c>
      <c r="C12" s="2">
        <v>83041343769.166031</v>
      </c>
      <c r="D12" s="2">
        <v>83041343769.166031</v>
      </c>
      <c r="E12" s="2">
        <v>14009.046317006043</v>
      </c>
      <c r="F12" s="2">
        <v>1.114015470128294E-15</v>
      </c>
    </row>
    <row r="13" spans="1:9">
      <c r="A13" s="2" t="s">
        <v>23</v>
      </c>
      <c r="B13" s="2">
        <v>10</v>
      </c>
      <c r="C13" s="2">
        <v>59276942.833973937</v>
      </c>
      <c r="D13" s="2">
        <v>5927694.2833973933</v>
      </c>
      <c r="E13" s="2"/>
      <c r="F13" s="2"/>
    </row>
    <row r="14" spans="1:9" ht="15.75" thickBot="1">
      <c r="A14" s="3" t="s">
        <v>24</v>
      </c>
      <c r="B14" s="3">
        <v>11</v>
      </c>
      <c r="C14" s="3">
        <v>83100620712</v>
      </c>
      <c r="D14" s="3"/>
      <c r="E14" s="3"/>
      <c r="F14" s="3"/>
    </row>
    <row r="15" spans="1:9" ht="15.75" thickBot="1"/>
    <row r="16" spans="1:9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>
      <c r="A17" s="2" t="s">
        <v>25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ht="15.75" thickBot="1">
      <c r="A18" s="3">
        <v>1000</v>
      </c>
      <c r="B18" s="3">
        <v>10.775024117441456</v>
      </c>
      <c r="C18" s="3">
        <v>9.1036167311031549E-2</v>
      </c>
      <c r="D18" s="3">
        <v>118.35981715517327</v>
      </c>
      <c r="E18" s="3">
        <v>4.5460828877782366E-17</v>
      </c>
      <c r="F18" s="3">
        <v>10.572182896990167</v>
      </c>
      <c r="G18" s="3">
        <v>10.977865337892744</v>
      </c>
      <c r="H18" s="3">
        <v>10.572182896990167</v>
      </c>
      <c r="I18" s="3">
        <v>10.977865337892744</v>
      </c>
    </row>
    <row r="22" spans="1:9">
      <c r="A22" t="s">
        <v>38</v>
      </c>
      <c r="F22" t="s">
        <v>43</v>
      </c>
    </row>
    <row r="23" spans="1:9" ht="15.75" thickBot="1"/>
    <row r="24" spans="1:9">
      <c r="A24" s="4" t="s">
        <v>39</v>
      </c>
      <c r="B24" s="4" t="s">
        <v>40</v>
      </c>
      <c r="C24" s="4" t="s">
        <v>41</v>
      </c>
      <c r="D24" s="4" t="s">
        <v>42</v>
      </c>
      <c r="F24" s="4" t="s">
        <v>44</v>
      </c>
      <c r="G24" s="4">
        <v>9914</v>
      </c>
    </row>
    <row r="25" spans="1:9">
      <c r="A25" s="2">
        <v>1</v>
      </c>
      <c r="B25" s="2">
        <v>43100.09646976582</v>
      </c>
      <c r="C25" s="2">
        <v>-2613.0964697658201</v>
      </c>
      <c r="D25" s="2">
        <v>-1.1256642855075949</v>
      </c>
      <c r="F25" s="2">
        <v>4.5454545454545459</v>
      </c>
      <c r="G25" s="2">
        <v>34719</v>
      </c>
    </row>
    <row r="26" spans="1:9">
      <c r="A26" s="2">
        <v>2</v>
      </c>
      <c r="B26" s="2">
        <v>53875.120587207282</v>
      </c>
      <c r="C26" s="2">
        <v>448.87941279271763</v>
      </c>
      <c r="D26" s="2">
        <v>0.19336734381094856</v>
      </c>
      <c r="F26" s="2">
        <v>13.636363636363637</v>
      </c>
      <c r="G26" s="2">
        <v>36284</v>
      </c>
    </row>
    <row r="27" spans="1:9">
      <c r="A27" s="2">
        <v>3</v>
      </c>
      <c r="B27" s="2">
        <v>48487.608528486555</v>
      </c>
      <c r="C27" s="2">
        <v>1556.3914715134451</v>
      </c>
      <c r="D27" s="2">
        <v>0.67045909480268995</v>
      </c>
      <c r="F27" s="2">
        <v>22.72727272727273</v>
      </c>
      <c r="G27" s="2">
        <v>40487</v>
      </c>
    </row>
    <row r="28" spans="1:9">
      <c r="A28" s="2">
        <v>4</v>
      </c>
      <c r="B28" s="2">
        <v>32325.072352324369</v>
      </c>
      <c r="C28" s="2">
        <v>2393.9276476756313</v>
      </c>
      <c r="D28" s="2">
        <v>1.0312511942275002</v>
      </c>
      <c r="F28" s="2">
        <v>31.81818181818182</v>
      </c>
      <c r="G28" s="2">
        <v>42551</v>
      </c>
    </row>
    <row r="29" spans="1:9">
      <c r="A29" s="2">
        <v>5</v>
      </c>
      <c r="B29" s="2">
        <v>43100.09646976582</v>
      </c>
      <c r="C29" s="2">
        <v>-549.09646976582007</v>
      </c>
      <c r="D29" s="2">
        <v>-0.23653864006370845</v>
      </c>
      <c r="F29" s="2">
        <v>40.909090909090914</v>
      </c>
      <c r="G29" s="2">
        <v>50044</v>
      </c>
    </row>
    <row r="30" spans="1:9">
      <c r="A30" s="2">
        <v>6</v>
      </c>
      <c r="B30" s="2">
        <v>96975.21705697311</v>
      </c>
      <c r="C30" s="2">
        <v>-2104.2170569731097</v>
      </c>
      <c r="D30" s="2">
        <v>-0.90645026595700162</v>
      </c>
      <c r="F30" s="2">
        <v>50.000000000000007</v>
      </c>
      <c r="G30" s="2">
        <v>54324</v>
      </c>
    </row>
    <row r="31" spans="1:9">
      <c r="A31" s="2">
        <v>7</v>
      </c>
      <c r="B31" s="2">
        <v>118525.26529185602</v>
      </c>
      <c r="C31" s="2">
        <v>388.73470814398024</v>
      </c>
      <c r="D31" s="2">
        <v>0.16745833250240177</v>
      </c>
      <c r="F31" s="2">
        <v>59.090909090909093</v>
      </c>
      <c r="G31" s="2">
        <v>78504</v>
      </c>
    </row>
    <row r="32" spans="1:9">
      <c r="A32" s="2">
        <v>8</v>
      </c>
      <c r="B32" s="2">
        <v>161625.36176162184</v>
      </c>
      <c r="C32" s="2">
        <v>-3141.3617616218398</v>
      </c>
      <c r="D32" s="2">
        <v>-1.3532293138928113</v>
      </c>
      <c r="F32" s="2">
        <v>68.181818181818187</v>
      </c>
      <c r="G32" s="2">
        <v>94871</v>
      </c>
    </row>
    <row r="33" spans="1:7">
      <c r="A33" s="2">
        <v>9</v>
      </c>
      <c r="B33" s="2">
        <v>129300.28940929747</v>
      </c>
      <c r="C33" s="2">
        <v>2047.7105907025252</v>
      </c>
      <c r="D33" s="2">
        <v>0.88210852744218249</v>
      </c>
      <c r="F33" s="2">
        <v>77.27272727272728</v>
      </c>
      <c r="G33" s="2">
        <v>118914</v>
      </c>
    </row>
    <row r="34" spans="1:7">
      <c r="A34" s="2">
        <v>10</v>
      </c>
      <c r="B34" s="2">
        <v>75425.168822090185</v>
      </c>
      <c r="C34" s="2">
        <v>3078.8311779098149</v>
      </c>
      <c r="D34" s="2">
        <v>1.3262925185425509</v>
      </c>
      <c r="F34" s="2">
        <v>86.363636363636374</v>
      </c>
      <c r="G34" s="2">
        <v>131348</v>
      </c>
    </row>
    <row r="35" spans="1:7" ht="15.75" thickBot="1">
      <c r="A35" s="3">
        <v>11</v>
      </c>
      <c r="B35" s="3">
        <v>32325.072352324369</v>
      </c>
      <c r="C35" s="3">
        <v>3958.9276476756313</v>
      </c>
      <c r="D35" s="3">
        <v>1.7054186531033153</v>
      </c>
      <c r="F35" s="3">
        <v>95.454545454545467</v>
      </c>
      <c r="G35" s="3">
        <v>158484</v>
      </c>
    </row>
  </sheetData>
  <sortState ref="G25:G35">
    <sortCondition ref="G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Linear Reg</vt:lpstr>
      <vt:lpstr>Data Analysis - Excel Tool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Will's Netbook</dc:creator>
  <cp:lastModifiedBy>rs</cp:lastModifiedBy>
  <dcterms:created xsi:type="dcterms:W3CDTF">2014-12-29T23:46:15Z</dcterms:created>
  <dcterms:modified xsi:type="dcterms:W3CDTF">2018-10-03T06:00:49Z</dcterms:modified>
</cp:coreProperties>
</file>