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SC\3RD-SEM\CS5651 - Statistical Inference\UOM_2020_CS5651_Statistical_Inference\"/>
    </mc:Choice>
  </mc:AlternateContent>
  <xr:revisionPtr revIDLastSave="0" documentId="13_ncr:1_{8C1A2D7F-D431-4969-BE83-6470818C7171}" xr6:coauthVersionLast="45" xr6:coauthVersionMax="45" xr10:uidLastSave="{00000000-0000-0000-0000-000000000000}"/>
  <bookViews>
    <workbookView xWindow="-28920" yWindow="-4710" windowWidth="29040" windowHeight="15990" firstSheet="6" activeTab="11" xr2:uid="{1162959A-A15B-4896-9E99-7471188399D8}"/>
  </bookViews>
  <sheets>
    <sheet name="Sheet1" sheetId="1" r:id="rId1"/>
    <sheet name="Sheet2" sheetId="2" r:id="rId2"/>
    <sheet name="Sheet3" sheetId="3" r:id="rId3"/>
    <sheet name="A" sheetId="5" r:id="rId4"/>
    <sheet name="B" sheetId="8" r:id="rId5"/>
    <sheet name="Sheet4" sheetId="4" r:id="rId6"/>
    <sheet name="Sheet6" sheetId="6" r:id="rId7"/>
    <sheet name="Sheet7" sheetId="7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definedNames>
    <definedName name="_xlnm._FilterDatabase" localSheetId="13" hidden="1">Sheet14!$A$2:$A$104</definedName>
    <definedName name="_xlnm.Extract" localSheetId="13">Sheet14!$C$3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4" l="1"/>
  <c r="D12" i="14"/>
  <c r="D13" i="14"/>
  <c r="D10" i="14"/>
  <c r="C11" i="13" l="1"/>
  <c r="C12" i="13"/>
  <c r="C13" i="13"/>
  <c r="C14" i="13"/>
  <c r="C10" i="13"/>
  <c r="B10" i="13"/>
  <c r="B11" i="13"/>
  <c r="B12" i="13"/>
  <c r="B13" i="13"/>
  <c r="B14" i="13"/>
  <c r="F14" i="12" l="1"/>
  <c r="F13" i="12"/>
  <c r="C10" i="12"/>
  <c r="C9" i="12"/>
  <c r="D2" i="10" l="1"/>
  <c r="C3" i="10"/>
  <c r="C4" i="10"/>
  <c r="C5" i="10"/>
  <c r="C6" i="10"/>
  <c r="C7" i="10"/>
  <c r="C8" i="10"/>
  <c r="C9" i="10"/>
  <c r="C10" i="10"/>
  <c r="C11" i="10"/>
  <c r="C2" i="10"/>
  <c r="C3" i="9"/>
  <c r="C4" i="9"/>
  <c r="C5" i="9"/>
  <c r="C6" i="9"/>
  <c r="C2" i="9"/>
  <c r="B25" i="6" l="1"/>
  <c r="B26" i="6"/>
  <c r="B27" i="6"/>
  <c r="B24" i="6"/>
  <c r="B9" i="6"/>
  <c r="B10" i="6"/>
  <c r="B11" i="6"/>
  <c r="B12" i="6"/>
  <c r="B8" i="6"/>
  <c r="B6" i="5"/>
  <c r="B5" i="5"/>
  <c r="C8" i="3"/>
  <c r="D8" i="3"/>
  <c r="E8" i="3"/>
  <c r="F8" i="3"/>
  <c r="G8" i="3"/>
  <c r="H8" i="3"/>
  <c r="B8" i="3"/>
  <c r="C7" i="3"/>
  <c r="D7" i="3"/>
  <c r="E7" i="3"/>
  <c r="F7" i="3"/>
  <c r="G7" i="3"/>
  <c r="H7" i="3"/>
  <c r="B7" i="3"/>
  <c r="I3" i="3"/>
  <c r="I2" i="3"/>
  <c r="C14" i="7" l="1"/>
  <c r="C13" i="7"/>
  <c r="C12" i="7"/>
  <c r="C11" i="7"/>
  <c r="C10" i="7"/>
  <c r="C9" i="7"/>
  <c r="C8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<sst xmlns="http://schemas.openxmlformats.org/spreadsheetml/2006/main" count="329" uniqueCount="131">
  <si>
    <t>0 - 18</t>
  </si>
  <si>
    <t>19 - 29</t>
  </si>
  <si>
    <t>30 - 39</t>
  </si>
  <si>
    <t>40 - 49</t>
  </si>
  <si>
    <t>50 - 59</t>
  </si>
  <si>
    <t>60 - 69</t>
  </si>
  <si>
    <t>70 - 79</t>
  </si>
  <si>
    <t>SINGLE</t>
  </si>
  <si>
    <t>MARRIED</t>
  </si>
  <si>
    <t>COLOMBO</t>
  </si>
  <si>
    <t>KANDY</t>
  </si>
  <si>
    <t>GAMPAHA</t>
  </si>
  <si>
    <t>KEGALLE</t>
  </si>
  <si>
    <t>GALLE</t>
  </si>
  <si>
    <t>KALUTHARA</t>
  </si>
  <si>
    <t>KURUNEGALA</t>
  </si>
  <si>
    <t>RATHNAPURA</t>
  </si>
  <si>
    <t>HAMBANTHOTA</t>
  </si>
  <si>
    <t>BADULLA</t>
  </si>
  <si>
    <t>BATTICALOA</t>
  </si>
  <si>
    <t>NUWARAELIYA</t>
  </si>
  <si>
    <t>MATHALE</t>
  </si>
  <si>
    <t>MATHARA</t>
  </si>
  <si>
    <t>Age Range</t>
  </si>
  <si>
    <t>Count</t>
  </si>
  <si>
    <t>ANDROID</t>
  </si>
  <si>
    <t>APPLE IPHONE</t>
  </si>
  <si>
    <t>OL</t>
  </si>
  <si>
    <t>AL</t>
  </si>
  <si>
    <t>DEGREE</t>
  </si>
  <si>
    <t>MASTER</t>
  </si>
  <si>
    <t>PHD</t>
  </si>
  <si>
    <t>SAVINGS</t>
  </si>
  <si>
    <t>FIXED_DEPOSITS</t>
  </si>
  <si>
    <t>CURRENT_ACCOUNT</t>
  </si>
  <si>
    <t>LOAN</t>
  </si>
  <si>
    <t>PEOPLE'S_BANK</t>
  </si>
  <si>
    <t>BANK_OF_CEYLON</t>
  </si>
  <si>
    <t>SAMPATH_BANK</t>
  </si>
  <si>
    <t>NDB</t>
  </si>
  <si>
    <t>HNB</t>
  </si>
  <si>
    <t>COMMERCIAL_BANK</t>
  </si>
  <si>
    <t>HSBC</t>
  </si>
  <si>
    <t>NATIONS_TRUST_BANK</t>
  </si>
  <si>
    <t>SEYLAN_BANK</t>
  </si>
  <si>
    <t>PAN_ASIA_BANK</t>
  </si>
  <si>
    <t>STANDARD_CHARTERED_BANK</t>
  </si>
  <si>
    <t>DFCC_BANK</t>
  </si>
  <si>
    <t>CARGILLS_BANK</t>
  </si>
  <si>
    <t>ICICI_BANK</t>
  </si>
  <si>
    <t>NSB</t>
  </si>
  <si>
    <t>FREE_SERVICE</t>
  </si>
  <si>
    <t>SPEED_PERFORMANCE</t>
  </si>
  <si>
    <t>SIMPLICITY</t>
  </si>
  <si>
    <t>EXCELLENT_USER_INTERFACE</t>
  </si>
  <si>
    <t>SECURITY</t>
  </si>
  <si>
    <t>CUSTOMIZATION</t>
  </si>
  <si>
    <t>FEEDBACK</t>
  </si>
  <si>
    <t>CUSTOMER_SUPPORT</t>
  </si>
  <si>
    <t>CHARTS</t>
  </si>
  <si>
    <t>MULTI_LANGUAGE</t>
  </si>
  <si>
    <t>SOCIAL_INTEGRATION</t>
  </si>
  <si>
    <t>USE_FROM_ANY_TYPE_OF_PHONE</t>
  </si>
  <si>
    <t>Customers Interested IN</t>
  </si>
  <si>
    <t>RECOMMENDATION_MOBILE_BANK_APPS_FOR_OTHERS</t>
  </si>
  <si>
    <t>YES</t>
  </si>
  <si>
    <t>No</t>
  </si>
  <si>
    <t>SELF MOTIVATION</t>
  </si>
  <si>
    <t>ADVERTISEMENTS</t>
  </si>
  <si>
    <t>INTERNET AND WEBSITES</t>
  </si>
  <si>
    <t>FRIENDS</t>
  </si>
  <si>
    <t>FROM BANK</t>
  </si>
  <si>
    <t>Employment Status</t>
  </si>
  <si>
    <t>No. of Participant</t>
  </si>
  <si>
    <t>PRIVATE</t>
  </si>
  <si>
    <t>GOVERNMENT</t>
  </si>
  <si>
    <t>SELF-EMPLOYED</t>
  </si>
  <si>
    <t>STUDENT</t>
  </si>
  <si>
    <t>SELF</t>
  </si>
  <si>
    <t>0 - 20,000</t>
  </si>
  <si>
    <t>20,001- 40,000</t>
  </si>
  <si>
    <t>40,001 - 60,000</t>
  </si>
  <si>
    <t>60,001 - 80,000</t>
  </si>
  <si>
    <t>80,001 - 100,000</t>
  </si>
  <si>
    <t>100,001 - 120,000</t>
  </si>
  <si>
    <t>120,001 - 140,000</t>
  </si>
  <si>
    <t>140,001 - 160,000</t>
  </si>
  <si>
    <t>180,001 - 200,000</t>
  </si>
  <si>
    <t>&lt; 200,000</t>
  </si>
  <si>
    <t>Income Category</t>
  </si>
  <si>
    <t>SAFTY</t>
  </si>
  <si>
    <t>SAVING_TIME</t>
  </si>
  <si>
    <t>EASY_TO_USE</t>
  </si>
  <si>
    <t>LESS_COST</t>
  </si>
  <si>
    <t>FEATURE_AVALIBILITY</t>
  </si>
  <si>
    <t>SERVICE_AVALIBILITY</t>
  </si>
  <si>
    <t>Total</t>
  </si>
  <si>
    <t>Not In Use</t>
  </si>
  <si>
    <t>PRIVATE_AND_GOVERNMENT</t>
  </si>
  <si>
    <t xml:space="preserve">p* = </t>
  </si>
  <si>
    <t>15+42/27+61</t>
  </si>
  <si>
    <t>1-p*</t>
  </si>
  <si>
    <t>1-0.647727</t>
  </si>
  <si>
    <t>Education Level</t>
  </si>
  <si>
    <t>Mobile Banking Users</t>
  </si>
  <si>
    <t>Non Mobile Banking Users</t>
  </si>
  <si>
    <t>MOST_IMPORTANT_REASON_FOR_MOBILE_BANK_APP_USAGE</t>
  </si>
  <si>
    <t>TO REDUCE TIME</t>
  </si>
  <si>
    <t>TECHNOLOGY USAGE</t>
  </si>
  <si>
    <t>EASY TO USE</t>
  </si>
  <si>
    <t>LESS COST</t>
  </si>
  <si>
    <t>Informational</t>
  </si>
  <si>
    <t>Transaction</t>
  </si>
  <si>
    <t>Interactive</t>
  </si>
  <si>
    <t>Orchestractive</t>
  </si>
  <si>
    <t>View balance, transaction history</t>
  </si>
  <si>
    <t>Remote deposit capture</t>
  </si>
  <si>
    <t>Actionable alerts - OTP</t>
  </si>
  <si>
    <t>Opt-in preference management: marketing alerts</t>
  </si>
  <si>
    <t>SMS alert</t>
  </si>
  <si>
    <t>Balance transfer</t>
  </si>
  <si>
    <t>Financial Management</t>
  </si>
  <si>
    <t>All modalities</t>
  </si>
  <si>
    <t>Bill pay</t>
  </si>
  <si>
    <t>Mass marketing</t>
  </si>
  <si>
    <t xml:space="preserve">context aware services </t>
  </si>
  <si>
    <t>ATM finder , maps etc.</t>
  </si>
  <si>
    <t>Stock payments</t>
  </si>
  <si>
    <t>Transaction verification</t>
  </si>
  <si>
    <t xml:space="preserve">Lifestyle management </t>
  </si>
  <si>
    <t>Offers and POS coupons Location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</si>
</sst>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11"/>
      <color rgb="FF000000"/>
      <name val="Calibri"/>
      <family val="2"/>
      <scheme val="minor"/>
    </font>
    <font>
      <sz val="10"/>
      <color rgb="FF231F2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0" fillId="0" borderId="0" xfId="0" applyBorder="1"/>
    <xf numFmtId="10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/>
    <xf numFmtId="0" fontId="4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96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 Mobile App Usage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 formatCode="0.00%">
                  <c:v>6.0606059999999999</c:v>
                </c:pt>
                <c:pt idx="1">
                  <c:v>39.393939393939391</c:v>
                </c:pt>
                <c:pt idx="2">
                  <c:v>42.424242424242422</c:v>
                </c:pt>
                <c:pt idx="3">
                  <c:v>12.121212121212121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C-4560-8475-C999DFE98BB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rgbClr val="D296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1.4285714285714286</c:v>
                </c:pt>
                <c:pt idx="1">
                  <c:v>21.428571428571427</c:v>
                </c:pt>
                <c:pt idx="2">
                  <c:v>52.857142857142861</c:v>
                </c:pt>
                <c:pt idx="3">
                  <c:v>21.428571428571427</c:v>
                </c:pt>
                <c:pt idx="4">
                  <c:v>2.8571428571428572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C-4560-8475-C999DFE98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5612591"/>
        <c:axId val="1645622991"/>
      </c:barChart>
      <c:catAx>
        <c:axId val="16456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22991"/>
        <c:crosses val="autoZero"/>
        <c:auto val="1"/>
        <c:lblAlgn val="ctr"/>
        <c:lblOffset val="100"/>
        <c:noMultiLvlLbl val="0"/>
      </c:catAx>
      <c:valAx>
        <c:axId val="16456229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456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Registered Bank Distribution for Mobile Banking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2A00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B4795C-3F03-4BA7-A124-A3334A540AC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B6-4319-88FE-2F6EFBA954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94016D-FEEF-44C2-B6D1-6C05AD9A694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2B6-4319-88FE-2F6EFBA954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41631A-7B84-4CF2-9EA6-778013C690F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2B6-4319-88FE-2F6EFBA954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4F1AC5-1FDF-4F7C-B357-47D9F04C8CE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2B6-4319-88FE-2F6EFBA954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6B0B30-058F-4347-B983-6CF5FBBFF86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2B6-4319-88FE-2F6EFBA954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4DCEF3-B799-426B-A320-BED14AF6DD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2B6-4319-88FE-2F6EFBA954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E2AD85-7094-4090-9962-D3321CAF852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2B6-4319-88FE-2F6EFBA9548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18AB98-C0DF-4090-9334-C700FA5FB69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2B6-4319-88FE-2F6EFBA9548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877FCA-6114-4F42-BAA2-D6BE3B93C6D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2B6-4319-88FE-2F6EFBA9548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0EDDAE-DFBD-4E7D-9CBC-95CFAAC2FC2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2B6-4319-88FE-2F6EFBA9548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1029A66-0E60-43A3-84C1-B81F1AD1BC8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2B6-4319-88FE-2F6EFBA9548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FF0AB7-4FAE-4098-8515-2C6CC27A307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42B6-4319-88FE-2F6EFBA9548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E47BB7A-0989-4772-AE36-EC36502954C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2B6-4319-88FE-2F6EFBA9548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0830BA4-DEA5-492A-85EB-D660C1BC694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42B6-4319-88FE-2F6EFBA9548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A941D3-BD63-4518-8035-476C842BC44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42B6-4319-88FE-2F6EFBA9548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Sheet6!$A$37:$A$51</c:f>
              <c:strCache>
                <c:ptCount val="15"/>
                <c:pt idx="0">
                  <c:v>PEOPLE'S_BANK</c:v>
                </c:pt>
                <c:pt idx="1">
                  <c:v>BANK_OF_CEYLON</c:v>
                </c:pt>
                <c:pt idx="2">
                  <c:v>SAMPATH_BANK</c:v>
                </c:pt>
                <c:pt idx="3">
                  <c:v>NDB</c:v>
                </c:pt>
                <c:pt idx="4">
                  <c:v>HNB</c:v>
                </c:pt>
                <c:pt idx="5">
                  <c:v>COMMERCIAL_BANK</c:v>
                </c:pt>
                <c:pt idx="6">
                  <c:v>HSBC</c:v>
                </c:pt>
                <c:pt idx="7">
                  <c:v>NATIONS_TRUST_BANK</c:v>
                </c:pt>
                <c:pt idx="8">
                  <c:v>SEYLAN_BANK</c:v>
                </c:pt>
                <c:pt idx="9">
                  <c:v>PAN_ASIA_BANK</c:v>
                </c:pt>
                <c:pt idx="10">
                  <c:v>STANDARD_CHARTERED_BANK</c:v>
                </c:pt>
                <c:pt idx="11">
                  <c:v>DFCC_BANK</c:v>
                </c:pt>
                <c:pt idx="12">
                  <c:v>CARGILLS_BANK</c:v>
                </c:pt>
                <c:pt idx="13">
                  <c:v>ICICI_BANK</c:v>
                </c:pt>
                <c:pt idx="14">
                  <c:v>NSB</c:v>
                </c:pt>
              </c:strCache>
            </c:strRef>
          </c:cat>
          <c:val>
            <c:numRef>
              <c:f>Sheet6!$B$37:$B$51</c:f>
              <c:numCache>
                <c:formatCode>General</c:formatCode>
                <c:ptCount val="15"/>
                <c:pt idx="0">
                  <c:v>49.514563106796118</c:v>
                </c:pt>
                <c:pt idx="1">
                  <c:v>51.456310679611647</c:v>
                </c:pt>
                <c:pt idx="2">
                  <c:v>50.485436893203882</c:v>
                </c:pt>
                <c:pt idx="3">
                  <c:v>16.50485436893204</c:v>
                </c:pt>
                <c:pt idx="4">
                  <c:v>25.242718446601941</c:v>
                </c:pt>
                <c:pt idx="5">
                  <c:v>33.980582524271846</c:v>
                </c:pt>
                <c:pt idx="6">
                  <c:v>16.50485436893204</c:v>
                </c:pt>
                <c:pt idx="7">
                  <c:v>12.621359223300971</c:v>
                </c:pt>
                <c:pt idx="8">
                  <c:v>4.8543689320388346</c:v>
                </c:pt>
                <c:pt idx="9">
                  <c:v>7.7669902912621351</c:v>
                </c:pt>
                <c:pt idx="10">
                  <c:v>1.9417475728155338</c:v>
                </c:pt>
                <c:pt idx="11">
                  <c:v>1.9417475728155338</c:v>
                </c:pt>
                <c:pt idx="12">
                  <c:v>3.8834951456310676</c:v>
                </c:pt>
                <c:pt idx="13">
                  <c:v>2.912621359223301</c:v>
                </c:pt>
                <c:pt idx="14">
                  <c:v>4.8543689320388346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4-47AD-B7EE-E79DEC97C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6083135"/>
        <c:axId val="1786073151"/>
      </c:barChart>
      <c:catAx>
        <c:axId val="17860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73151"/>
        <c:crosses val="autoZero"/>
        <c:auto val="1"/>
        <c:lblAlgn val="ctr"/>
        <c:lblOffset val="100"/>
        <c:noMultiLvlLbl val="0"/>
      </c:catAx>
      <c:valAx>
        <c:axId val="17860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Preferences For Mobile Banking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2A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Sheet7!$A$16:$A$27</c:f>
              <c:strCache>
                <c:ptCount val="12"/>
                <c:pt idx="0">
                  <c:v>FREE_SERVICE</c:v>
                </c:pt>
                <c:pt idx="1">
                  <c:v>SPEED_PERFORMANCE</c:v>
                </c:pt>
                <c:pt idx="2">
                  <c:v>SIMPLICITY</c:v>
                </c:pt>
                <c:pt idx="3">
                  <c:v>EXCELLENT_USER_INTERFACE</c:v>
                </c:pt>
                <c:pt idx="4">
                  <c:v>SECURITY</c:v>
                </c:pt>
                <c:pt idx="5">
                  <c:v>CUSTOMIZATION</c:v>
                </c:pt>
                <c:pt idx="6">
                  <c:v>FEEDBACK</c:v>
                </c:pt>
                <c:pt idx="7">
                  <c:v>CUSTOMER_SUPPORT</c:v>
                </c:pt>
                <c:pt idx="8">
                  <c:v>CHARTS</c:v>
                </c:pt>
                <c:pt idx="9">
                  <c:v>MULTI_LANGUAGE</c:v>
                </c:pt>
                <c:pt idx="10">
                  <c:v>SOCIAL_INTEGRATION</c:v>
                </c:pt>
                <c:pt idx="11">
                  <c:v>USE_FROM_ANY_TYPE_OF_PHONE</c:v>
                </c:pt>
              </c:strCache>
            </c:strRef>
          </c:cat>
          <c:val>
            <c:numRef>
              <c:f>Sheet7!$B$16:$B$27</c:f>
              <c:numCache>
                <c:formatCode>General</c:formatCode>
                <c:ptCount val="12"/>
                <c:pt idx="0">
                  <c:v>5.825242718446602</c:v>
                </c:pt>
                <c:pt idx="1">
                  <c:v>79.611650485436897</c:v>
                </c:pt>
                <c:pt idx="2">
                  <c:v>81.553398058252426</c:v>
                </c:pt>
                <c:pt idx="3">
                  <c:v>27.184466019417474</c:v>
                </c:pt>
                <c:pt idx="4">
                  <c:v>89.320388349514573</c:v>
                </c:pt>
                <c:pt idx="5">
                  <c:v>11.650485436893204</c:v>
                </c:pt>
                <c:pt idx="6">
                  <c:v>10.679611650485436</c:v>
                </c:pt>
                <c:pt idx="7">
                  <c:v>51.456310679611647</c:v>
                </c:pt>
                <c:pt idx="8">
                  <c:v>13.592233009708737</c:v>
                </c:pt>
                <c:pt idx="9">
                  <c:v>9.7087378640776691</c:v>
                </c:pt>
                <c:pt idx="10">
                  <c:v>4.8543689320388346</c:v>
                </c:pt>
                <c:pt idx="11">
                  <c:v>11.650485436893204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F-4686-8BC0-5B66FFA18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984959"/>
        <c:axId val="1785985375"/>
      </c:barChart>
      <c:catAx>
        <c:axId val="17859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5375"/>
        <c:crosses val="autoZero"/>
        <c:auto val="1"/>
        <c:lblAlgn val="ctr"/>
        <c:lblOffset val="100"/>
        <c:noMultiLvlLbl val="0"/>
      </c:catAx>
      <c:valAx>
        <c:axId val="17859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No. of Participant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Sheet9!$A$2:$A$6</c:f>
              <c:strCache>
                <c:ptCount val="5"/>
                <c:pt idx="0">
                  <c:v>PRIVATE</c:v>
                </c:pt>
                <c:pt idx="1">
                  <c:v>GOVERNMENT</c:v>
                </c:pt>
                <c:pt idx="2">
                  <c:v>SELF-EMPLOYED</c:v>
                </c:pt>
                <c:pt idx="3">
                  <c:v>STUDENT</c:v>
                </c:pt>
                <c:pt idx="4">
                  <c:v>SELF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5"/>
                <c:pt idx="0">
                  <c:v>67</c:v>
                </c:pt>
                <c:pt idx="1">
                  <c:v>24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5-43B5-908A-DA43961B15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422080"/>
        <c:axId val="465432064"/>
      </c:barChart>
      <c:catAx>
        <c:axId val="4654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2064"/>
        <c:crosses val="autoZero"/>
        <c:auto val="1"/>
        <c:lblAlgn val="ctr"/>
        <c:lblOffset val="100"/>
        <c:noMultiLvlLbl val="0"/>
      </c:catAx>
      <c:valAx>
        <c:axId val="465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No. of Participant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Sheet10!$A$2:$A$11</c:f>
              <c:strCache>
                <c:ptCount val="10"/>
                <c:pt idx="0">
                  <c:v>0 - 20,000</c:v>
                </c:pt>
                <c:pt idx="1">
                  <c:v>20,001- 40,000</c:v>
                </c:pt>
                <c:pt idx="2">
                  <c:v>40,001 - 60,000</c:v>
                </c:pt>
                <c:pt idx="3">
                  <c:v>60,001 - 80,000</c:v>
                </c:pt>
                <c:pt idx="4">
                  <c:v>80,001 - 100,000</c:v>
                </c:pt>
                <c:pt idx="5">
                  <c:v>100,001 - 120,000</c:v>
                </c:pt>
                <c:pt idx="6">
                  <c:v>120,001 - 140,000</c:v>
                </c:pt>
                <c:pt idx="7">
                  <c:v>140,001 - 160,000</c:v>
                </c:pt>
                <c:pt idx="8">
                  <c:v>180,001 - 200,000</c:v>
                </c:pt>
                <c:pt idx="9">
                  <c:v>&lt; 200,000</c:v>
                </c:pt>
              </c:strCache>
            </c:strRef>
          </c:cat>
          <c:val>
            <c:numRef>
              <c:f>Sheet10!$B$2:$B$11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21</c:v>
                </c:pt>
                <c:pt idx="5">
                  <c:v>21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A8B-8F08-25463BC58D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3897968"/>
        <c:axId val="383891728"/>
      </c:barChart>
      <c:catAx>
        <c:axId val="3838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1728"/>
        <c:crosses val="autoZero"/>
        <c:auto val="1"/>
        <c:lblAlgn val="ctr"/>
        <c:lblOffset val="100"/>
        <c:noMultiLvlLbl val="0"/>
      </c:catAx>
      <c:valAx>
        <c:axId val="3838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Banking Application Usage Based on Educational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Sheet13!$B$9</c:f>
              <c:strCache>
                <c:ptCount val="1"/>
                <c:pt idx="0">
                  <c:v>Mobile Banking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4036473-118C-47AA-9CF5-59281BF3B77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77-4D9A-B6A1-BE6C92469B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A144C3-B10C-43DF-A8A2-CE55132D858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A77-4D9A-B6A1-BE6C92469B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D72C00-2215-4B3D-8093-6A3FDE253DB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A77-4D9A-B6A1-BE6C92469B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F094EE-8824-4B1F-9AE5-4729620C2B2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A77-4D9A-B6A1-BE6C92469B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F7EAE2-5FCC-44F7-96B8-B4B404133EB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A77-4D9A-B6A1-BE6C92469B0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Sheet13!$A$10:$A$14</c:f>
              <c:strCache>
                <c:ptCount val="5"/>
                <c:pt idx="0">
                  <c:v>OL</c:v>
                </c:pt>
                <c:pt idx="1">
                  <c:v>AL</c:v>
                </c:pt>
                <c:pt idx="2">
                  <c:v>DEGREE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Sheet13!$B$10:$B$14</c:f>
              <c:numCache>
                <c:formatCode>General</c:formatCode>
                <c:ptCount val="5"/>
                <c:pt idx="0">
                  <c:v>1.9867549668874174</c:v>
                </c:pt>
                <c:pt idx="1">
                  <c:v>7.9470198675496695</c:v>
                </c:pt>
                <c:pt idx="2">
                  <c:v>54.304635761589402</c:v>
                </c:pt>
                <c:pt idx="3">
                  <c:v>3.3112582781456954</c:v>
                </c:pt>
                <c:pt idx="4">
                  <c:v>0.66225165562913912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D9A-B6A1-BE6C92469B05}"/>
            </c:ext>
          </c:extLst>
        </c:ser>
        <c:ser>
          <c:idx val="1"/>
          <c:order val="1"/>
          <c:tx>
            <c:strRef>
              <c:f>Sheet13!$C$9</c:f>
              <c:strCache>
                <c:ptCount val="1"/>
                <c:pt idx="0">
                  <c:v>Non Mobile Banking Users</c:v>
                </c:pt>
              </c:strCache>
            </c:strRef>
          </c:tx>
          <c:spPr>
            <a:solidFill>
              <a:srgbClr val="D296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2F4B37-19E0-4182-BAC1-7A69D11DF2E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A77-4D9A-B6A1-BE6C92469B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8B9F0B-C25E-489F-B13C-091765DB726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A77-4D9A-B6A1-BE6C92469B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8A7291-BB8D-4BA6-B285-D8C51670E41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A77-4D9A-B6A1-BE6C92469B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224195-222F-4D33-BBCA-C5350B24950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A77-4D9A-B6A1-BE6C92469B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107445-2AA9-4D10-8B85-6187289C4D5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A77-4D9A-B6A1-BE6C92469B0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Sheet13!$A$10:$A$14</c:f>
              <c:strCache>
                <c:ptCount val="5"/>
                <c:pt idx="0">
                  <c:v>OL</c:v>
                </c:pt>
                <c:pt idx="1">
                  <c:v>AL</c:v>
                </c:pt>
                <c:pt idx="2">
                  <c:v>DEGREE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Sheet13!$C$10:$C$14</c:f>
              <c:numCache>
                <c:formatCode>General</c:formatCode>
                <c:ptCount val="5"/>
                <c:pt idx="0">
                  <c:v>1.3245033112582782</c:v>
                </c:pt>
                <c:pt idx="1">
                  <c:v>7.9470198675496695</c:v>
                </c:pt>
                <c:pt idx="2">
                  <c:v>20.52980132450331</c:v>
                </c:pt>
                <c:pt idx="3">
                  <c:v>1.9867549668874174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7-4D9A-B6A1-BE6C92469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4115984"/>
        <c:axId val="1784116400"/>
      </c:barChart>
      <c:catAx>
        <c:axId val="17841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16400"/>
        <c:crosses val="autoZero"/>
        <c:auto val="1"/>
        <c:lblAlgn val="ctr"/>
        <c:lblOffset val="100"/>
        <c:noMultiLvlLbl val="0"/>
      </c:catAx>
      <c:valAx>
        <c:axId val="1784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D29600"/>
            </a:solidFill>
          </c:spPr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3F-482D-8006-C351ACE87D03}"/>
              </c:ext>
            </c:extLst>
          </c:dPt>
          <c:dPt>
            <c:idx val="1"/>
            <c:bubble3D val="0"/>
            <c:spPr>
              <a:solidFill>
                <a:srgbClr val="D296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3F-482D-8006-C351ACE87D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3F-482D-8006-C351ACE87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Sheet14!$C$15:$C$18</c:f>
              <c:strCache>
                <c:ptCount val="4"/>
                <c:pt idx="0">
                  <c:v>TECHNOLOGY USAGE</c:v>
                </c:pt>
                <c:pt idx="1">
                  <c:v>TO REDUCE TIME</c:v>
                </c:pt>
                <c:pt idx="2">
                  <c:v>EASY TO USE</c:v>
                </c:pt>
                <c:pt idx="3">
                  <c:v>LESS COST</c:v>
                </c:pt>
              </c:strCache>
            </c:strRef>
          </c:cat>
          <c:val>
            <c:numRef>
              <c:f>Sheet14!$D$15:$D$18</c:f>
              <c:numCache>
                <c:formatCode>General</c:formatCode>
                <c:ptCount val="4"/>
                <c:pt idx="0">
                  <c:v>5</c:v>
                </c:pt>
                <c:pt idx="1">
                  <c:v>64</c:v>
                </c:pt>
                <c:pt idx="2">
                  <c:v>29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F-482D-8006-C351ACE87D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 Mobile App Usage By Age Group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Sheet1!$B$26:$H$26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1.9417475728155338</c:v>
                </c:pt>
                <c:pt idx="1">
                  <c:v>12.621359223300971</c:v>
                </c:pt>
                <c:pt idx="2">
                  <c:v>13.592233009708737</c:v>
                </c:pt>
                <c:pt idx="3">
                  <c:v>3.8834951456310676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7D6-AB59-790FC5521DD5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Sheet1!$B$26:$H$26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0.97087378640776689</c:v>
                </c:pt>
                <c:pt idx="1">
                  <c:v>14.563106796116504</c:v>
                </c:pt>
                <c:pt idx="2">
                  <c:v>35.922330097087382</c:v>
                </c:pt>
                <c:pt idx="3">
                  <c:v>14.563106796116504</c:v>
                </c:pt>
                <c:pt idx="4">
                  <c:v>1.9417475728155338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D-47D6-AB59-790FC5521D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99632"/>
        <c:axId val="383898384"/>
      </c:barChart>
      <c:catAx>
        <c:axId val="3838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8384"/>
        <c:crosses val="autoZero"/>
        <c:auto val="1"/>
        <c:lblAlgn val="ctr"/>
        <c:lblOffset val="100"/>
        <c:noMultiLvlLbl val="0"/>
      </c:catAx>
      <c:valAx>
        <c:axId val="383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Mobile Banking App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0 - 18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C-404E-A181-0AEFEABB7C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19 - 29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C-404E-A181-0AEFEABB7C7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30 - 39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Sheet2!$D$2:$D$15</c:f>
              <c:numCache>
                <c:formatCode>General</c:formatCode>
                <c:ptCount val="14"/>
                <c:pt idx="0">
                  <c:v>22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C-404E-A181-0AEFEABB7C7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40 - 49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C-404E-A181-0AEFEABB7C7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50 - 59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1C-404E-A181-0AEFEABB7C7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60 - 69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1C-404E-A181-0AEFEABB7C79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70 - 79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Sheet2!$A$2:$A$15</c:f>
              <c:strCache>
                <c:ptCount val="14"/>
                <c:pt idx="0">
                  <c:v>COLOMBO</c:v>
                </c:pt>
                <c:pt idx="1">
                  <c:v>KANDY</c:v>
                </c:pt>
                <c:pt idx="2">
                  <c:v>GAMPAHA</c:v>
                </c:pt>
                <c:pt idx="3">
                  <c:v>KEGALLE</c:v>
                </c:pt>
                <c:pt idx="4">
                  <c:v>GALLE</c:v>
                </c:pt>
                <c:pt idx="5">
                  <c:v>KALUTHARA</c:v>
                </c:pt>
                <c:pt idx="6">
                  <c:v>KURUNEGALA</c:v>
                </c:pt>
                <c:pt idx="7">
                  <c:v>RATHNAPURA</c:v>
                </c:pt>
                <c:pt idx="8">
                  <c:v>HAMBANTHOTA</c:v>
                </c:pt>
                <c:pt idx="9">
                  <c:v>BADULLA</c:v>
                </c:pt>
                <c:pt idx="10">
                  <c:v>BATTICALOA</c:v>
                </c:pt>
                <c:pt idx="11">
                  <c:v>NUWARAELIYA</c:v>
                </c:pt>
                <c:pt idx="12">
                  <c:v>MATHALE</c:v>
                </c:pt>
                <c:pt idx="13">
                  <c:v>MATHARA</c:v>
                </c:pt>
              </c:strCache>
            </c:strRef>
          </c:cat>
          <c:val>
            <c:numRef>
              <c:f>Sheet2!$H$2:$H$15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C-404E-A181-0AEFEABB7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8570143"/>
        <c:axId val="1498572639"/>
      </c:barChart>
      <c:catAx>
        <c:axId val="1498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2639"/>
        <c:crosses val="autoZero"/>
        <c:auto val="1"/>
        <c:lblAlgn val="ctr"/>
        <c:lblOffset val="100"/>
        <c:noMultiLvlLbl val="0"/>
      </c:catAx>
      <c:valAx>
        <c:axId val="14985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 Mobile App Usage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Sheet3!$B$6:$H$6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Sheet3!$B$7:$H$7</c:f>
              <c:numCache>
                <c:formatCode>General</c:formatCode>
                <c:ptCount val="7"/>
                <c:pt idx="0">
                  <c:v>6.0606060606060606</c:v>
                </c:pt>
                <c:pt idx="1">
                  <c:v>39.393939393939391</c:v>
                </c:pt>
                <c:pt idx="2">
                  <c:v>42.424242424242422</c:v>
                </c:pt>
                <c:pt idx="3">
                  <c:v>12.121212121212121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9F5-BC14-AB98BAC6FFED}"/>
            </c:ext>
          </c:extLst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Sheet3!$B$6:$H$6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Sheet3!$B$8:$H$8</c:f>
              <c:numCache>
                <c:formatCode>General</c:formatCode>
                <c:ptCount val="7"/>
                <c:pt idx="0">
                  <c:v>1.4285714285714286</c:v>
                </c:pt>
                <c:pt idx="1">
                  <c:v>21.428571428571427</c:v>
                </c:pt>
                <c:pt idx="2">
                  <c:v>52.857142857142861</c:v>
                </c:pt>
                <c:pt idx="3">
                  <c:v>21.428571428571427</c:v>
                </c:pt>
                <c:pt idx="4">
                  <c:v>2.8571428571428572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D-49F5-BC14-AB98BAC6F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8578879"/>
        <c:axId val="1498577631"/>
      </c:barChart>
      <c:catAx>
        <c:axId val="14985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7631"/>
        <c:crosses val="autoZero"/>
        <c:auto val="1"/>
        <c:lblAlgn val="ctr"/>
        <c:lblOffset val="100"/>
        <c:noMultiLvlLbl val="0"/>
      </c:catAx>
      <c:valAx>
        <c:axId val="1498577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85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 Mobile App Usage By Phone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E1-4E10-8B19-C1DA9E5F2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E1-4E10-8B19-C1DA9E5F26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9E1-4E10-8B19-C1DA9E5F26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9E1-4E10-8B19-C1DA9E5F2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A!$A$5:$A$6</c:f>
              <c:strCache>
                <c:ptCount val="2"/>
                <c:pt idx="0">
                  <c:v>ANDROID</c:v>
                </c:pt>
                <c:pt idx="1">
                  <c:v>APPLE IPHONE</c:v>
                </c:pt>
              </c:strCache>
            </c:strRef>
          </c:cat>
          <c:val>
            <c:numRef>
              <c:f>A!$B$5:$B$6</c:f>
              <c:numCache>
                <c:formatCode>General</c:formatCode>
                <c:ptCount val="2"/>
                <c:pt idx="0">
                  <c:v>91.262135922330103</c:v>
                </c:pt>
                <c:pt idx="1">
                  <c:v>8.7378640776699026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FAB-837E-B5F0EDC360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 From Mobile Banking Application Registration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B!$C$7:$C$11</c:f>
              <c:strCache>
                <c:ptCount val="5"/>
                <c:pt idx="0">
                  <c:v>SELF MOTIVATION</c:v>
                </c:pt>
                <c:pt idx="1">
                  <c:v>ADVERTISEMENTS</c:v>
                </c:pt>
                <c:pt idx="2">
                  <c:v>INTERNET AND WEBSITES</c:v>
                </c:pt>
                <c:pt idx="3">
                  <c:v>FRIENDS</c:v>
                </c:pt>
                <c:pt idx="4">
                  <c:v>FROM BANK</c:v>
                </c:pt>
              </c:strCache>
            </c:strRef>
          </c:cat>
          <c:val>
            <c:numRef>
              <c:f>B!$D$7:$D$11</c:f>
              <c:numCache>
                <c:formatCode>General</c:formatCode>
                <c:ptCount val="5"/>
                <c:pt idx="0">
                  <c:v>51.456310679611647</c:v>
                </c:pt>
                <c:pt idx="1">
                  <c:v>1.9417475728155338</c:v>
                </c:pt>
                <c:pt idx="2">
                  <c:v>4.8543689320388346</c:v>
                </c:pt>
                <c:pt idx="3">
                  <c:v>7.7669902912621351</c:v>
                </c:pt>
                <c:pt idx="4">
                  <c:v>33.980582524271846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C9E-B430-22BC03A6F7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6024479"/>
        <c:axId val="1786019487"/>
      </c:barChart>
      <c:catAx>
        <c:axId val="178602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19487"/>
        <c:crosses val="autoZero"/>
        <c:auto val="1"/>
        <c:lblAlgn val="ctr"/>
        <c:lblOffset val="100"/>
        <c:noMultiLvlLbl val="0"/>
      </c:catAx>
      <c:valAx>
        <c:axId val="178601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60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cap="all" baseline="0">
                <a:effectLst/>
              </a:rPr>
              <a:t>Sources From Mobile Banking Application Registration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2-41DA-AE34-2073B3CF98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2-41DA-AE34-2073B3CF98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2-41DA-AE34-2073B3CF98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2-41DA-AE34-2073B3CF98C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2-41DA-AE34-2073B3CF98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B!$C$7:$C$11</c:f>
              <c:strCache>
                <c:ptCount val="5"/>
                <c:pt idx="0">
                  <c:v>SELF MOTIVATION</c:v>
                </c:pt>
                <c:pt idx="1">
                  <c:v>ADVERTISEMENTS</c:v>
                </c:pt>
                <c:pt idx="2">
                  <c:v>INTERNET AND WEBSITES</c:v>
                </c:pt>
                <c:pt idx="3">
                  <c:v>FRIENDS</c:v>
                </c:pt>
                <c:pt idx="4">
                  <c:v>FROM BANK</c:v>
                </c:pt>
              </c:strCache>
            </c:strRef>
          </c:cat>
          <c:val>
            <c:numRef>
              <c:f>B!$D$7:$D$11</c:f>
              <c:numCache>
                <c:formatCode>General</c:formatCode>
                <c:ptCount val="5"/>
                <c:pt idx="0">
                  <c:v>51.456310679611647</c:v>
                </c:pt>
                <c:pt idx="1">
                  <c:v>1.9417475728155338</c:v>
                </c:pt>
                <c:pt idx="2">
                  <c:v>4.8543689320388346</c:v>
                </c:pt>
                <c:pt idx="3">
                  <c:v>7.7669902912621351</c:v>
                </c:pt>
                <c:pt idx="4">
                  <c:v>33.980582524271846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7-4CD4-A431-AEB7B7A0F0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Banking Mobile App Usage By Education Level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Sheet6!$A$1:$A$5</c:f>
              <c:strCache>
                <c:ptCount val="5"/>
                <c:pt idx="0">
                  <c:v>OL</c:v>
                </c:pt>
                <c:pt idx="1">
                  <c:v>AL</c:v>
                </c:pt>
                <c:pt idx="2">
                  <c:v>DEGREE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Sheet6!$B$1:$B$5</c:f>
              <c:numCache>
                <c:formatCode>General</c:formatCode>
                <c:ptCount val="5"/>
                <c:pt idx="0">
                  <c:v>2.912621359223301</c:v>
                </c:pt>
                <c:pt idx="1">
                  <c:v>11.650485436893204</c:v>
                </c:pt>
                <c:pt idx="2">
                  <c:v>79.611650485436897</c:v>
                </c:pt>
                <c:pt idx="3">
                  <c:v>4.8543689320388346</c:v>
                </c:pt>
                <c:pt idx="4">
                  <c:v>0.97087378640776689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C54-9435-205F8214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94111"/>
        <c:axId val="1786005343"/>
      </c:barChart>
      <c:catAx>
        <c:axId val="17859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5343"/>
        <c:crosses val="autoZero"/>
        <c:auto val="1"/>
        <c:lblAlgn val="ctr"/>
        <c:lblOffset val="100"/>
        <c:noMultiLvlLbl val="0"/>
      </c:catAx>
      <c:valAx>
        <c:axId val="1786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9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Banking Mobile App Usage By Account Types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Sheet6!$A$24:$A$27</c:f>
              <c:strCache>
                <c:ptCount val="4"/>
                <c:pt idx="0">
                  <c:v>SAVINGS</c:v>
                </c:pt>
                <c:pt idx="1">
                  <c:v>FIXED_DEPOSITS</c:v>
                </c:pt>
                <c:pt idx="2">
                  <c:v>CURRENT_ACCOUNT</c:v>
                </c:pt>
                <c:pt idx="3">
                  <c:v>LOAN</c:v>
                </c:pt>
              </c:strCache>
            </c:strRef>
          </c:cat>
          <c:val>
            <c:numRef>
              <c:f>Sheet6!$B$24:$B$27</c:f>
              <c:numCache>
                <c:formatCode>General</c:formatCode>
                <c:ptCount val="4"/>
                <c:pt idx="0">
                  <c:v>100</c:v>
                </c:pt>
                <c:pt idx="1">
                  <c:v>31.067961165048541</c:v>
                </c:pt>
                <c:pt idx="2">
                  <c:v>9.7087378640776691</c:v>
                </c:pt>
                <c:pt idx="3">
                  <c:v>56.310679611650485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4FF-BCF9-963FBBAC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029471"/>
        <c:axId val="1786054431"/>
      </c:barChart>
      <c:catAx>
        <c:axId val="17860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54431"/>
        <c:crosses val="autoZero"/>
        <c:auto val="1"/>
        <c:lblAlgn val="ctr"/>
        <c:lblOffset val="100"/>
        <c:noMultiLvlLbl val="0"/>
      </c:catAx>
      <c:valAx>
        <c:axId val="17860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4762</xdr:rowOff>
    </xdr:from>
    <xdr:to>
      <xdr:col>10</xdr:col>
      <xdr:colOff>66675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D5214-B667-434D-9E91-430E62B8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10</xdr:row>
      <xdr:rowOff>119061</xdr:rowOff>
    </xdr:from>
    <xdr:to>
      <xdr:col>22</xdr:col>
      <xdr:colOff>552450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5316-4421-43CF-8043-30967598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547685</xdr:colOff>
      <xdr:row>12</xdr:row>
      <xdr:rowOff>42862</xdr:rowOff>
    </xdr:from>
    <xdr:to>
      <xdr:col>16</xdr:col>
      <xdr:colOff>9524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C60D5-02BB-41C0-96AE-47FAE81E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61912</xdr:rowOff>
    </xdr:from>
    <xdr:to>
      <xdr:col>12</xdr:col>
      <xdr:colOff>114300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C517-3328-4B04-A9D4-758487E1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17</xdr:row>
      <xdr:rowOff>23812</xdr:rowOff>
    </xdr:from>
    <xdr:to>
      <xdr:col>13</xdr:col>
      <xdr:colOff>419100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1E8B4-FFAC-44DE-956B-1A9C75E58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10</xdr:row>
      <xdr:rowOff>42862</xdr:rowOff>
    </xdr:from>
    <xdr:to>
      <xdr:col>11</xdr:col>
      <xdr:colOff>19049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6DCE9-0E78-4E8E-84A6-B8251F7E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7</xdr:row>
      <xdr:rowOff>100012</xdr:rowOff>
    </xdr:from>
    <xdr:to>
      <xdr:col>9</xdr:col>
      <xdr:colOff>342900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002CD-1651-49CF-B2DE-10EE2212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5</xdr:row>
      <xdr:rowOff>66674</xdr:rowOff>
    </xdr:from>
    <xdr:to>
      <xdr:col>15</xdr:col>
      <xdr:colOff>542925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C7625-0F82-4E5B-ACA2-26E4D5263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71436</xdr:colOff>
      <xdr:row>12</xdr:row>
      <xdr:rowOff>42861</xdr:rowOff>
    </xdr:from>
    <xdr:to>
      <xdr:col>6</xdr:col>
      <xdr:colOff>28575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2F70-2A48-4CD8-BA5D-34BDCC8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42862</xdr:rowOff>
    </xdr:from>
    <xdr:to>
      <xdr:col>11</xdr:col>
      <xdr:colOff>328612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7FA9B-3B43-4ACF-A09C-FB04ADE2A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16</xdr:row>
      <xdr:rowOff>80961</xdr:rowOff>
    </xdr:from>
    <xdr:to>
      <xdr:col>12</xdr:col>
      <xdr:colOff>581025</xdr:colOff>
      <xdr:row>31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DC51D-18B9-47D1-8E3F-4B4EFA521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9526</xdr:colOff>
      <xdr:row>36</xdr:row>
      <xdr:rowOff>19051</xdr:rowOff>
    </xdr:from>
    <xdr:to>
      <xdr:col>13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8AC6A-6E1E-4C24-9F14-641B8579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8</xdr:row>
      <xdr:rowOff>23811</xdr:rowOff>
    </xdr:from>
    <xdr:to>
      <xdr:col>13</xdr:col>
      <xdr:colOff>28574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9D1E1-1A8A-40BC-B36C-6C6DCF56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23812</xdr:rowOff>
    </xdr:from>
    <xdr:to>
      <xdr:col>12</xdr:col>
      <xdr:colOff>466725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CBFFF-6AE5-43A3-81E5-B5B6834D0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2</xdr:row>
      <xdr:rowOff>128587</xdr:rowOff>
    </xdr:from>
    <xdr:to>
      <xdr:col>16</xdr:col>
      <xdr:colOff>152399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FB3EE-7AED-41E5-90DD-01423F1FE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FABB-4B49-4E20-AD4C-D2A5BC10EA0A}">
  <dimension ref="A1:H28"/>
  <sheetViews>
    <sheetView workbookViewId="0">
      <selection activeCell="K38" sqref="K38"/>
    </sheetView>
  </sheetViews>
  <sheetFormatPr defaultRowHeight="15" x14ac:dyDescent="0.25"/>
  <cols>
    <col min="2" max="2" width="12.140625" bestFit="1" customWidth="1"/>
  </cols>
  <sheetData>
    <row r="1" spans="1:8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 t="s">
        <v>7</v>
      </c>
      <c r="B2" s="6">
        <v>6.0606059999999999</v>
      </c>
      <c r="C2" s="2">
        <v>39.393939393939391</v>
      </c>
      <c r="D2" s="2">
        <v>42.424242424242422</v>
      </c>
      <c r="E2" s="2">
        <v>12.121212121212121</v>
      </c>
      <c r="F2" s="2">
        <v>0</v>
      </c>
      <c r="G2" s="2">
        <v>0</v>
      </c>
      <c r="H2" s="2">
        <v>0</v>
      </c>
    </row>
    <row r="3" spans="1:8" x14ac:dyDescent="0.25">
      <c r="A3" s="2" t="s">
        <v>8</v>
      </c>
      <c r="B3" s="2">
        <v>1.4285714285714286</v>
      </c>
      <c r="C3" s="2">
        <v>21.428571428571427</v>
      </c>
      <c r="D3" s="2">
        <v>52.857142857142861</v>
      </c>
      <c r="E3" s="2">
        <v>21.428571428571427</v>
      </c>
      <c r="F3" s="2">
        <v>2.8571428571428572</v>
      </c>
      <c r="G3" s="2">
        <v>0</v>
      </c>
      <c r="H3" s="2">
        <v>0</v>
      </c>
    </row>
    <row r="26" spans="1:8" x14ac:dyDescent="0.25">
      <c r="A26" s="2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</row>
    <row r="27" spans="1:8" x14ac:dyDescent="0.25">
      <c r="A27" s="2" t="s">
        <v>7</v>
      </c>
      <c r="B27" s="2">
        <v>1.9417475728155338</v>
      </c>
      <c r="C27" s="2">
        <v>12.621359223300971</v>
      </c>
      <c r="D27" s="2">
        <v>13.592233009708737</v>
      </c>
      <c r="E27" s="2">
        <v>3.8834951456310676</v>
      </c>
      <c r="F27" s="2">
        <v>0</v>
      </c>
      <c r="G27" s="2">
        <v>0</v>
      </c>
      <c r="H27" s="2">
        <v>0</v>
      </c>
    </row>
    <row r="28" spans="1:8" x14ac:dyDescent="0.25">
      <c r="A28" s="2" t="s">
        <v>8</v>
      </c>
      <c r="B28" s="2">
        <v>0.97087378640776689</v>
      </c>
      <c r="C28" s="2">
        <v>14.563106796116504</v>
      </c>
      <c r="D28" s="2">
        <v>35.922330097087382</v>
      </c>
      <c r="E28" s="2">
        <v>14.563106796116504</v>
      </c>
      <c r="F28" s="2">
        <v>1.9417475728155338</v>
      </c>
      <c r="G28" s="2">
        <v>0</v>
      </c>
      <c r="H28" s="2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E711-A953-4366-A510-0C82F89FE576}">
  <dimension ref="A1:D11"/>
  <sheetViews>
    <sheetView topLeftCell="A19" workbookViewId="0">
      <selection activeCell="A16" sqref="A16"/>
    </sheetView>
  </sheetViews>
  <sheetFormatPr defaultRowHeight="15" x14ac:dyDescent="0.25"/>
  <cols>
    <col min="1" max="1" width="21.5703125" customWidth="1"/>
    <col min="2" max="2" width="16.5703125" bestFit="1" customWidth="1"/>
  </cols>
  <sheetData>
    <row r="1" spans="1:4" x14ac:dyDescent="0.25">
      <c r="A1" s="9" t="s">
        <v>89</v>
      </c>
      <c r="B1" s="9" t="s">
        <v>73</v>
      </c>
    </row>
    <row r="2" spans="1:4" x14ac:dyDescent="0.25">
      <c r="A2" s="4" t="s">
        <v>79</v>
      </c>
      <c r="B2" s="2">
        <v>4</v>
      </c>
      <c r="C2">
        <f>B2/103*100</f>
        <v>3.8834951456310676</v>
      </c>
      <c r="D2">
        <f>SUM(B2:B10)</f>
        <v>98</v>
      </c>
    </row>
    <row r="3" spans="1:4" x14ac:dyDescent="0.25">
      <c r="A3" s="4" t="s">
        <v>80</v>
      </c>
      <c r="B3" s="2">
        <v>4</v>
      </c>
      <c r="C3">
        <f t="shared" ref="C3:C11" si="0">B3/103*100</f>
        <v>3.8834951456310676</v>
      </c>
    </row>
    <row r="4" spans="1:4" x14ac:dyDescent="0.25">
      <c r="A4" s="4" t="s">
        <v>81</v>
      </c>
      <c r="B4" s="2">
        <v>12</v>
      </c>
      <c r="C4">
        <f t="shared" si="0"/>
        <v>11.650485436893204</v>
      </c>
    </row>
    <row r="5" spans="1:4" x14ac:dyDescent="0.25">
      <c r="A5" s="4" t="s">
        <v>82</v>
      </c>
      <c r="B5" s="2">
        <v>24</v>
      </c>
      <c r="C5">
        <f t="shared" si="0"/>
        <v>23.300970873786408</v>
      </c>
    </row>
    <row r="6" spans="1:4" x14ac:dyDescent="0.25">
      <c r="A6" s="4" t="s">
        <v>83</v>
      </c>
      <c r="B6" s="2">
        <v>21</v>
      </c>
      <c r="C6">
        <f t="shared" si="0"/>
        <v>20.388349514563107</v>
      </c>
    </row>
    <row r="7" spans="1:4" x14ac:dyDescent="0.25">
      <c r="A7" s="4" t="s">
        <v>84</v>
      </c>
      <c r="B7" s="2">
        <v>21</v>
      </c>
      <c r="C7">
        <f t="shared" si="0"/>
        <v>20.388349514563107</v>
      </c>
    </row>
    <row r="8" spans="1:4" x14ac:dyDescent="0.25">
      <c r="A8" s="4" t="s">
        <v>85</v>
      </c>
      <c r="B8" s="2">
        <v>2</v>
      </c>
      <c r="C8">
        <f t="shared" si="0"/>
        <v>1.9417475728155338</v>
      </c>
    </row>
    <row r="9" spans="1:4" x14ac:dyDescent="0.25">
      <c r="A9" s="4" t="s">
        <v>86</v>
      </c>
      <c r="B9" s="2">
        <v>8</v>
      </c>
      <c r="C9">
        <f t="shared" si="0"/>
        <v>7.7669902912621351</v>
      </c>
    </row>
    <row r="10" spans="1:4" x14ac:dyDescent="0.25">
      <c r="A10" s="4" t="s">
        <v>87</v>
      </c>
      <c r="B10" s="2">
        <v>2</v>
      </c>
      <c r="C10">
        <f t="shared" si="0"/>
        <v>1.9417475728155338</v>
      </c>
    </row>
    <row r="11" spans="1:4" x14ac:dyDescent="0.25">
      <c r="A11" s="4" t="s">
        <v>88</v>
      </c>
      <c r="B11" s="2">
        <v>3</v>
      </c>
      <c r="C11">
        <f t="shared" si="0"/>
        <v>2.912621359223301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DDFA-CDE2-4A96-B557-05E380831207}">
  <dimension ref="A1:K104"/>
  <sheetViews>
    <sheetView topLeftCell="A19" workbookViewId="0">
      <selection activeCell="A4" sqref="A4"/>
    </sheetView>
  </sheetViews>
  <sheetFormatPr defaultRowHeight="15" x14ac:dyDescent="0.25"/>
  <cols>
    <col min="1" max="1" width="13.140625" bestFit="1" customWidth="1"/>
    <col min="2" max="2" width="6.28515625" bestFit="1" customWidth="1"/>
    <col min="3" max="3" width="13.28515625" bestFit="1" customWidth="1"/>
    <col min="4" max="4" width="10.42578125" bestFit="1" customWidth="1"/>
    <col min="5" max="5" width="20.42578125" bestFit="1" customWidth="1"/>
    <col min="6" max="6" width="20.140625" bestFit="1" customWidth="1"/>
    <col min="7" max="7" width="19.85546875" bestFit="1" customWidth="1"/>
  </cols>
  <sheetData>
    <row r="1" spans="1:11" x14ac:dyDescent="0.25">
      <c r="A1" t="s">
        <v>92</v>
      </c>
      <c r="B1" t="s">
        <v>90</v>
      </c>
      <c r="C1" t="s">
        <v>91</v>
      </c>
      <c r="D1" t="s">
        <v>93</v>
      </c>
      <c r="E1" t="s">
        <v>94</v>
      </c>
      <c r="F1" t="s">
        <v>58</v>
      </c>
      <c r="G1" t="s">
        <v>95</v>
      </c>
    </row>
    <row r="2" spans="1:11" x14ac:dyDescent="0.25">
      <c r="A2">
        <v>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I2">
        <v>33</v>
      </c>
      <c r="K2">
        <v>1</v>
      </c>
    </row>
    <row r="3" spans="1:11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I3">
        <v>35</v>
      </c>
      <c r="K3">
        <v>1</v>
      </c>
    </row>
    <row r="4" spans="1:11" x14ac:dyDescent="0.25">
      <c r="A4">
        <v>5</v>
      </c>
      <c r="B4">
        <v>4</v>
      </c>
      <c r="C4">
        <v>5</v>
      </c>
      <c r="D4">
        <v>5</v>
      </c>
      <c r="E4">
        <v>3</v>
      </c>
      <c r="F4">
        <v>4</v>
      </c>
      <c r="G4">
        <v>5</v>
      </c>
      <c r="I4">
        <v>31</v>
      </c>
      <c r="K4">
        <v>1</v>
      </c>
    </row>
    <row r="5" spans="1:11" x14ac:dyDescent="0.25">
      <c r="A5">
        <v>3</v>
      </c>
      <c r="B5">
        <v>3</v>
      </c>
      <c r="C5">
        <v>5</v>
      </c>
      <c r="D5">
        <v>5</v>
      </c>
      <c r="E5">
        <v>5</v>
      </c>
      <c r="F5">
        <v>5</v>
      </c>
      <c r="G5">
        <v>5</v>
      </c>
      <c r="I5">
        <v>31</v>
      </c>
      <c r="K5">
        <v>1</v>
      </c>
    </row>
    <row r="6" spans="1:11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I6">
        <v>35</v>
      </c>
      <c r="K6">
        <v>1</v>
      </c>
    </row>
    <row r="7" spans="1:11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I7">
        <v>14</v>
      </c>
      <c r="K7">
        <v>0</v>
      </c>
    </row>
    <row r="8" spans="1:11" x14ac:dyDescent="0.25">
      <c r="A8">
        <v>5</v>
      </c>
      <c r="B8">
        <v>4</v>
      </c>
      <c r="C8">
        <v>5</v>
      </c>
      <c r="D8">
        <v>5</v>
      </c>
      <c r="E8">
        <v>4</v>
      </c>
      <c r="F8">
        <v>4</v>
      </c>
      <c r="G8">
        <v>4</v>
      </c>
      <c r="I8">
        <v>31</v>
      </c>
      <c r="K8">
        <v>1</v>
      </c>
    </row>
    <row r="9" spans="1:11" x14ac:dyDescent="0.25">
      <c r="A9">
        <v>5</v>
      </c>
      <c r="B9">
        <v>3</v>
      </c>
      <c r="C9">
        <v>5</v>
      </c>
      <c r="D9">
        <v>5</v>
      </c>
      <c r="E9">
        <v>4</v>
      </c>
      <c r="F9">
        <v>3</v>
      </c>
      <c r="G9">
        <v>5</v>
      </c>
      <c r="I9">
        <v>30</v>
      </c>
      <c r="K9">
        <v>1</v>
      </c>
    </row>
    <row r="10" spans="1:11" x14ac:dyDescent="0.25">
      <c r="A10">
        <v>5</v>
      </c>
      <c r="B10">
        <v>4</v>
      </c>
      <c r="C10">
        <v>5</v>
      </c>
      <c r="D10">
        <v>5</v>
      </c>
      <c r="E10">
        <v>4</v>
      </c>
      <c r="F10">
        <v>4</v>
      </c>
      <c r="G10">
        <v>5</v>
      </c>
      <c r="I10">
        <v>32</v>
      </c>
      <c r="K10">
        <v>1</v>
      </c>
    </row>
    <row r="11" spans="1:11" x14ac:dyDescent="0.25">
      <c r="A11">
        <v>4</v>
      </c>
      <c r="B11">
        <v>3</v>
      </c>
      <c r="C11">
        <v>4</v>
      </c>
      <c r="D11">
        <v>4</v>
      </c>
      <c r="E11">
        <v>3</v>
      </c>
      <c r="F11">
        <v>3</v>
      </c>
      <c r="G11">
        <v>4</v>
      </c>
      <c r="I11">
        <v>25</v>
      </c>
      <c r="K11">
        <v>0</v>
      </c>
    </row>
    <row r="12" spans="1:11" x14ac:dyDescent="0.25">
      <c r="A12">
        <v>5</v>
      </c>
      <c r="B12">
        <v>5</v>
      </c>
      <c r="C12">
        <v>5</v>
      </c>
      <c r="D12">
        <v>5</v>
      </c>
      <c r="E12">
        <v>3</v>
      </c>
      <c r="F12">
        <v>5</v>
      </c>
      <c r="G12">
        <v>5</v>
      </c>
      <c r="I12">
        <v>33</v>
      </c>
      <c r="K12">
        <v>1</v>
      </c>
    </row>
    <row r="13" spans="1:11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I13">
        <v>35</v>
      </c>
      <c r="K13">
        <v>1</v>
      </c>
    </row>
    <row r="14" spans="1:11" x14ac:dyDescent="0.25">
      <c r="A14">
        <v>5</v>
      </c>
      <c r="B14">
        <v>3</v>
      </c>
      <c r="C14">
        <v>5</v>
      </c>
      <c r="D14">
        <v>4</v>
      </c>
      <c r="E14">
        <v>3</v>
      </c>
      <c r="F14">
        <v>4</v>
      </c>
      <c r="G14">
        <v>5</v>
      </c>
      <c r="I14">
        <v>29</v>
      </c>
      <c r="K14">
        <v>1</v>
      </c>
    </row>
    <row r="15" spans="1:11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I15">
        <v>28</v>
      </c>
      <c r="K15">
        <v>1</v>
      </c>
    </row>
    <row r="16" spans="1:11" x14ac:dyDescent="0.25">
      <c r="A16">
        <v>5</v>
      </c>
      <c r="B16">
        <v>4</v>
      </c>
      <c r="C16">
        <v>5</v>
      </c>
      <c r="D16">
        <v>5</v>
      </c>
      <c r="E16">
        <v>5</v>
      </c>
      <c r="F16">
        <v>5</v>
      </c>
      <c r="G16">
        <v>4</v>
      </c>
      <c r="I16">
        <v>33</v>
      </c>
      <c r="K16">
        <v>1</v>
      </c>
    </row>
    <row r="17" spans="1:11" x14ac:dyDescent="0.25">
      <c r="A17">
        <v>4</v>
      </c>
      <c r="B17">
        <v>3</v>
      </c>
      <c r="C17">
        <v>4</v>
      </c>
      <c r="D17">
        <v>4</v>
      </c>
      <c r="E17">
        <v>3</v>
      </c>
      <c r="F17">
        <v>2</v>
      </c>
      <c r="G17">
        <v>4</v>
      </c>
      <c r="I17">
        <v>24</v>
      </c>
      <c r="K17">
        <v>0</v>
      </c>
    </row>
    <row r="18" spans="1:11" x14ac:dyDescent="0.25">
      <c r="A18">
        <v>5</v>
      </c>
      <c r="B18">
        <v>4</v>
      </c>
      <c r="C18">
        <v>5</v>
      </c>
      <c r="D18">
        <v>5</v>
      </c>
      <c r="E18">
        <v>4</v>
      </c>
      <c r="F18">
        <v>4</v>
      </c>
      <c r="G18">
        <v>5</v>
      </c>
      <c r="I18">
        <v>32</v>
      </c>
      <c r="K18">
        <v>1</v>
      </c>
    </row>
    <row r="19" spans="1:11" x14ac:dyDescent="0.25">
      <c r="A19">
        <v>5</v>
      </c>
      <c r="B19">
        <v>4</v>
      </c>
      <c r="C19">
        <v>5</v>
      </c>
      <c r="D19">
        <v>4</v>
      </c>
      <c r="E19">
        <v>2</v>
      </c>
      <c r="F19">
        <v>3</v>
      </c>
      <c r="G19">
        <v>5</v>
      </c>
      <c r="I19">
        <v>28</v>
      </c>
      <c r="K19">
        <v>1</v>
      </c>
    </row>
    <row r="20" spans="1:11" x14ac:dyDescent="0.25">
      <c r="A20">
        <v>5</v>
      </c>
      <c r="B20">
        <v>4</v>
      </c>
      <c r="C20">
        <v>5</v>
      </c>
      <c r="D20">
        <v>5</v>
      </c>
      <c r="E20">
        <v>5</v>
      </c>
      <c r="F20">
        <v>5</v>
      </c>
      <c r="G20">
        <v>5</v>
      </c>
      <c r="I20">
        <v>34</v>
      </c>
      <c r="K20">
        <v>1</v>
      </c>
    </row>
    <row r="21" spans="1:11" x14ac:dyDescent="0.25">
      <c r="A21">
        <v>3</v>
      </c>
      <c r="B21">
        <v>3</v>
      </c>
      <c r="C21">
        <v>4</v>
      </c>
      <c r="D21">
        <v>4</v>
      </c>
      <c r="E21">
        <v>2</v>
      </c>
      <c r="F21">
        <v>3</v>
      </c>
      <c r="G21">
        <v>3</v>
      </c>
      <c r="I21">
        <v>22</v>
      </c>
      <c r="K21">
        <v>0</v>
      </c>
    </row>
    <row r="22" spans="1:11" x14ac:dyDescent="0.25">
      <c r="A22">
        <v>4</v>
      </c>
      <c r="B22">
        <v>5</v>
      </c>
      <c r="C22">
        <v>4</v>
      </c>
      <c r="D22">
        <v>5</v>
      </c>
      <c r="E22">
        <v>5</v>
      </c>
      <c r="F22">
        <v>5</v>
      </c>
      <c r="G22">
        <v>5</v>
      </c>
      <c r="I22">
        <v>33</v>
      </c>
      <c r="K22">
        <v>1</v>
      </c>
    </row>
    <row r="23" spans="1:11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I23">
        <v>28</v>
      </c>
      <c r="K23">
        <v>1</v>
      </c>
    </row>
    <row r="24" spans="1:11" x14ac:dyDescent="0.25">
      <c r="A24">
        <v>4</v>
      </c>
      <c r="B24">
        <v>4</v>
      </c>
      <c r="C24">
        <v>5</v>
      </c>
      <c r="D24">
        <v>5</v>
      </c>
      <c r="E24">
        <v>5</v>
      </c>
      <c r="F24">
        <v>5</v>
      </c>
      <c r="G24">
        <v>5</v>
      </c>
      <c r="I24">
        <v>33</v>
      </c>
      <c r="K24">
        <v>1</v>
      </c>
    </row>
    <row r="25" spans="1:11" x14ac:dyDescent="0.25">
      <c r="A25">
        <v>4</v>
      </c>
      <c r="B25">
        <v>3</v>
      </c>
      <c r="C25">
        <v>4</v>
      </c>
      <c r="D25">
        <v>3</v>
      </c>
      <c r="E25">
        <v>4</v>
      </c>
      <c r="F25">
        <v>5</v>
      </c>
      <c r="G25">
        <v>5</v>
      </c>
      <c r="I25">
        <v>28</v>
      </c>
      <c r="K25">
        <v>1</v>
      </c>
    </row>
    <row r="26" spans="1:11" x14ac:dyDescent="0.2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I26">
        <v>35</v>
      </c>
      <c r="K26">
        <v>1</v>
      </c>
    </row>
    <row r="27" spans="1:11" x14ac:dyDescent="0.25">
      <c r="A27">
        <v>4</v>
      </c>
      <c r="B27">
        <v>5</v>
      </c>
      <c r="C27">
        <v>5</v>
      </c>
      <c r="D27">
        <v>5</v>
      </c>
      <c r="E27">
        <v>4</v>
      </c>
      <c r="F27">
        <v>4</v>
      </c>
      <c r="G27">
        <v>3</v>
      </c>
      <c r="I27">
        <v>30</v>
      </c>
      <c r="K27">
        <v>1</v>
      </c>
    </row>
    <row r="28" spans="1:11" x14ac:dyDescent="0.25">
      <c r="A28">
        <v>4</v>
      </c>
      <c r="B28">
        <v>5</v>
      </c>
      <c r="C28">
        <v>5</v>
      </c>
      <c r="D28">
        <v>5</v>
      </c>
      <c r="E28">
        <v>4</v>
      </c>
      <c r="F28">
        <v>5</v>
      </c>
      <c r="G28">
        <v>5</v>
      </c>
      <c r="I28">
        <v>33</v>
      </c>
      <c r="K28">
        <v>1</v>
      </c>
    </row>
    <row r="29" spans="1:11" x14ac:dyDescent="0.25">
      <c r="A29">
        <v>5</v>
      </c>
      <c r="B29">
        <v>4</v>
      </c>
      <c r="C29">
        <v>5</v>
      </c>
      <c r="D29">
        <v>5</v>
      </c>
      <c r="E29">
        <v>5</v>
      </c>
      <c r="F29">
        <v>5</v>
      </c>
      <c r="G29">
        <v>5</v>
      </c>
      <c r="I29">
        <v>34</v>
      </c>
      <c r="K29">
        <v>1</v>
      </c>
    </row>
    <row r="30" spans="1:11" x14ac:dyDescent="0.25">
      <c r="A30">
        <v>5</v>
      </c>
      <c r="B30">
        <v>4</v>
      </c>
      <c r="C30">
        <v>4</v>
      </c>
      <c r="D30">
        <v>4</v>
      </c>
      <c r="E30">
        <v>4</v>
      </c>
      <c r="F30">
        <v>4</v>
      </c>
      <c r="G30">
        <v>5</v>
      </c>
      <c r="I30">
        <v>30</v>
      </c>
      <c r="K30">
        <v>1</v>
      </c>
    </row>
    <row r="31" spans="1:11" x14ac:dyDescent="0.25">
      <c r="A31">
        <v>5</v>
      </c>
      <c r="B31">
        <v>4</v>
      </c>
      <c r="C31">
        <v>4</v>
      </c>
      <c r="D31">
        <v>4</v>
      </c>
      <c r="E31">
        <v>5</v>
      </c>
      <c r="F31">
        <v>5</v>
      </c>
      <c r="G31">
        <v>5</v>
      </c>
      <c r="I31">
        <v>32</v>
      </c>
      <c r="K31">
        <v>1</v>
      </c>
    </row>
    <row r="32" spans="1:11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I32">
        <v>21</v>
      </c>
      <c r="K32">
        <v>0</v>
      </c>
    </row>
    <row r="33" spans="1:11" x14ac:dyDescent="0.25">
      <c r="A33">
        <v>4</v>
      </c>
      <c r="B33">
        <v>4</v>
      </c>
      <c r="C33">
        <v>5</v>
      </c>
      <c r="D33">
        <v>5</v>
      </c>
      <c r="E33">
        <v>4</v>
      </c>
      <c r="F33">
        <v>5</v>
      </c>
      <c r="G33">
        <v>5</v>
      </c>
      <c r="I33">
        <v>32</v>
      </c>
      <c r="K33">
        <v>1</v>
      </c>
    </row>
    <row r="34" spans="1:11" x14ac:dyDescent="0.25">
      <c r="A34">
        <v>5</v>
      </c>
      <c r="B34">
        <v>4</v>
      </c>
      <c r="C34">
        <v>4</v>
      </c>
      <c r="D34">
        <v>4</v>
      </c>
      <c r="E34">
        <v>5</v>
      </c>
      <c r="F34">
        <v>5</v>
      </c>
      <c r="G34">
        <v>5</v>
      </c>
      <c r="I34">
        <v>32</v>
      </c>
      <c r="K34">
        <v>1</v>
      </c>
    </row>
    <row r="35" spans="1:11" x14ac:dyDescent="0.2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I35">
        <v>28</v>
      </c>
      <c r="K35">
        <v>1</v>
      </c>
    </row>
    <row r="36" spans="1:11" x14ac:dyDescent="0.25">
      <c r="A36">
        <v>5</v>
      </c>
      <c r="B36">
        <v>4</v>
      </c>
      <c r="C36">
        <v>4</v>
      </c>
      <c r="D36">
        <v>4</v>
      </c>
      <c r="E36">
        <v>4</v>
      </c>
      <c r="F36">
        <v>4</v>
      </c>
      <c r="G36">
        <v>5</v>
      </c>
      <c r="I36">
        <v>30</v>
      </c>
      <c r="K36">
        <v>1</v>
      </c>
    </row>
    <row r="37" spans="1:11" x14ac:dyDescent="0.2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I37">
        <v>35</v>
      </c>
      <c r="K37">
        <v>1</v>
      </c>
    </row>
    <row r="38" spans="1:11" x14ac:dyDescent="0.25">
      <c r="A38">
        <v>5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I38">
        <v>35</v>
      </c>
      <c r="K38">
        <v>1</v>
      </c>
    </row>
    <row r="39" spans="1:11" x14ac:dyDescent="0.25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I39">
        <v>35</v>
      </c>
      <c r="K39">
        <v>1</v>
      </c>
    </row>
    <row r="40" spans="1:11" x14ac:dyDescent="0.25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I40">
        <v>35</v>
      </c>
      <c r="K40">
        <v>1</v>
      </c>
    </row>
    <row r="41" spans="1:11" x14ac:dyDescent="0.25">
      <c r="A41">
        <v>4</v>
      </c>
      <c r="B41">
        <v>4</v>
      </c>
      <c r="C41">
        <v>5</v>
      </c>
      <c r="D41">
        <v>5</v>
      </c>
      <c r="E41">
        <v>5</v>
      </c>
      <c r="F41">
        <v>5</v>
      </c>
      <c r="G41">
        <v>5</v>
      </c>
      <c r="I41">
        <v>33</v>
      </c>
      <c r="K41">
        <v>1</v>
      </c>
    </row>
    <row r="42" spans="1:11" x14ac:dyDescent="0.25">
      <c r="A42">
        <v>4</v>
      </c>
      <c r="B42">
        <v>4</v>
      </c>
      <c r="C42">
        <v>4</v>
      </c>
      <c r="D42">
        <v>3</v>
      </c>
      <c r="E42">
        <v>4</v>
      </c>
      <c r="F42">
        <v>3</v>
      </c>
      <c r="G42">
        <v>5</v>
      </c>
      <c r="I42">
        <v>27</v>
      </c>
      <c r="K42">
        <v>1</v>
      </c>
    </row>
    <row r="43" spans="1:11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I43">
        <v>21</v>
      </c>
      <c r="K43">
        <v>0</v>
      </c>
    </row>
    <row r="44" spans="1:11" x14ac:dyDescent="0.25">
      <c r="A44">
        <v>4</v>
      </c>
      <c r="B44">
        <v>5</v>
      </c>
      <c r="C44">
        <v>5</v>
      </c>
      <c r="D44">
        <v>5</v>
      </c>
      <c r="E44">
        <v>4</v>
      </c>
      <c r="F44">
        <v>5</v>
      </c>
      <c r="G44">
        <v>5</v>
      </c>
      <c r="I44">
        <v>33</v>
      </c>
      <c r="K44">
        <v>1</v>
      </c>
    </row>
    <row r="45" spans="1:11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I45">
        <v>35</v>
      </c>
      <c r="K45">
        <v>1</v>
      </c>
    </row>
    <row r="46" spans="1:11" x14ac:dyDescent="0.2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I46">
        <v>28</v>
      </c>
      <c r="K46">
        <v>1</v>
      </c>
    </row>
    <row r="47" spans="1:11" x14ac:dyDescent="0.25">
      <c r="A47">
        <v>4</v>
      </c>
      <c r="B47">
        <v>4</v>
      </c>
      <c r="C47">
        <v>5</v>
      </c>
      <c r="D47">
        <v>3</v>
      </c>
      <c r="E47">
        <v>5</v>
      </c>
      <c r="F47">
        <v>5</v>
      </c>
      <c r="G47">
        <v>5</v>
      </c>
      <c r="I47">
        <v>31</v>
      </c>
      <c r="K47">
        <v>1</v>
      </c>
    </row>
    <row r="48" spans="1:11" x14ac:dyDescent="0.25">
      <c r="A48">
        <v>3</v>
      </c>
      <c r="B48">
        <v>3</v>
      </c>
      <c r="C48">
        <v>5</v>
      </c>
      <c r="D48">
        <v>3</v>
      </c>
      <c r="E48">
        <v>3</v>
      </c>
      <c r="F48">
        <v>3</v>
      </c>
      <c r="G48">
        <v>4</v>
      </c>
      <c r="I48">
        <v>24</v>
      </c>
      <c r="K48">
        <v>0</v>
      </c>
    </row>
    <row r="49" spans="1:11" x14ac:dyDescent="0.25">
      <c r="A49">
        <v>5</v>
      </c>
      <c r="B49">
        <v>3</v>
      </c>
      <c r="C49">
        <v>5</v>
      </c>
      <c r="D49">
        <v>5</v>
      </c>
      <c r="E49">
        <v>3</v>
      </c>
      <c r="F49">
        <v>3</v>
      </c>
      <c r="G49">
        <v>3</v>
      </c>
      <c r="I49">
        <v>27</v>
      </c>
      <c r="K49">
        <v>1</v>
      </c>
    </row>
    <row r="50" spans="1:11" x14ac:dyDescent="0.25">
      <c r="A50">
        <v>4</v>
      </c>
      <c r="B50">
        <v>4</v>
      </c>
      <c r="C50">
        <v>4</v>
      </c>
      <c r="D50">
        <v>4</v>
      </c>
      <c r="E50">
        <v>5</v>
      </c>
      <c r="F50">
        <v>5</v>
      </c>
      <c r="G50">
        <v>5</v>
      </c>
      <c r="I50">
        <v>31</v>
      </c>
      <c r="K50">
        <v>1</v>
      </c>
    </row>
    <row r="51" spans="1:11" x14ac:dyDescent="0.2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I51">
        <v>28</v>
      </c>
      <c r="K51">
        <v>1</v>
      </c>
    </row>
    <row r="52" spans="1:11" x14ac:dyDescent="0.25">
      <c r="A52">
        <v>5</v>
      </c>
      <c r="B52">
        <v>5</v>
      </c>
      <c r="C52">
        <v>3</v>
      </c>
      <c r="D52">
        <v>4</v>
      </c>
      <c r="E52">
        <v>4</v>
      </c>
      <c r="F52">
        <v>5</v>
      </c>
      <c r="G52">
        <v>5</v>
      </c>
      <c r="I52">
        <v>31</v>
      </c>
      <c r="K52">
        <v>1</v>
      </c>
    </row>
    <row r="53" spans="1:11" x14ac:dyDescent="0.25">
      <c r="A53">
        <v>5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I53">
        <v>29</v>
      </c>
      <c r="K53">
        <v>1</v>
      </c>
    </row>
    <row r="54" spans="1:11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5</v>
      </c>
      <c r="I54">
        <v>23</v>
      </c>
      <c r="K54">
        <v>0</v>
      </c>
    </row>
    <row r="55" spans="1:11" x14ac:dyDescent="0.2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I55">
        <v>28</v>
      </c>
      <c r="K55">
        <v>1</v>
      </c>
    </row>
    <row r="56" spans="1:11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I56">
        <v>21</v>
      </c>
      <c r="K56">
        <v>0</v>
      </c>
    </row>
    <row r="57" spans="1:11" x14ac:dyDescent="0.25">
      <c r="A57">
        <v>5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I57">
        <v>29</v>
      </c>
      <c r="K57">
        <v>1</v>
      </c>
    </row>
    <row r="58" spans="1:11" x14ac:dyDescent="0.25">
      <c r="A58">
        <v>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I58">
        <v>28</v>
      </c>
      <c r="K58">
        <v>1</v>
      </c>
    </row>
    <row r="59" spans="1:11" x14ac:dyDescent="0.25">
      <c r="A59">
        <v>3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I59">
        <v>21</v>
      </c>
      <c r="K59">
        <v>0</v>
      </c>
    </row>
    <row r="60" spans="1:11" x14ac:dyDescent="0.2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I60">
        <v>28</v>
      </c>
      <c r="K60">
        <v>1</v>
      </c>
    </row>
    <row r="61" spans="1:11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I61">
        <v>21</v>
      </c>
      <c r="K61">
        <v>0</v>
      </c>
    </row>
    <row r="62" spans="1:11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I62">
        <v>21</v>
      </c>
      <c r="K62">
        <v>0</v>
      </c>
    </row>
    <row r="63" spans="1:11" x14ac:dyDescent="0.25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I63">
        <v>21</v>
      </c>
      <c r="K63">
        <v>0</v>
      </c>
    </row>
    <row r="64" spans="1:11" x14ac:dyDescent="0.25">
      <c r="A64">
        <v>3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I64">
        <v>21</v>
      </c>
      <c r="K64">
        <v>0</v>
      </c>
    </row>
    <row r="65" spans="1:11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5</v>
      </c>
      <c r="I65">
        <v>23</v>
      </c>
      <c r="K65">
        <v>0</v>
      </c>
    </row>
    <row r="66" spans="1:11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5</v>
      </c>
      <c r="I66">
        <v>29</v>
      </c>
      <c r="K66">
        <v>1</v>
      </c>
    </row>
    <row r="67" spans="1:11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I67">
        <v>21</v>
      </c>
      <c r="K67">
        <v>0</v>
      </c>
    </row>
    <row r="68" spans="1:11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I68">
        <v>21</v>
      </c>
      <c r="K68">
        <v>0</v>
      </c>
    </row>
    <row r="69" spans="1:11" x14ac:dyDescent="0.25">
      <c r="A69">
        <v>4</v>
      </c>
      <c r="B69">
        <v>4</v>
      </c>
      <c r="C69">
        <v>4</v>
      </c>
      <c r="D69">
        <v>3</v>
      </c>
      <c r="E69">
        <v>3</v>
      </c>
      <c r="F69">
        <v>3</v>
      </c>
      <c r="G69">
        <v>3</v>
      </c>
      <c r="I69">
        <v>24</v>
      </c>
      <c r="K69">
        <v>0</v>
      </c>
    </row>
    <row r="70" spans="1:11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I70">
        <v>28</v>
      </c>
      <c r="K70">
        <v>1</v>
      </c>
    </row>
    <row r="71" spans="1:11" x14ac:dyDescent="0.2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I71">
        <v>28</v>
      </c>
      <c r="K71">
        <v>1</v>
      </c>
    </row>
    <row r="72" spans="1:11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I72">
        <v>28</v>
      </c>
      <c r="K72">
        <v>1</v>
      </c>
    </row>
    <row r="73" spans="1:11" x14ac:dyDescent="0.2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I73">
        <v>28</v>
      </c>
      <c r="K73">
        <v>1</v>
      </c>
    </row>
    <row r="74" spans="1:11" x14ac:dyDescent="0.25">
      <c r="A74">
        <v>5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I74">
        <v>23</v>
      </c>
      <c r="K74">
        <v>0</v>
      </c>
    </row>
    <row r="75" spans="1:11" x14ac:dyDescent="0.25">
      <c r="A75">
        <v>5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I75">
        <v>23</v>
      </c>
      <c r="K75">
        <v>0</v>
      </c>
    </row>
    <row r="76" spans="1:11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I76">
        <v>21</v>
      </c>
      <c r="K76">
        <v>0</v>
      </c>
    </row>
    <row r="77" spans="1:11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I77">
        <v>21</v>
      </c>
      <c r="K77">
        <v>0</v>
      </c>
    </row>
    <row r="78" spans="1:11" x14ac:dyDescent="0.25">
      <c r="A78">
        <v>4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I78">
        <v>28</v>
      </c>
      <c r="K78">
        <v>1</v>
      </c>
    </row>
    <row r="79" spans="1:11" x14ac:dyDescent="0.25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I79">
        <v>21</v>
      </c>
      <c r="K79">
        <v>0</v>
      </c>
    </row>
    <row r="80" spans="1:11" x14ac:dyDescent="0.25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I80">
        <v>21</v>
      </c>
      <c r="K80">
        <v>0</v>
      </c>
    </row>
    <row r="81" spans="1:11" x14ac:dyDescent="0.25">
      <c r="A81">
        <v>5</v>
      </c>
      <c r="B81">
        <v>4</v>
      </c>
      <c r="C81">
        <v>3</v>
      </c>
      <c r="D81">
        <v>3</v>
      </c>
      <c r="E81">
        <v>3</v>
      </c>
      <c r="F81">
        <v>3</v>
      </c>
      <c r="G81">
        <v>3</v>
      </c>
      <c r="I81">
        <v>24</v>
      </c>
      <c r="K81">
        <v>0</v>
      </c>
    </row>
    <row r="82" spans="1:11" x14ac:dyDescent="0.25">
      <c r="A82">
        <v>4</v>
      </c>
      <c r="B82">
        <v>4</v>
      </c>
      <c r="C82">
        <v>3</v>
      </c>
      <c r="D82">
        <v>3</v>
      </c>
      <c r="E82">
        <v>3</v>
      </c>
      <c r="F82">
        <v>3</v>
      </c>
      <c r="G82">
        <v>4</v>
      </c>
      <c r="I82">
        <v>24</v>
      </c>
      <c r="K82">
        <v>0</v>
      </c>
    </row>
    <row r="83" spans="1:11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I83">
        <v>28</v>
      </c>
      <c r="K83">
        <v>1</v>
      </c>
    </row>
    <row r="84" spans="1:11" x14ac:dyDescent="0.25">
      <c r="A84">
        <v>3</v>
      </c>
      <c r="B84">
        <v>3</v>
      </c>
      <c r="C84">
        <v>4</v>
      </c>
      <c r="D84">
        <v>4</v>
      </c>
      <c r="E84">
        <v>3</v>
      </c>
      <c r="F84">
        <v>3</v>
      </c>
      <c r="G84">
        <v>5</v>
      </c>
      <c r="I84">
        <v>25</v>
      </c>
      <c r="K84">
        <v>0</v>
      </c>
    </row>
    <row r="85" spans="1:11" x14ac:dyDescent="0.25">
      <c r="A85">
        <v>4</v>
      </c>
      <c r="B85">
        <v>4</v>
      </c>
      <c r="C85">
        <v>3</v>
      </c>
      <c r="D85">
        <v>3</v>
      </c>
      <c r="E85">
        <v>3</v>
      </c>
      <c r="F85">
        <v>3</v>
      </c>
      <c r="G85">
        <v>3</v>
      </c>
      <c r="I85">
        <v>23</v>
      </c>
      <c r="K85">
        <v>0</v>
      </c>
    </row>
    <row r="86" spans="1:11" x14ac:dyDescent="0.25">
      <c r="A86">
        <v>5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I86">
        <v>29</v>
      </c>
      <c r="K86">
        <v>1</v>
      </c>
    </row>
    <row r="87" spans="1:11" x14ac:dyDescent="0.25">
      <c r="A87">
        <v>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I87">
        <v>29</v>
      </c>
      <c r="K87">
        <v>1</v>
      </c>
    </row>
    <row r="88" spans="1:11" x14ac:dyDescent="0.25">
      <c r="A88">
        <v>4</v>
      </c>
      <c r="B88">
        <v>3</v>
      </c>
      <c r="C88">
        <v>4</v>
      </c>
      <c r="D88">
        <v>3</v>
      </c>
      <c r="E88">
        <v>3</v>
      </c>
      <c r="F88">
        <v>3</v>
      </c>
      <c r="G88">
        <v>4</v>
      </c>
      <c r="I88">
        <v>24</v>
      </c>
      <c r="K88">
        <v>0</v>
      </c>
    </row>
    <row r="89" spans="1:11" x14ac:dyDescent="0.25">
      <c r="A89">
        <v>4</v>
      </c>
      <c r="B89">
        <v>3</v>
      </c>
      <c r="C89">
        <v>4</v>
      </c>
      <c r="D89">
        <v>4</v>
      </c>
      <c r="E89">
        <v>4</v>
      </c>
      <c r="F89">
        <v>4</v>
      </c>
      <c r="G89">
        <v>3</v>
      </c>
      <c r="I89">
        <v>26</v>
      </c>
      <c r="K89">
        <v>1</v>
      </c>
    </row>
    <row r="90" spans="1:11" x14ac:dyDescent="0.25">
      <c r="A90">
        <v>3</v>
      </c>
      <c r="B90">
        <v>3</v>
      </c>
      <c r="C90">
        <v>4</v>
      </c>
      <c r="D90">
        <v>4</v>
      </c>
      <c r="E90">
        <v>3</v>
      </c>
      <c r="F90">
        <v>3</v>
      </c>
      <c r="G90">
        <v>4</v>
      </c>
      <c r="I90">
        <v>24</v>
      </c>
      <c r="K90">
        <v>0</v>
      </c>
    </row>
    <row r="91" spans="1:11" x14ac:dyDescent="0.25">
      <c r="A91">
        <v>4</v>
      </c>
      <c r="B91">
        <v>4</v>
      </c>
      <c r="C91">
        <v>3</v>
      </c>
      <c r="D91">
        <v>3</v>
      </c>
      <c r="E91">
        <v>3</v>
      </c>
      <c r="F91">
        <v>3</v>
      </c>
      <c r="G91">
        <v>4</v>
      </c>
      <c r="I91">
        <v>24</v>
      </c>
      <c r="K91">
        <v>0</v>
      </c>
    </row>
    <row r="92" spans="1:11" x14ac:dyDescent="0.25">
      <c r="A92">
        <v>4</v>
      </c>
      <c r="B92">
        <v>3</v>
      </c>
      <c r="C92">
        <v>4</v>
      </c>
      <c r="D92">
        <v>3</v>
      </c>
      <c r="E92">
        <v>3</v>
      </c>
      <c r="F92">
        <v>3</v>
      </c>
      <c r="G92">
        <v>4</v>
      </c>
      <c r="I92">
        <v>24</v>
      </c>
      <c r="K92">
        <v>0</v>
      </c>
    </row>
    <row r="93" spans="1:11" x14ac:dyDescent="0.25">
      <c r="A93">
        <v>4</v>
      </c>
      <c r="B93">
        <v>4</v>
      </c>
      <c r="C93">
        <v>4</v>
      </c>
      <c r="D93">
        <v>3</v>
      </c>
      <c r="E93">
        <v>3</v>
      </c>
      <c r="F93">
        <v>3</v>
      </c>
      <c r="G93">
        <v>3</v>
      </c>
      <c r="I93">
        <v>24</v>
      </c>
      <c r="K93">
        <v>0</v>
      </c>
    </row>
    <row r="94" spans="1:11" x14ac:dyDescent="0.25">
      <c r="A94">
        <v>3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I94">
        <v>21</v>
      </c>
      <c r="K94">
        <v>0</v>
      </c>
    </row>
    <row r="95" spans="1:11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I95">
        <v>21</v>
      </c>
      <c r="K95">
        <v>0</v>
      </c>
    </row>
    <row r="96" spans="1:11" x14ac:dyDescent="0.25">
      <c r="A96">
        <v>4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  <c r="I96">
        <v>22</v>
      </c>
      <c r="K96">
        <v>0</v>
      </c>
    </row>
    <row r="97" spans="1:11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I97">
        <v>21</v>
      </c>
      <c r="K97">
        <v>0</v>
      </c>
    </row>
    <row r="98" spans="1:11" x14ac:dyDescent="0.25">
      <c r="A98">
        <v>3</v>
      </c>
      <c r="B98">
        <v>3</v>
      </c>
      <c r="C98">
        <v>5</v>
      </c>
      <c r="D98">
        <v>3</v>
      </c>
      <c r="E98">
        <v>3</v>
      </c>
      <c r="F98">
        <v>3</v>
      </c>
      <c r="G98">
        <v>5</v>
      </c>
      <c r="I98">
        <v>25</v>
      </c>
      <c r="K98">
        <v>0</v>
      </c>
    </row>
    <row r="99" spans="1:11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I99">
        <v>21</v>
      </c>
      <c r="K99">
        <v>0</v>
      </c>
    </row>
    <row r="100" spans="1:11" x14ac:dyDescent="0.25">
      <c r="A100">
        <v>4</v>
      </c>
      <c r="B100">
        <v>3</v>
      </c>
      <c r="C100">
        <v>5</v>
      </c>
      <c r="D100">
        <v>3</v>
      </c>
      <c r="E100">
        <v>3</v>
      </c>
      <c r="F100">
        <v>3</v>
      </c>
      <c r="G100">
        <v>3</v>
      </c>
      <c r="I100">
        <v>24</v>
      </c>
      <c r="K100">
        <v>0</v>
      </c>
    </row>
    <row r="101" spans="1:11" x14ac:dyDescent="0.25">
      <c r="A101">
        <v>3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3</v>
      </c>
      <c r="I101">
        <v>21</v>
      </c>
      <c r="K101">
        <v>0</v>
      </c>
    </row>
    <row r="102" spans="1:11" x14ac:dyDescent="0.25">
      <c r="A102">
        <v>5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I102">
        <v>23</v>
      </c>
      <c r="K102">
        <v>0</v>
      </c>
    </row>
    <row r="103" spans="1:11" x14ac:dyDescent="0.25">
      <c r="A103">
        <v>5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5</v>
      </c>
      <c r="I103">
        <v>34</v>
      </c>
      <c r="K103">
        <v>1</v>
      </c>
    </row>
    <row r="104" spans="1:11" x14ac:dyDescent="0.25">
      <c r="A104">
        <v>4</v>
      </c>
      <c r="B104">
        <v>3</v>
      </c>
      <c r="C104">
        <v>5</v>
      </c>
      <c r="D104">
        <v>4</v>
      </c>
      <c r="E104">
        <v>4</v>
      </c>
      <c r="F104">
        <v>3</v>
      </c>
      <c r="G104">
        <v>3</v>
      </c>
      <c r="I104">
        <v>26</v>
      </c>
      <c r="K10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2A4E-8C49-4F06-A057-8818F4948759}">
  <dimension ref="A1:F14"/>
  <sheetViews>
    <sheetView tabSelected="1" workbookViewId="0">
      <selection activeCell="G8" sqref="G8"/>
    </sheetView>
  </sheetViews>
  <sheetFormatPr defaultRowHeight="15" x14ac:dyDescent="0.25"/>
  <cols>
    <col min="1" max="1" width="26.5703125" bestFit="1" customWidth="1"/>
    <col min="3" max="3" width="16.7109375" bestFit="1" customWidth="1"/>
  </cols>
  <sheetData>
    <row r="1" spans="1:6" x14ac:dyDescent="0.25">
      <c r="A1" s="11"/>
      <c r="B1" s="10" t="s">
        <v>96</v>
      </c>
      <c r="C1" s="10" t="s">
        <v>97</v>
      </c>
    </row>
    <row r="2" spans="1:6" x14ac:dyDescent="0.25">
      <c r="A2" s="11" t="s">
        <v>74</v>
      </c>
      <c r="B2" s="10">
        <v>27</v>
      </c>
      <c r="C2" s="10">
        <v>15</v>
      </c>
    </row>
    <row r="3" spans="1:6" x14ac:dyDescent="0.25">
      <c r="A3" s="11" t="s">
        <v>98</v>
      </c>
      <c r="B3" s="10">
        <v>61</v>
      </c>
      <c r="C3" s="10">
        <v>42</v>
      </c>
    </row>
    <row r="4" spans="1:6" x14ac:dyDescent="0.25">
      <c r="A4" s="12" t="s">
        <v>96</v>
      </c>
      <c r="B4" s="10">
        <v>88</v>
      </c>
      <c r="C4" s="10">
        <v>57</v>
      </c>
    </row>
    <row r="9" spans="1:6" x14ac:dyDescent="0.25">
      <c r="C9">
        <f>15/27</f>
        <v>0.55555555555555558</v>
      </c>
    </row>
    <row r="10" spans="1:6" x14ac:dyDescent="0.25">
      <c r="C10">
        <f>42/61</f>
        <v>0.68852459016393441</v>
      </c>
    </row>
    <row r="13" spans="1:6" x14ac:dyDescent="0.25">
      <c r="C13" t="s">
        <v>99</v>
      </c>
      <c r="D13" t="s">
        <v>100</v>
      </c>
      <c r="F13">
        <f>(15+42)/(27+61)</f>
        <v>0.64772727272727271</v>
      </c>
    </row>
    <row r="14" spans="1:6" x14ac:dyDescent="0.25">
      <c r="C14" t="s">
        <v>101</v>
      </c>
      <c r="D14" t="s">
        <v>102</v>
      </c>
      <c r="F14">
        <f>1-0.647727</f>
        <v>0.35227299999999995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D73E-FA94-486B-9956-B13DDCDBA32D}">
  <dimension ref="A1:C34"/>
  <sheetViews>
    <sheetView topLeftCell="A16" workbookViewId="0">
      <selection activeCell="S31" sqref="S31"/>
    </sheetView>
  </sheetViews>
  <sheetFormatPr defaultRowHeight="15" x14ac:dyDescent="0.25"/>
  <cols>
    <col min="1" max="1" width="15" bestFit="1" customWidth="1"/>
    <col min="2" max="2" width="22.140625" bestFit="1" customWidth="1"/>
    <col min="3" max="3" width="24.5703125" bestFit="1" customWidth="1"/>
  </cols>
  <sheetData>
    <row r="1" spans="1:3" x14ac:dyDescent="0.25">
      <c r="A1" s="2" t="s">
        <v>103</v>
      </c>
      <c r="B1" s="2" t="s">
        <v>104</v>
      </c>
      <c r="C1" s="2" t="s">
        <v>105</v>
      </c>
    </row>
    <row r="2" spans="1:3" x14ac:dyDescent="0.25">
      <c r="A2" s="2" t="s">
        <v>27</v>
      </c>
      <c r="B2" s="2">
        <v>3</v>
      </c>
      <c r="C2" s="2">
        <v>2</v>
      </c>
    </row>
    <row r="3" spans="1:3" x14ac:dyDescent="0.25">
      <c r="A3" s="2" t="s">
        <v>28</v>
      </c>
      <c r="B3" s="2">
        <v>12</v>
      </c>
      <c r="C3" s="2">
        <v>12</v>
      </c>
    </row>
    <row r="4" spans="1:3" x14ac:dyDescent="0.25">
      <c r="A4" s="2" t="s">
        <v>29</v>
      </c>
      <c r="B4" s="2">
        <v>82</v>
      </c>
      <c r="C4" s="2">
        <v>31</v>
      </c>
    </row>
    <row r="5" spans="1:3" x14ac:dyDescent="0.25">
      <c r="A5" s="2" t="s">
        <v>30</v>
      </c>
      <c r="B5" s="2">
        <v>5</v>
      </c>
      <c r="C5" s="2">
        <v>3</v>
      </c>
    </row>
    <row r="6" spans="1:3" x14ac:dyDescent="0.25">
      <c r="A6" s="2" t="s">
        <v>31</v>
      </c>
      <c r="B6" s="2">
        <v>1</v>
      </c>
      <c r="C6" s="2">
        <v>0</v>
      </c>
    </row>
    <row r="9" spans="1:3" x14ac:dyDescent="0.25">
      <c r="A9" s="2" t="s">
        <v>103</v>
      </c>
      <c r="B9" s="2" t="s">
        <v>104</v>
      </c>
      <c r="C9" s="2" t="s">
        <v>105</v>
      </c>
    </row>
    <row r="10" spans="1:3" x14ac:dyDescent="0.25">
      <c r="A10" s="2" t="s">
        <v>27</v>
      </c>
      <c r="B10" s="2">
        <f>$B2/151*100</f>
        <v>1.9867549668874174</v>
      </c>
      <c r="C10" s="2">
        <f>$C2/151*100</f>
        <v>1.3245033112582782</v>
      </c>
    </row>
    <row r="11" spans="1:3" x14ac:dyDescent="0.25">
      <c r="A11" s="2" t="s">
        <v>28</v>
      </c>
      <c r="B11" s="2">
        <f t="shared" ref="B11:B14" si="0">$B3/151*100</f>
        <v>7.9470198675496695</v>
      </c>
      <c r="C11" s="2">
        <f t="shared" ref="C11:C14" si="1">$C3/151*100</f>
        <v>7.9470198675496695</v>
      </c>
    </row>
    <row r="12" spans="1:3" x14ac:dyDescent="0.25">
      <c r="A12" s="2" t="s">
        <v>29</v>
      </c>
      <c r="B12" s="2">
        <f t="shared" si="0"/>
        <v>54.304635761589402</v>
      </c>
      <c r="C12" s="2">
        <f t="shared" si="1"/>
        <v>20.52980132450331</v>
      </c>
    </row>
    <row r="13" spans="1:3" x14ac:dyDescent="0.25">
      <c r="A13" s="2" t="s">
        <v>30</v>
      </c>
      <c r="B13" s="2">
        <f t="shared" si="0"/>
        <v>3.3112582781456954</v>
      </c>
      <c r="C13" s="2">
        <f t="shared" si="1"/>
        <v>1.9867549668874174</v>
      </c>
    </row>
    <row r="14" spans="1:3" x14ac:dyDescent="0.25">
      <c r="A14" s="2" t="s">
        <v>31</v>
      </c>
      <c r="B14" s="2">
        <f t="shared" si="0"/>
        <v>0.66225165562913912</v>
      </c>
      <c r="C14" s="2">
        <f t="shared" si="1"/>
        <v>0</v>
      </c>
    </row>
    <row r="30" spans="1:2" x14ac:dyDescent="0.25">
      <c r="A30" s="2" t="s">
        <v>27</v>
      </c>
      <c r="B30" s="2">
        <v>2</v>
      </c>
    </row>
    <row r="31" spans="1:2" x14ac:dyDescent="0.25">
      <c r="A31" s="2" t="s">
        <v>28</v>
      </c>
      <c r="B31" s="2">
        <v>12</v>
      </c>
    </row>
    <row r="32" spans="1:2" x14ac:dyDescent="0.25">
      <c r="A32" s="2" t="s">
        <v>29</v>
      </c>
      <c r="B32" s="2">
        <v>31</v>
      </c>
    </row>
    <row r="33" spans="1:2" x14ac:dyDescent="0.25">
      <c r="A33" s="2" t="s">
        <v>30</v>
      </c>
      <c r="B33" s="2">
        <v>3</v>
      </c>
    </row>
    <row r="34" spans="1:2" x14ac:dyDescent="0.25">
      <c r="A34" s="13" t="s">
        <v>31</v>
      </c>
      <c r="B34" s="13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FC8E-B3EF-48DC-9E20-A8E400DE9EE1}">
  <dimension ref="A1:D104"/>
  <sheetViews>
    <sheetView topLeftCell="B1" workbookViewId="0">
      <selection activeCell="E21" sqref="E21"/>
    </sheetView>
  </sheetViews>
  <sheetFormatPr defaultRowHeight="15" x14ac:dyDescent="0.25"/>
  <cols>
    <col min="1" max="1" width="57.42578125" bestFit="1" customWidth="1"/>
    <col min="3" max="3" width="19.42578125" bestFit="1" customWidth="1"/>
  </cols>
  <sheetData>
    <row r="1" spans="1:4" x14ac:dyDescent="0.25">
      <c r="A1" s="14" t="s">
        <v>106</v>
      </c>
    </row>
    <row r="2" spans="1:4" x14ac:dyDescent="0.25">
      <c r="A2" t="s">
        <v>107</v>
      </c>
    </row>
    <row r="3" spans="1:4" x14ac:dyDescent="0.25">
      <c r="A3" t="s">
        <v>108</v>
      </c>
      <c r="C3" t="s">
        <v>107</v>
      </c>
    </row>
    <row r="4" spans="1:4" x14ac:dyDescent="0.25">
      <c r="A4" t="s">
        <v>107</v>
      </c>
      <c r="C4" t="s">
        <v>108</v>
      </c>
    </row>
    <row r="5" spans="1:4" x14ac:dyDescent="0.25">
      <c r="A5" t="s">
        <v>107</v>
      </c>
      <c r="C5" t="s">
        <v>107</v>
      </c>
    </row>
    <row r="6" spans="1:4" x14ac:dyDescent="0.25">
      <c r="A6" t="s">
        <v>109</v>
      </c>
      <c r="C6" t="s">
        <v>109</v>
      </c>
    </row>
    <row r="7" spans="1:4" x14ac:dyDescent="0.25">
      <c r="A7" t="s">
        <v>107</v>
      </c>
      <c r="C7" t="s">
        <v>110</v>
      </c>
    </row>
    <row r="8" spans="1:4" x14ac:dyDescent="0.25">
      <c r="A8" t="s">
        <v>109</v>
      </c>
    </row>
    <row r="9" spans="1:4" x14ac:dyDescent="0.25">
      <c r="A9" t="s">
        <v>109</v>
      </c>
    </row>
    <row r="10" spans="1:4" x14ac:dyDescent="0.25">
      <c r="A10" t="s">
        <v>107</v>
      </c>
      <c r="C10" t="s">
        <v>108</v>
      </c>
      <c r="D10">
        <f>COUNTIF($A$2:$A$104,$C10)</f>
        <v>5</v>
      </c>
    </row>
    <row r="11" spans="1:4" x14ac:dyDescent="0.25">
      <c r="A11" t="s">
        <v>107</v>
      </c>
      <c r="C11" t="s">
        <v>107</v>
      </c>
      <c r="D11">
        <f t="shared" ref="D11:D13" si="0">COUNTIF($A$2:$A$104,$C11)</f>
        <v>64</v>
      </c>
    </row>
    <row r="12" spans="1:4" x14ac:dyDescent="0.25">
      <c r="A12" t="s">
        <v>107</v>
      </c>
      <c r="C12" t="s">
        <v>109</v>
      </c>
      <c r="D12">
        <f t="shared" si="0"/>
        <v>29</v>
      </c>
    </row>
    <row r="13" spans="1:4" x14ac:dyDescent="0.25">
      <c r="A13" t="s">
        <v>107</v>
      </c>
      <c r="C13" t="s">
        <v>110</v>
      </c>
      <c r="D13">
        <f t="shared" si="0"/>
        <v>5</v>
      </c>
    </row>
    <row r="14" spans="1:4" x14ac:dyDescent="0.25">
      <c r="A14" t="s">
        <v>109</v>
      </c>
    </row>
    <row r="15" spans="1:4" x14ac:dyDescent="0.25">
      <c r="A15" t="s">
        <v>109</v>
      </c>
      <c r="C15" t="s">
        <v>108</v>
      </c>
      <c r="D15">
        <v>5</v>
      </c>
    </row>
    <row r="16" spans="1:4" x14ac:dyDescent="0.25">
      <c r="A16" t="s">
        <v>107</v>
      </c>
      <c r="C16" t="s">
        <v>107</v>
      </c>
      <c r="D16">
        <v>64</v>
      </c>
    </row>
    <row r="17" spans="1:4" x14ac:dyDescent="0.25">
      <c r="A17" t="s">
        <v>109</v>
      </c>
      <c r="C17" t="s">
        <v>109</v>
      </c>
      <c r="D17">
        <v>29</v>
      </c>
    </row>
    <row r="18" spans="1:4" x14ac:dyDescent="0.25">
      <c r="A18" t="s">
        <v>107</v>
      </c>
      <c r="C18" t="s">
        <v>110</v>
      </c>
      <c r="D18">
        <v>5</v>
      </c>
    </row>
    <row r="19" spans="1:4" x14ac:dyDescent="0.25">
      <c r="A19" t="s">
        <v>109</v>
      </c>
    </row>
    <row r="20" spans="1:4" x14ac:dyDescent="0.25">
      <c r="A20" t="s">
        <v>109</v>
      </c>
    </row>
    <row r="21" spans="1:4" x14ac:dyDescent="0.25">
      <c r="A21" t="s">
        <v>109</v>
      </c>
    </row>
    <row r="22" spans="1:4" x14ac:dyDescent="0.25">
      <c r="A22" t="s">
        <v>107</v>
      </c>
    </row>
    <row r="23" spans="1:4" x14ac:dyDescent="0.25">
      <c r="A23" t="s">
        <v>109</v>
      </c>
    </row>
    <row r="24" spans="1:4" x14ac:dyDescent="0.25">
      <c r="A24" t="s">
        <v>107</v>
      </c>
    </row>
    <row r="25" spans="1:4" x14ac:dyDescent="0.25">
      <c r="A25" t="s">
        <v>107</v>
      </c>
    </row>
    <row r="26" spans="1:4" x14ac:dyDescent="0.25">
      <c r="A26" t="s">
        <v>107</v>
      </c>
    </row>
    <row r="27" spans="1:4" x14ac:dyDescent="0.25">
      <c r="A27" t="s">
        <v>107</v>
      </c>
    </row>
    <row r="28" spans="1:4" x14ac:dyDescent="0.25">
      <c r="A28" t="s">
        <v>107</v>
      </c>
    </row>
    <row r="29" spans="1:4" x14ac:dyDescent="0.25">
      <c r="A29" t="s">
        <v>109</v>
      </c>
    </row>
    <row r="30" spans="1:4" x14ac:dyDescent="0.25">
      <c r="A30" t="s">
        <v>109</v>
      </c>
    </row>
    <row r="31" spans="1:4" x14ac:dyDescent="0.25">
      <c r="A31" t="s">
        <v>107</v>
      </c>
    </row>
    <row r="32" spans="1:4" x14ac:dyDescent="0.25">
      <c r="A32" t="s">
        <v>109</v>
      </c>
    </row>
    <row r="33" spans="1:1" x14ac:dyDescent="0.25">
      <c r="A33" t="s">
        <v>109</v>
      </c>
    </row>
    <row r="34" spans="1:1" x14ac:dyDescent="0.25">
      <c r="A34" t="s">
        <v>110</v>
      </c>
    </row>
    <row r="35" spans="1:1" x14ac:dyDescent="0.25">
      <c r="A35" t="s">
        <v>109</v>
      </c>
    </row>
    <row r="36" spans="1:1" x14ac:dyDescent="0.25">
      <c r="A36" t="s">
        <v>107</v>
      </c>
    </row>
    <row r="37" spans="1:1" x14ac:dyDescent="0.25">
      <c r="A37" t="s">
        <v>109</v>
      </c>
    </row>
    <row r="38" spans="1:1" x14ac:dyDescent="0.25">
      <c r="A38" t="s">
        <v>107</v>
      </c>
    </row>
    <row r="39" spans="1:1" x14ac:dyDescent="0.25">
      <c r="A39" t="s">
        <v>107</v>
      </c>
    </row>
    <row r="40" spans="1:1" x14ac:dyDescent="0.25">
      <c r="A40" t="s">
        <v>108</v>
      </c>
    </row>
    <row r="41" spans="1:1" x14ac:dyDescent="0.25">
      <c r="A41" t="s">
        <v>108</v>
      </c>
    </row>
    <row r="42" spans="1:1" x14ac:dyDescent="0.25">
      <c r="A42" t="s">
        <v>107</v>
      </c>
    </row>
    <row r="43" spans="1:1" x14ac:dyDescent="0.25">
      <c r="A43" t="s">
        <v>109</v>
      </c>
    </row>
    <row r="44" spans="1:1" x14ac:dyDescent="0.25">
      <c r="A44" t="s">
        <v>107</v>
      </c>
    </row>
    <row r="45" spans="1:1" x14ac:dyDescent="0.25">
      <c r="A45" t="s">
        <v>107</v>
      </c>
    </row>
    <row r="46" spans="1:1" x14ac:dyDescent="0.25">
      <c r="A46" t="s">
        <v>109</v>
      </c>
    </row>
    <row r="47" spans="1:1" x14ac:dyDescent="0.25">
      <c r="A47" t="s">
        <v>107</v>
      </c>
    </row>
    <row r="48" spans="1:1" x14ac:dyDescent="0.25">
      <c r="A48" t="s">
        <v>107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107</v>
      </c>
    </row>
    <row r="54" spans="1:1" x14ac:dyDescent="0.25">
      <c r="A54" t="s">
        <v>109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107</v>
      </c>
    </row>
    <row r="59" spans="1:1" x14ac:dyDescent="0.25">
      <c r="A59" t="s">
        <v>107</v>
      </c>
    </row>
    <row r="60" spans="1:1" x14ac:dyDescent="0.25">
      <c r="A60" t="s">
        <v>107</v>
      </c>
    </row>
    <row r="61" spans="1:1" x14ac:dyDescent="0.25">
      <c r="A61" t="s">
        <v>110</v>
      </c>
    </row>
    <row r="62" spans="1:1" x14ac:dyDescent="0.25">
      <c r="A62" t="s">
        <v>110</v>
      </c>
    </row>
    <row r="63" spans="1:1" x14ac:dyDescent="0.25">
      <c r="A63" t="s">
        <v>107</v>
      </c>
    </row>
    <row r="64" spans="1:1" x14ac:dyDescent="0.25">
      <c r="A64" t="s">
        <v>107</v>
      </c>
    </row>
    <row r="65" spans="1:1" x14ac:dyDescent="0.25">
      <c r="A65" t="s">
        <v>107</v>
      </c>
    </row>
    <row r="66" spans="1:1" x14ac:dyDescent="0.25">
      <c r="A66" t="s">
        <v>107</v>
      </c>
    </row>
    <row r="67" spans="1:1" x14ac:dyDescent="0.25">
      <c r="A67" t="s">
        <v>107</v>
      </c>
    </row>
    <row r="68" spans="1:1" x14ac:dyDescent="0.25">
      <c r="A68" t="s">
        <v>109</v>
      </c>
    </row>
    <row r="69" spans="1:1" x14ac:dyDescent="0.25">
      <c r="A69" t="s">
        <v>107</v>
      </c>
    </row>
    <row r="70" spans="1:1" x14ac:dyDescent="0.25">
      <c r="A70" t="s">
        <v>110</v>
      </c>
    </row>
    <row r="71" spans="1:1" x14ac:dyDescent="0.25">
      <c r="A71" t="s">
        <v>107</v>
      </c>
    </row>
    <row r="72" spans="1:1" x14ac:dyDescent="0.25">
      <c r="A72" t="s">
        <v>109</v>
      </c>
    </row>
    <row r="73" spans="1:1" x14ac:dyDescent="0.25">
      <c r="A73" t="s">
        <v>107</v>
      </c>
    </row>
    <row r="74" spans="1:1" x14ac:dyDescent="0.25">
      <c r="A74" t="s">
        <v>109</v>
      </c>
    </row>
    <row r="75" spans="1:1" x14ac:dyDescent="0.25">
      <c r="A75" t="s">
        <v>107</v>
      </c>
    </row>
    <row r="76" spans="1:1" x14ac:dyDescent="0.25">
      <c r="A76" t="s">
        <v>107</v>
      </c>
    </row>
    <row r="77" spans="1:1" x14ac:dyDescent="0.25">
      <c r="A77" t="s">
        <v>107</v>
      </c>
    </row>
    <row r="78" spans="1:1" x14ac:dyDescent="0.25">
      <c r="A78" t="s">
        <v>107</v>
      </c>
    </row>
    <row r="79" spans="1:1" x14ac:dyDescent="0.25">
      <c r="A79" t="s">
        <v>107</v>
      </c>
    </row>
    <row r="80" spans="1:1" x14ac:dyDescent="0.25">
      <c r="A80" t="s">
        <v>107</v>
      </c>
    </row>
    <row r="81" spans="1:1" x14ac:dyDescent="0.25">
      <c r="A81" t="s">
        <v>107</v>
      </c>
    </row>
    <row r="82" spans="1:1" x14ac:dyDescent="0.25">
      <c r="A82" t="s">
        <v>107</v>
      </c>
    </row>
    <row r="83" spans="1:1" x14ac:dyDescent="0.25">
      <c r="A83" t="s">
        <v>107</v>
      </c>
    </row>
    <row r="84" spans="1:1" x14ac:dyDescent="0.25">
      <c r="A84" t="s">
        <v>107</v>
      </c>
    </row>
    <row r="85" spans="1:1" x14ac:dyDescent="0.25">
      <c r="A85" t="s">
        <v>107</v>
      </c>
    </row>
    <row r="86" spans="1:1" x14ac:dyDescent="0.25">
      <c r="A86" t="s">
        <v>107</v>
      </c>
    </row>
    <row r="87" spans="1:1" x14ac:dyDescent="0.25">
      <c r="A87" t="s">
        <v>107</v>
      </c>
    </row>
    <row r="88" spans="1:1" x14ac:dyDescent="0.25">
      <c r="A88" t="s">
        <v>107</v>
      </c>
    </row>
    <row r="89" spans="1:1" x14ac:dyDescent="0.25">
      <c r="A89" t="s">
        <v>107</v>
      </c>
    </row>
    <row r="90" spans="1:1" x14ac:dyDescent="0.25">
      <c r="A90" t="s">
        <v>107</v>
      </c>
    </row>
    <row r="91" spans="1:1" x14ac:dyDescent="0.25">
      <c r="A91" t="s">
        <v>107</v>
      </c>
    </row>
    <row r="92" spans="1:1" x14ac:dyDescent="0.25">
      <c r="A92" t="s">
        <v>109</v>
      </c>
    </row>
    <row r="93" spans="1:1" x14ac:dyDescent="0.25">
      <c r="A93" t="s">
        <v>107</v>
      </c>
    </row>
    <row r="94" spans="1:1" x14ac:dyDescent="0.25">
      <c r="A94" t="s">
        <v>107</v>
      </c>
    </row>
    <row r="95" spans="1:1" x14ac:dyDescent="0.25">
      <c r="A95" t="s">
        <v>107</v>
      </c>
    </row>
    <row r="96" spans="1:1" x14ac:dyDescent="0.25">
      <c r="A96" t="s">
        <v>107</v>
      </c>
    </row>
    <row r="97" spans="1:1" x14ac:dyDescent="0.25">
      <c r="A97" t="s">
        <v>107</v>
      </c>
    </row>
    <row r="98" spans="1:1" x14ac:dyDescent="0.25">
      <c r="A98" t="s">
        <v>109</v>
      </c>
    </row>
    <row r="99" spans="1:1" x14ac:dyDescent="0.25">
      <c r="A99" t="s">
        <v>109</v>
      </c>
    </row>
    <row r="100" spans="1:1" x14ac:dyDescent="0.25">
      <c r="A100" t="s">
        <v>107</v>
      </c>
    </row>
    <row r="101" spans="1:1" x14ac:dyDescent="0.25">
      <c r="A101" t="s">
        <v>107</v>
      </c>
    </row>
    <row r="102" spans="1:1" x14ac:dyDescent="0.25">
      <c r="A102" t="s">
        <v>107</v>
      </c>
    </row>
    <row r="103" spans="1:1" x14ac:dyDescent="0.25">
      <c r="A103" t="s">
        <v>107</v>
      </c>
    </row>
    <row r="104" spans="1:1" x14ac:dyDescent="0.25">
      <c r="A104" t="s">
        <v>109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C599-B01B-4427-809F-AAB00D7DEEFF}">
  <dimension ref="A1:D5"/>
  <sheetViews>
    <sheetView workbookViewId="0">
      <selection activeCell="D5" sqref="A1:D5"/>
    </sheetView>
  </sheetViews>
  <sheetFormatPr defaultRowHeight="15" x14ac:dyDescent="0.25"/>
  <cols>
    <col min="1" max="1" width="23" bestFit="1" customWidth="1"/>
    <col min="2" max="2" width="22.7109375" bestFit="1" customWidth="1"/>
    <col min="3" max="3" width="21.5703125" bestFit="1" customWidth="1"/>
    <col min="4" max="4" width="45.7109375" bestFit="1" customWidth="1"/>
  </cols>
  <sheetData>
    <row r="1" spans="1:4" x14ac:dyDescent="0.25">
      <c r="A1" s="18" t="s">
        <v>111</v>
      </c>
      <c r="B1" s="18" t="s">
        <v>112</v>
      </c>
      <c r="C1" s="18" t="s">
        <v>113</v>
      </c>
      <c r="D1" s="18" t="s">
        <v>114</v>
      </c>
    </row>
    <row r="2" spans="1:4" x14ac:dyDescent="0.25">
      <c r="A2" s="15" t="s">
        <v>115</v>
      </c>
      <c r="B2" s="16" t="s">
        <v>116</v>
      </c>
      <c r="C2" s="16" t="s">
        <v>117</v>
      </c>
      <c r="D2" s="16" t="s">
        <v>118</v>
      </c>
    </row>
    <row r="3" spans="1:4" x14ac:dyDescent="0.25">
      <c r="A3" s="16" t="s">
        <v>119</v>
      </c>
      <c r="B3" s="15" t="s">
        <v>120</v>
      </c>
      <c r="C3" s="16" t="s">
        <v>121</v>
      </c>
      <c r="D3" s="16" t="s">
        <v>130</v>
      </c>
    </row>
    <row r="4" spans="1:4" x14ac:dyDescent="0.25">
      <c r="A4" s="16" t="s">
        <v>122</v>
      </c>
      <c r="B4" s="16" t="s">
        <v>123</v>
      </c>
      <c r="C4" s="16" t="s">
        <v>124</v>
      </c>
      <c r="D4" s="17" t="s">
        <v>125</v>
      </c>
    </row>
    <row r="5" spans="1:4" x14ac:dyDescent="0.25">
      <c r="A5" s="16" t="s">
        <v>126</v>
      </c>
      <c r="B5" s="16" t="s">
        <v>127</v>
      </c>
      <c r="C5" s="16" t="s">
        <v>128</v>
      </c>
      <c r="D5" s="16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D660-6CA5-4604-B835-381583D82B6C}">
  <dimension ref="A1:I16"/>
  <sheetViews>
    <sheetView topLeftCell="A16" workbookViewId="0">
      <selection activeCell="G45" sqref="G45"/>
    </sheetView>
  </sheetViews>
  <sheetFormatPr defaultRowHeight="15" x14ac:dyDescent="0.25"/>
  <cols>
    <col min="1" max="1" width="15.28515625" bestFit="1" customWidth="1"/>
    <col min="2" max="2" width="5.5703125" bestFit="1" customWidth="1"/>
    <col min="3" max="8" width="6.5703125" bestFit="1" customWidth="1"/>
    <col min="9" max="9" width="4" bestFit="1" customWidth="1"/>
  </cols>
  <sheetData>
    <row r="1" spans="1:9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</row>
    <row r="2" spans="1:9" x14ac:dyDescent="0.25">
      <c r="A2" s="2" t="s">
        <v>9</v>
      </c>
      <c r="B2" s="2">
        <v>0</v>
      </c>
      <c r="C2" s="2">
        <v>11</v>
      </c>
      <c r="D2" s="2">
        <v>22</v>
      </c>
      <c r="E2" s="2">
        <v>8</v>
      </c>
      <c r="F2" s="2">
        <v>0</v>
      </c>
      <c r="G2" s="2">
        <v>0</v>
      </c>
      <c r="H2" s="2">
        <v>0</v>
      </c>
      <c r="I2" s="2">
        <v>41</v>
      </c>
    </row>
    <row r="3" spans="1:9" x14ac:dyDescent="0.25">
      <c r="A3" s="2" t="s">
        <v>10</v>
      </c>
      <c r="B3" s="2">
        <v>1</v>
      </c>
      <c r="C3" s="2">
        <v>5</v>
      </c>
      <c r="D3" s="2">
        <v>8</v>
      </c>
      <c r="E3" s="2">
        <v>4</v>
      </c>
      <c r="F3" s="2">
        <v>0</v>
      </c>
      <c r="G3" s="2">
        <v>0</v>
      </c>
      <c r="H3" s="2">
        <v>0</v>
      </c>
      <c r="I3" s="2">
        <v>18</v>
      </c>
    </row>
    <row r="4" spans="1:9" x14ac:dyDescent="0.25">
      <c r="A4" s="2" t="s">
        <v>11</v>
      </c>
      <c r="B4" s="2">
        <v>1</v>
      </c>
      <c r="C4" s="2">
        <v>4</v>
      </c>
      <c r="D4" s="2">
        <v>10</v>
      </c>
      <c r="E4" s="2">
        <v>5</v>
      </c>
      <c r="F4" s="2">
        <v>1</v>
      </c>
      <c r="G4" s="2">
        <v>0</v>
      </c>
      <c r="H4" s="2">
        <v>0</v>
      </c>
      <c r="I4" s="2">
        <v>21</v>
      </c>
    </row>
    <row r="5" spans="1:9" x14ac:dyDescent="0.25">
      <c r="A5" s="2" t="s">
        <v>12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</row>
    <row r="6" spans="1:9" x14ac:dyDescent="0.25">
      <c r="A6" s="2" t="s">
        <v>13</v>
      </c>
      <c r="B6" s="2">
        <v>0</v>
      </c>
      <c r="C6" s="2">
        <v>1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6</v>
      </c>
    </row>
    <row r="7" spans="1:9" x14ac:dyDescent="0.25">
      <c r="A7" s="2" t="s">
        <v>14</v>
      </c>
      <c r="B7" s="2">
        <v>0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2</v>
      </c>
    </row>
    <row r="8" spans="1:9" x14ac:dyDescent="0.25">
      <c r="A8" s="2" t="s">
        <v>15</v>
      </c>
      <c r="B8" s="2">
        <v>0</v>
      </c>
      <c r="C8" s="2">
        <v>2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3</v>
      </c>
    </row>
    <row r="9" spans="1:9" x14ac:dyDescent="0.25">
      <c r="A9" s="2" t="s">
        <v>16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2" t="s">
        <v>17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2" t="s">
        <v>18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2" t="s">
        <v>19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</row>
    <row r="13" spans="1:9" x14ac:dyDescent="0.25">
      <c r="A13" s="2" t="s">
        <v>20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</row>
    <row r="14" spans="1:9" x14ac:dyDescent="0.25">
      <c r="A14" s="2" t="s">
        <v>21</v>
      </c>
      <c r="B14" s="2">
        <v>0</v>
      </c>
      <c r="C14" s="2">
        <v>2</v>
      </c>
      <c r="D14" s="2">
        <v>2</v>
      </c>
      <c r="E14" s="2">
        <v>1</v>
      </c>
      <c r="F14" s="2">
        <v>0</v>
      </c>
      <c r="G14" s="2">
        <v>0</v>
      </c>
      <c r="H14" s="2">
        <v>0</v>
      </c>
      <c r="I14" s="2">
        <v>5</v>
      </c>
    </row>
    <row r="15" spans="1:9" x14ac:dyDescent="0.25">
      <c r="A15" s="2" t="s">
        <v>22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D8B9-BC5C-4643-AE0F-E5A168E350E4}">
  <dimension ref="A1:I8"/>
  <sheetViews>
    <sheetView topLeftCell="A7" workbookViewId="0">
      <selection activeCell="B39" sqref="B39"/>
    </sheetView>
  </sheetViews>
  <sheetFormatPr defaultRowHeight="15" x14ac:dyDescent="0.25"/>
  <sheetData>
    <row r="1" spans="1:9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 x14ac:dyDescent="0.25">
      <c r="A2" s="2" t="s">
        <v>7</v>
      </c>
      <c r="B2" s="2">
        <v>2</v>
      </c>
      <c r="C2" s="2">
        <v>13</v>
      </c>
      <c r="D2" s="2">
        <v>14</v>
      </c>
      <c r="E2" s="2">
        <v>4</v>
      </c>
      <c r="F2" s="2">
        <v>0</v>
      </c>
      <c r="G2" s="2">
        <v>0</v>
      </c>
      <c r="H2" s="2">
        <v>0</v>
      </c>
      <c r="I2">
        <f>SUM(B2:H2)</f>
        <v>33</v>
      </c>
    </row>
    <row r="3" spans="1:9" x14ac:dyDescent="0.25">
      <c r="A3" s="2" t="s">
        <v>8</v>
      </c>
      <c r="B3" s="2">
        <v>1</v>
      </c>
      <c r="C3" s="2">
        <v>15</v>
      </c>
      <c r="D3" s="2">
        <v>37</v>
      </c>
      <c r="E3" s="2">
        <v>15</v>
      </c>
      <c r="F3" s="2">
        <v>2</v>
      </c>
      <c r="G3" s="2">
        <v>0</v>
      </c>
      <c r="H3" s="2">
        <v>0</v>
      </c>
      <c r="I3">
        <f>SUM(B3:H3)</f>
        <v>70</v>
      </c>
    </row>
    <row r="6" spans="1:9" x14ac:dyDescent="0.25">
      <c r="A6" s="2"/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1:9" x14ac:dyDescent="0.25">
      <c r="A7" s="2" t="s">
        <v>7</v>
      </c>
      <c r="B7" s="2">
        <f>B$2/$I$2*100</f>
        <v>6.0606060606060606</v>
      </c>
      <c r="C7" s="2">
        <f t="shared" ref="C7:H7" si="0">C$2/$I$2*100</f>
        <v>39.393939393939391</v>
      </c>
      <c r="D7" s="2">
        <f t="shared" si="0"/>
        <v>42.424242424242422</v>
      </c>
      <c r="E7" s="2">
        <f t="shared" si="0"/>
        <v>12.121212121212121</v>
      </c>
      <c r="F7" s="2">
        <f t="shared" si="0"/>
        <v>0</v>
      </c>
      <c r="G7" s="2">
        <f t="shared" si="0"/>
        <v>0</v>
      </c>
      <c r="H7" s="2">
        <f t="shared" si="0"/>
        <v>0</v>
      </c>
    </row>
    <row r="8" spans="1:9" x14ac:dyDescent="0.25">
      <c r="A8" s="2" t="s">
        <v>8</v>
      </c>
      <c r="B8" s="2">
        <f>B$3/$I$3*100</f>
        <v>1.4285714285714286</v>
      </c>
      <c r="C8" s="2">
        <f t="shared" ref="C8:H8" si="1">C$3/$I$3*100</f>
        <v>21.428571428571427</v>
      </c>
      <c r="D8" s="2">
        <f t="shared" si="1"/>
        <v>52.857142857142861</v>
      </c>
      <c r="E8" s="2">
        <f t="shared" si="1"/>
        <v>21.428571428571427</v>
      </c>
      <c r="F8" s="2">
        <f t="shared" si="1"/>
        <v>2.8571428571428572</v>
      </c>
      <c r="G8" s="2">
        <f t="shared" si="1"/>
        <v>0</v>
      </c>
      <c r="H8" s="2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29E6-32EE-4673-AE30-D4B5269D08EC}">
  <dimension ref="A1:B6"/>
  <sheetViews>
    <sheetView topLeftCell="A4" workbookViewId="0">
      <selection activeCell="L34" sqref="L34"/>
    </sheetView>
  </sheetViews>
  <sheetFormatPr defaultRowHeight="15" x14ac:dyDescent="0.25"/>
  <cols>
    <col min="1" max="1" width="13.85546875" bestFit="1" customWidth="1"/>
    <col min="2" max="2" width="3" bestFit="1" customWidth="1"/>
  </cols>
  <sheetData>
    <row r="1" spans="1:2" x14ac:dyDescent="0.25">
      <c r="A1" s="2" t="s">
        <v>25</v>
      </c>
      <c r="B1" s="2">
        <v>94</v>
      </c>
    </row>
    <row r="2" spans="1:2" x14ac:dyDescent="0.25">
      <c r="A2" s="2" t="s">
        <v>26</v>
      </c>
      <c r="B2" s="2">
        <v>9</v>
      </c>
    </row>
    <row r="5" spans="1:2" x14ac:dyDescent="0.25">
      <c r="A5" s="2" t="s">
        <v>25</v>
      </c>
      <c r="B5" s="2">
        <f>94/103*100</f>
        <v>91.262135922330103</v>
      </c>
    </row>
    <row r="6" spans="1:2" x14ac:dyDescent="0.25">
      <c r="A6" s="2" t="s">
        <v>26</v>
      </c>
      <c r="B6" s="2">
        <f>9/103*100</f>
        <v>8.7378640776699026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2AA-4614-4E63-8461-7FC9837BF79A}">
  <dimension ref="C1:D11"/>
  <sheetViews>
    <sheetView topLeftCell="A7" workbookViewId="0">
      <selection activeCell="E41" sqref="E41"/>
    </sheetView>
  </sheetViews>
  <sheetFormatPr defaultRowHeight="15" x14ac:dyDescent="0.25"/>
  <cols>
    <col min="3" max="3" width="38.5703125" bestFit="1" customWidth="1"/>
  </cols>
  <sheetData>
    <row r="1" spans="3:4" x14ac:dyDescent="0.25">
      <c r="C1" s="3" t="s">
        <v>64</v>
      </c>
      <c r="D1" s="2"/>
    </row>
    <row r="2" spans="3:4" x14ac:dyDescent="0.25">
      <c r="C2" s="1" t="s">
        <v>65</v>
      </c>
      <c r="D2" s="2">
        <v>100</v>
      </c>
    </row>
    <row r="3" spans="3:4" x14ac:dyDescent="0.25">
      <c r="C3" s="4" t="s">
        <v>66</v>
      </c>
      <c r="D3" s="2">
        <v>3</v>
      </c>
    </row>
    <row r="7" spans="3:4" x14ac:dyDescent="0.25">
      <c r="C7" s="2" t="s">
        <v>67</v>
      </c>
      <c r="D7" s="2">
        <v>51.456310679611647</v>
      </c>
    </row>
    <row r="8" spans="3:4" x14ac:dyDescent="0.25">
      <c r="C8" s="2" t="s">
        <v>68</v>
      </c>
      <c r="D8" s="2">
        <v>1.9417475728155338</v>
      </c>
    </row>
    <row r="9" spans="3:4" x14ac:dyDescent="0.25">
      <c r="C9" s="2" t="s">
        <v>69</v>
      </c>
      <c r="D9" s="2">
        <v>4.8543689320388346</v>
      </c>
    </row>
    <row r="10" spans="3:4" x14ac:dyDescent="0.25">
      <c r="C10" s="2" t="s">
        <v>70</v>
      </c>
      <c r="D10" s="2">
        <v>7.7669902912621351</v>
      </c>
    </row>
    <row r="11" spans="3:4" x14ac:dyDescent="0.25">
      <c r="C11" s="2" t="s">
        <v>71</v>
      </c>
      <c r="D11" s="2">
        <v>33.980582524271846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7659-BED6-4A78-A43D-25EF6F0B1AC4}">
  <dimension ref="A1:B8"/>
  <sheetViews>
    <sheetView workbookViewId="0">
      <selection activeCell="D31" sqref="D31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23</v>
      </c>
      <c r="B1" s="2" t="s">
        <v>24</v>
      </c>
    </row>
    <row r="2" spans="1:2" x14ac:dyDescent="0.25">
      <c r="A2" s="2" t="s">
        <v>0</v>
      </c>
      <c r="B2" s="2">
        <v>3</v>
      </c>
    </row>
    <row r="3" spans="1:2" x14ac:dyDescent="0.25">
      <c r="A3" s="2" t="s">
        <v>1</v>
      </c>
      <c r="B3" s="2">
        <v>28</v>
      </c>
    </row>
    <row r="4" spans="1:2" x14ac:dyDescent="0.25">
      <c r="A4" s="2" t="s">
        <v>2</v>
      </c>
      <c r="B4" s="2">
        <v>51</v>
      </c>
    </row>
    <row r="5" spans="1:2" x14ac:dyDescent="0.25">
      <c r="A5" s="2" t="s">
        <v>3</v>
      </c>
      <c r="B5" s="2">
        <v>19</v>
      </c>
    </row>
    <row r="6" spans="1:2" x14ac:dyDescent="0.25">
      <c r="A6" s="2" t="s">
        <v>4</v>
      </c>
      <c r="B6" s="2">
        <v>2</v>
      </c>
    </row>
    <row r="7" spans="1:2" x14ac:dyDescent="0.25">
      <c r="A7" s="2" t="s">
        <v>5</v>
      </c>
      <c r="B7" s="2">
        <v>0</v>
      </c>
    </row>
    <row r="8" spans="1:2" x14ac:dyDescent="0.25">
      <c r="A8" s="2" t="s">
        <v>6</v>
      </c>
      <c r="B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12F7-4CA2-4B44-BCFE-1B725B17ABF5}">
  <dimension ref="A1:B51"/>
  <sheetViews>
    <sheetView topLeftCell="A37" workbookViewId="0">
      <selection activeCell="F62" sqref="F62"/>
    </sheetView>
  </sheetViews>
  <sheetFormatPr defaultRowHeight="15" x14ac:dyDescent="0.25"/>
  <cols>
    <col min="1" max="1" width="28.5703125" bestFit="1" customWidth="1"/>
  </cols>
  <sheetData>
    <row r="1" spans="1:2" x14ac:dyDescent="0.25">
      <c r="A1" s="2" t="s">
        <v>27</v>
      </c>
      <c r="B1" s="2">
        <v>2.912621359223301</v>
      </c>
    </row>
    <row r="2" spans="1:2" x14ac:dyDescent="0.25">
      <c r="A2" s="2" t="s">
        <v>28</v>
      </c>
      <c r="B2" s="2">
        <v>11.650485436893204</v>
      </c>
    </row>
    <row r="3" spans="1:2" x14ac:dyDescent="0.25">
      <c r="A3" s="2" t="s">
        <v>29</v>
      </c>
      <c r="B3" s="2">
        <v>79.611650485436897</v>
      </c>
    </row>
    <row r="4" spans="1:2" x14ac:dyDescent="0.25">
      <c r="A4" s="2" t="s">
        <v>30</v>
      </c>
      <c r="B4" s="2">
        <v>4.8543689320388346</v>
      </c>
    </row>
    <row r="5" spans="1:2" x14ac:dyDescent="0.25">
      <c r="A5" s="2" t="s">
        <v>31</v>
      </c>
      <c r="B5" s="2">
        <v>0.97087378640776689</v>
      </c>
    </row>
    <row r="8" spans="1:2" x14ac:dyDescent="0.25">
      <c r="A8" s="2" t="s">
        <v>27</v>
      </c>
      <c r="B8" s="2">
        <f>$B1/103*100</f>
        <v>2.8277877274012631</v>
      </c>
    </row>
    <row r="9" spans="1:2" x14ac:dyDescent="0.25">
      <c r="A9" s="2" t="s">
        <v>28</v>
      </c>
      <c r="B9" s="2">
        <f t="shared" ref="B9:B12" si="0">$B2/103*100</f>
        <v>11.311150909605052</v>
      </c>
    </row>
    <row r="10" spans="1:2" x14ac:dyDescent="0.25">
      <c r="A10" s="2" t="s">
        <v>29</v>
      </c>
      <c r="B10" s="2">
        <f t="shared" si="0"/>
        <v>77.29286454896787</v>
      </c>
    </row>
    <row r="11" spans="1:2" x14ac:dyDescent="0.25">
      <c r="A11" s="2" t="s">
        <v>30</v>
      </c>
      <c r="B11" s="2">
        <f t="shared" si="0"/>
        <v>4.7129795456687713</v>
      </c>
    </row>
    <row r="12" spans="1:2" x14ac:dyDescent="0.25">
      <c r="A12" s="2" t="s">
        <v>31</v>
      </c>
      <c r="B12" s="2">
        <f t="shared" si="0"/>
        <v>0.94259590913375424</v>
      </c>
    </row>
    <row r="19" spans="1:2" x14ac:dyDescent="0.25">
      <c r="A19" s="2" t="s">
        <v>32</v>
      </c>
      <c r="B19" s="2">
        <v>103</v>
      </c>
    </row>
    <row r="20" spans="1:2" x14ac:dyDescent="0.25">
      <c r="A20" s="2" t="s">
        <v>33</v>
      </c>
      <c r="B20" s="2">
        <v>32</v>
      </c>
    </row>
    <row r="21" spans="1:2" x14ac:dyDescent="0.25">
      <c r="A21" s="2" t="s">
        <v>34</v>
      </c>
      <c r="B21" s="2">
        <v>10</v>
      </c>
    </row>
    <row r="22" spans="1:2" x14ac:dyDescent="0.25">
      <c r="A22" s="2" t="s">
        <v>35</v>
      </c>
      <c r="B22" s="2">
        <v>58</v>
      </c>
    </row>
    <row r="24" spans="1:2" x14ac:dyDescent="0.25">
      <c r="A24" s="2" t="s">
        <v>32</v>
      </c>
      <c r="B24" s="2">
        <f>$B19/103*100</f>
        <v>100</v>
      </c>
    </row>
    <row r="25" spans="1:2" x14ac:dyDescent="0.25">
      <c r="A25" s="2" t="s">
        <v>33</v>
      </c>
      <c r="B25" s="2">
        <f t="shared" ref="B25:B27" si="1">$B20/103*100</f>
        <v>31.067961165048541</v>
      </c>
    </row>
    <row r="26" spans="1:2" x14ac:dyDescent="0.25">
      <c r="A26" s="2" t="s">
        <v>34</v>
      </c>
      <c r="B26" s="2">
        <f t="shared" si="1"/>
        <v>9.7087378640776691</v>
      </c>
    </row>
    <row r="27" spans="1:2" x14ac:dyDescent="0.25">
      <c r="A27" s="2" t="s">
        <v>35</v>
      </c>
      <c r="B27" s="2">
        <f t="shared" si="1"/>
        <v>56.310679611650485</v>
      </c>
    </row>
    <row r="37" spans="1:2" x14ac:dyDescent="0.25">
      <c r="A37" s="2" t="s">
        <v>36</v>
      </c>
      <c r="B37" s="2">
        <v>49.514563106796118</v>
      </c>
    </row>
    <row r="38" spans="1:2" x14ac:dyDescent="0.25">
      <c r="A38" s="2" t="s">
        <v>37</v>
      </c>
      <c r="B38" s="2">
        <v>51.456310679611647</v>
      </c>
    </row>
    <row r="39" spans="1:2" x14ac:dyDescent="0.25">
      <c r="A39" s="2" t="s">
        <v>38</v>
      </c>
      <c r="B39" s="2">
        <v>50.485436893203882</v>
      </c>
    </row>
    <row r="40" spans="1:2" x14ac:dyDescent="0.25">
      <c r="A40" s="2" t="s">
        <v>39</v>
      </c>
      <c r="B40" s="2">
        <v>16.50485436893204</v>
      </c>
    </row>
    <row r="41" spans="1:2" x14ac:dyDescent="0.25">
      <c r="A41" s="2" t="s">
        <v>40</v>
      </c>
      <c r="B41" s="2">
        <v>25.242718446601941</v>
      </c>
    </row>
    <row r="42" spans="1:2" x14ac:dyDescent="0.25">
      <c r="A42" s="2" t="s">
        <v>41</v>
      </c>
      <c r="B42" s="2">
        <v>33.980582524271846</v>
      </c>
    </row>
    <row r="43" spans="1:2" x14ac:dyDescent="0.25">
      <c r="A43" s="2" t="s">
        <v>42</v>
      </c>
      <c r="B43" s="2">
        <v>16.50485436893204</v>
      </c>
    </row>
    <row r="44" spans="1:2" x14ac:dyDescent="0.25">
      <c r="A44" s="2" t="s">
        <v>43</v>
      </c>
      <c r="B44" s="2">
        <v>12.621359223300971</v>
      </c>
    </row>
    <row r="45" spans="1:2" x14ac:dyDescent="0.25">
      <c r="A45" s="2" t="s">
        <v>44</v>
      </c>
      <c r="B45" s="2">
        <v>4.8543689320388346</v>
      </c>
    </row>
    <row r="46" spans="1:2" x14ac:dyDescent="0.25">
      <c r="A46" s="2" t="s">
        <v>45</v>
      </c>
      <c r="B46" s="2">
        <v>7.7669902912621351</v>
      </c>
    </row>
    <row r="47" spans="1:2" x14ac:dyDescent="0.25">
      <c r="A47" s="2" t="s">
        <v>46</v>
      </c>
      <c r="B47" s="2">
        <v>1.9417475728155338</v>
      </c>
    </row>
    <row r="48" spans="1:2" x14ac:dyDescent="0.25">
      <c r="A48" s="2" t="s">
        <v>47</v>
      </c>
      <c r="B48" s="2">
        <v>1.9417475728155338</v>
      </c>
    </row>
    <row r="49" spans="1:2" x14ac:dyDescent="0.25">
      <c r="A49" s="2" t="s">
        <v>48</v>
      </c>
      <c r="B49" s="2">
        <v>3.8834951456310676</v>
      </c>
    </row>
    <row r="50" spans="1:2" x14ac:dyDescent="0.25">
      <c r="A50" s="2" t="s">
        <v>49</v>
      </c>
      <c r="B50" s="2">
        <v>2.912621359223301</v>
      </c>
    </row>
    <row r="51" spans="1:2" x14ac:dyDescent="0.25">
      <c r="A51" s="2" t="s">
        <v>50</v>
      </c>
      <c r="B51" s="2">
        <v>4.8543689320388346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CFA-3706-4113-9F0C-3957A41050B7}">
  <dimension ref="A1:C27"/>
  <sheetViews>
    <sheetView topLeftCell="A7" workbookViewId="0">
      <selection activeCell="I28" sqref="I28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63</v>
      </c>
    </row>
    <row r="3" spans="1:3" x14ac:dyDescent="0.25">
      <c r="A3" s="1" t="s">
        <v>51</v>
      </c>
      <c r="B3" s="2">
        <v>6</v>
      </c>
      <c r="C3" s="2">
        <f>B3/103*100</f>
        <v>5.825242718446602</v>
      </c>
    </row>
    <row r="4" spans="1:3" x14ac:dyDescent="0.25">
      <c r="A4" s="1" t="s">
        <v>52</v>
      </c>
      <c r="B4" s="2">
        <v>82</v>
      </c>
      <c r="C4" s="2">
        <f t="shared" ref="C4:C14" si="0">B4/103*100</f>
        <v>79.611650485436897</v>
      </c>
    </row>
    <row r="5" spans="1:3" x14ac:dyDescent="0.25">
      <c r="A5" s="1" t="s">
        <v>53</v>
      </c>
      <c r="B5" s="2">
        <v>84</v>
      </c>
      <c r="C5" s="2">
        <f t="shared" si="0"/>
        <v>81.553398058252426</v>
      </c>
    </row>
    <row r="6" spans="1:3" x14ac:dyDescent="0.25">
      <c r="A6" s="1" t="s">
        <v>54</v>
      </c>
      <c r="B6" s="2">
        <v>28</v>
      </c>
      <c r="C6" s="2">
        <f t="shared" si="0"/>
        <v>27.184466019417474</v>
      </c>
    </row>
    <row r="7" spans="1:3" x14ac:dyDescent="0.25">
      <c r="A7" s="1" t="s">
        <v>55</v>
      </c>
      <c r="B7" s="2">
        <v>92</v>
      </c>
      <c r="C7" s="2">
        <f t="shared" si="0"/>
        <v>89.320388349514573</v>
      </c>
    </row>
    <row r="8" spans="1:3" x14ac:dyDescent="0.25">
      <c r="A8" s="1" t="s">
        <v>56</v>
      </c>
      <c r="B8" s="2">
        <v>12</v>
      </c>
      <c r="C8" s="2">
        <f t="shared" si="0"/>
        <v>11.650485436893204</v>
      </c>
    </row>
    <row r="9" spans="1:3" x14ac:dyDescent="0.25">
      <c r="A9" s="1" t="s">
        <v>57</v>
      </c>
      <c r="B9" s="2">
        <v>11</v>
      </c>
      <c r="C9" s="2">
        <f t="shared" si="0"/>
        <v>10.679611650485436</v>
      </c>
    </row>
    <row r="10" spans="1:3" x14ac:dyDescent="0.25">
      <c r="A10" s="1" t="s">
        <v>58</v>
      </c>
      <c r="B10" s="2">
        <v>53</v>
      </c>
      <c r="C10" s="2">
        <f t="shared" si="0"/>
        <v>51.456310679611647</v>
      </c>
    </row>
    <row r="11" spans="1:3" x14ac:dyDescent="0.25">
      <c r="A11" s="1" t="s">
        <v>59</v>
      </c>
      <c r="B11" s="2">
        <v>14</v>
      </c>
      <c r="C11" s="2">
        <f t="shared" si="0"/>
        <v>13.592233009708737</v>
      </c>
    </row>
    <row r="12" spans="1:3" x14ac:dyDescent="0.25">
      <c r="A12" s="1" t="s">
        <v>60</v>
      </c>
      <c r="B12" s="2">
        <v>10</v>
      </c>
      <c r="C12" s="2">
        <f t="shared" si="0"/>
        <v>9.7087378640776691</v>
      </c>
    </row>
    <row r="13" spans="1:3" x14ac:dyDescent="0.25">
      <c r="A13" s="1" t="s">
        <v>61</v>
      </c>
      <c r="B13" s="2">
        <v>5</v>
      </c>
      <c r="C13" s="2">
        <f t="shared" si="0"/>
        <v>4.8543689320388346</v>
      </c>
    </row>
    <row r="14" spans="1:3" x14ac:dyDescent="0.25">
      <c r="A14" s="1" t="s">
        <v>62</v>
      </c>
      <c r="B14" s="2">
        <v>12</v>
      </c>
      <c r="C14" s="2">
        <f t="shared" si="0"/>
        <v>11.650485436893204</v>
      </c>
    </row>
    <row r="16" spans="1:3" x14ac:dyDescent="0.25">
      <c r="A16" s="1" t="s">
        <v>51</v>
      </c>
      <c r="B16" s="2">
        <v>5.825242718446602</v>
      </c>
      <c r="C16" s="5"/>
    </row>
    <row r="17" spans="1:3" x14ac:dyDescent="0.25">
      <c r="A17" s="1" t="s">
        <v>52</v>
      </c>
      <c r="B17" s="2">
        <v>79.611650485436897</v>
      </c>
      <c r="C17" s="5"/>
    </row>
    <row r="18" spans="1:3" x14ac:dyDescent="0.25">
      <c r="A18" s="1" t="s">
        <v>53</v>
      </c>
      <c r="B18" s="2">
        <v>81.553398058252426</v>
      </c>
      <c r="C18" s="5"/>
    </row>
    <row r="19" spans="1:3" x14ac:dyDescent="0.25">
      <c r="A19" s="1" t="s">
        <v>54</v>
      </c>
      <c r="B19" s="2">
        <v>27.184466019417474</v>
      </c>
      <c r="C19" s="5"/>
    </row>
    <row r="20" spans="1:3" x14ac:dyDescent="0.25">
      <c r="A20" s="1" t="s">
        <v>55</v>
      </c>
      <c r="B20" s="2">
        <v>89.320388349514573</v>
      </c>
      <c r="C20" s="5"/>
    </row>
    <row r="21" spans="1:3" x14ac:dyDescent="0.25">
      <c r="A21" s="1" t="s">
        <v>56</v>
      </c>
      <c r="B21" s="2">
        <v>11.650485436893204</v>
      </c>
      <c r="C21" s="5"/>
    </row>
    <row r="22" spans="1:3" x14ac:dyDescent="0.25">
      <c r="A22" s="1" t="s">
        <v>57</v>
      </c>
      <c r="B22" s="2">
        <v>10.679611650485436</v>
      </c>
      <c r="C22" s="5"/>
    </row>
    <row r="23" spans="1:3" x14ac:dyDescent="0.25">
      <c r="A23" s="1" t="s">
        <v>58</v>
      </c>
      <c r="B23" s="2">
        <v>51.456310679611647</v>
      </c>
      <c r="C23" s="5"/>
    </row>
    <row r="24" spans="1:3" x14ac:dyDescent="0.25">
      <c r="A24" s="1" t="s">
        <v>59</v>
      </c>
      <c r="B24" s="2">
        <v>13.592233009708737</v>
      </c>
      <c r="C24" s="5"/>
    </row>
    <row r="25" spans="1:3" x14ac:dyDescent="0.25">
      <c r="A25" s="1" t="s">
        <v>60</v>
      </c>
      <c r="B25" s="2">
        <v>9.7087378640776691</v>
      </c>
      <c r="C25" s="5"/>
    </row>
    <row r="26" spans="1:3" x14ac:dyDescent="0.25">
      <c r="A26" s="1" t="s">
        <v>61</v>
      </c>
      <c r="B26" s="2">
        <v>4.8543689320388346</v>
      </c>
      <c r="C26" s="5"/>
    </row>
    <row r="27" spans="1:3" x14ac:dyDescent="0.25">
      <c r="A27" s="1" t="s">
        <v>62</v>
      </c>
      <c r="B27" s="2">
        <v>11.650485436893204</v>
      </c>
      <c r="C27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CE49-AA5B-4EA5-86E1-F63BC0E75BA9}">
  <dimension ref="A1:C6"/>
  <sheetViews>
    <sheetView topLeftCell="A31" workbookViewId="0">
      <selection activeCell="D5" sqref="D5"/>
    </sheetView>
  </sheetViews>
  <sheetFormatPr defaultRowHeight="15" x14ac:dyDescent="0.25"/>
  <cols>
    <col min="1" max="1" width="18.140625" bestFit="1" customWidth="1"/>
    <col min="2" max="2" width="16.85546875" bestFit="1" customWidth="1"/>
  </cols>
  <sheetData>
    <row r="1" spans="1:3" x14ac:dyDescent="0.25">
      <c r="A1" s="7" t="s">
        <v>72</v>
      </c>
      <c r="B1" s="7" t="s">
        <v>73</v>
      </c>
    </row>
    <row r="2" spans="1:3" x14ac:dyDescent="0.25">
      <c r="A2" s="8" t="s">
        <v>74</v>
      </c>
      <c r="B2" s="8">
        <v>67</v>
      </c>
      <c r="C2">
        <f>B2/103*100</f>
        <v>65.048543689320397</v>
      </c>
    </row>
    <row r="3" spans="1:3" x14ac:dyDescent="0.25">
      <c r="A3" s="8" t="s">
        <v>75</v>
      </c>
      <c r="B3" s="8">
        <v>24</v>
      </c>
      <c r="C3">
        <f t="shared" ref="C3:C6" si="0">B3/103*100</f>
        <v>23.300970873786408</v>
      </c>
    </row>
    <row r="4" spans="1:3" x14ac:dyDescent="0.25">
      <c r="A4" s="8" t="s">
        <v>76</v>
      </c>
      <c r="B4" s="8">
        <v>10</v>
      </c>
      <c r="C4">
        <f t="shared" si="0"/>
        <v>9.7087378640776691</v>
      </c>
    </row>
    <row r="5" spans="1:3" x14ac:dyDescent="0.25">
      <c r="A5" s="8" t="s">
        <v>77</v>
      </c>
      <c r="B5" s="8">
        <v>1</v>
      </c>
      <c r="C5">
        <f t="shared" si="0"/>
        <v>0.97087378640776689</v>
      </c>
    </row>
    <row r="6" spans="1:3" x14ac:dyDescent="0.25">
      <c r="A6" s="8" t="s">
        <v>78</v>
      </c>
      <c r="B6" s="8">
        <v>1</v>
      </c>
      <c r="C6">
        <f t="shared" si="0"/>
        <v>0.97087378640776689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Sheet1</vt:lpstr>
      <vt:lpstr>Sheet2</vt:lpstr>
      <vt:lpstr>Sheet3</vt:lpstr>
      <vt:lpstr>A</vt:lpstr>
      <vt:lpstr>B</vt:lpstr>
      <vt:lpstr>Sheet4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T</dc:creator>
  <cp:lastModifiedBy>Sampath T</cp:lastModifiedBy>
  <dcterms:created xsi:type="dcterms:W3CDTF">2020-12-06T11:06:32Z</dcterms:created>
  <dcterms:modified xsi:type="dcterms:W3CDTF">2020-12-19T16:52:21Z</dcterms:modified>
</cp:coreProperties>
</file>