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F:\Github\MSE\Main\V1\Production\BoM\"/>
    </mc:Choice>
  </mc:AlternateContent>
  <xr:revisionPtr revIDLastSave="0" documentId="13_ncr:1_{4599FAAE-9C17-411E-949F-A726C0B7FC65}" xr6:coauthVersionLast="47" xr6:coauthVersionMax="47" xr10:uidLastSave="{00000000-0000-0000-0000-000000000000}"/>
  <bookViews>
    <workbookView xWindow="-120" yWindow="-120" windowWidth="20730" windowHeight="11760" xr2:uid="{8F6A8D55-2DBD-422C-ABBD-82E1D520E4E6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H4" i="1" s="1"/>
  <c r="J4" i="1" s="1"/>
  <c r="F5" i="1"/>
  <c r="H5" i="1" s="1"/>
  <c r="J5" i="1" s="1"/>
  <c r="F6" i="1"/>
  <c r="H6" i="1" s="1"/>
  <c r="J6" i="1" s="1"/>
  <c r="F7" i="1"/>
  <c r="H7" i="1" s="1"/>
  <c r="J7" i="1" s="1"/>
  <c r="F8" i="1"/>
  <c r="H8" i="1" s="1"/>
  <c r="F9" i="1"/>
  <c r="H9" i="1" s="1"/>
  <c r="J9" i="1" s="1"/>
  <c r="F10" i="1"/>
  <c r="H10" i="1" s="1"/>
  <c r="J10" i="1" s="1"/>
  <c r="F11" i="1"/>
  <c r="H11" i="1" s="1"/>
  <c r="J11" i="1" s="1"/>
  <c r="F12" i="1"/>
  <c r="H12" i="1" s="1"/>
  <c r="J12" i="1" s="1"/>
  <c r="F13" i="1"/>
  <c r="H13" i="1" s="1"/>
  <c r="J13" i="1" s="1"/>
  <c r="F14" i="1"/>
  <c r="H14" i="1" s="1"/>
  <c r="J14" i="1" s="1"/>
  <c r="F15" i="1"/>
  <c r="H15" i="1" s="1"/>
  <c r="J15" i="1" s="1"/>
  <c r="F16" i="1"/>
  <c r="H16" i="1" s="1"/>
  <c r="J16" i="1" s="1"/>
  <c r="F17" i="1"/>
  <c r="H17" i="1" s="1"/>
  <c r="J17" i="1" s="1"/>
  <c r="F18" i="1"/>
  <c r="H18" i="1" s="1"/>
  <c r="J18" i="1" s="1"/>
  <c r="F19" i="1"/>
  <c r="H19" i="1" s="1"/>
  <c r="J19" i="1" s="1"/>
  <c r="F20" i="1"/>
  <c r="H20" i="1" s="1"/>
  <c r="J20" i="1" s="1"/>
  <c r="F21" i="1"/>
  <c r="H21" i="1" s="1"/>
  <c r="J21" i="1" s="1"/>
  <c r="F22" i="1"/>
  <c r="H22" i="1" s="1"/>
  <c r="J22" i="1" s="1"/>
  <c r="F23" i="1"/>
  <c r="H23" i="1" s="1"/>
  <c r="J23" i="1" s="1"/>
  <c r="F24" i="1"/>
  <c r="H24" i="1" s="1"/>
  <c r="J24" i="1" s="1"/>
  <c r="F25" i="1"/>
  <c r="H25" i="1" s="1"/>
  <c r="J25" i="1" s="1"/>
  <c r="F26" i="1"/>
  <c r="H26" i="1" s="1"/>
  <c r="J26" i="1" s="1"/>
  <c r="F27" i="1"/>
  <c r="H27" i="1" s="1"/>
  <c r="J27" i="1" s="1"/>
  <c r="F28" i="1"/>
  <c r="H28" i="1" s="1"/>
  <c r="J28" i="1" s="1"/>
  <c r="F3" i="1"/>
  <c r="H3" i="1" s="1"/>
  <c r="J3" i="1" s="1"/>
  <c r="E29" i="1"/>
  <c r="I9" i="1"/>
  <c r="I8" i="1"/>
  <c r="I7" i="1"/>
  <c r="I6" i="1"/>
  <c r="J8" i="1" l="1"/>
  <c r="J29" i="1"/>
</calcChain>
</file>

<file path=xl/sharedStrings.xml><?xml version="1.0" encoding="utf-8"?>
<sst xmlns="http://schemas.openxmlformats.org/spreadsheetml/2006/main" count="113" uniqueCount="112">
  <si>
    <t>References</t>
  </si>
  <si>
    <t>Unit Cost</t>
  </si>
  <si>
    <t>U1</t>
  </si>
  <si>
    <t>U2</t>
  </si>
  <si>
    <t>PIC16F1704-I/SL</t>
  </si>
  <si>
    <t>Q2</t>
  </si>
  <si>
    <t>D6</t>
  </si>
  <si>
    <t>BT1</t>
  </si>
  <si>
    <t>FU1</t>
  </si>
  <si>
    <t>J1</t>
  </si>
  <si>
    <t>J2</t>
  </si>
  <si>
    <t>RV1</t>
  </si>
  <si>
    <t>RV2</t>
  </si>
  <si>
    <t>No</t>
  </si>
  <si>
    <t>Description</t>
  </si>
  <si>
    <t>Sub-Cost</t>
  </si>
  <si>
    <t>Note</t>
  </si>
  <si>
    <t>C1, C5</t>
  </si>
  <si>
    <t>C3, C4</t>
  </si>
  <si>
    <t>R1, R7, R9, R11, R13, R20, R24</t>
  </si>
  <si>
    <t>R3, R14, R15, R16, R17, R18</t>
  </si>
  <si>
    <t>R4, R5, R6, R8, R12, R23</t>
  </si>
  <si>
    <t>Q1, Q3, Q6</t>
  </si>
  <si>
    <t>Q4, Q5</t>
  </si>
  <si>
    <t>https://www.thegioiic.com/products/tu-gom-0603-100nf-0-1uf-25v</t>
  </si>
  <si>
    <t>CAP CER 0.1UF 25V X7R 0603</t>
  </si>
  <si>
    <t>CL10B104KA8NNNC</t>
  </si>
  <si>
    <t>https://www.thegioiic.com/products/tu-gom-0603-10uf-25v</t>
  </si>
  <si>
    <t>CAP CER 10UF 6.3V X5R 0603</t>
  </si>
  <si>
    <t>CL10A106MQ8NNNC</t>
  </si>
  <si>
    <t>https://www.thegioiic.com/products/dien-tro-10-kohm-0603-5</t>
  </si>
  <si>
    <t>https://www.thegioiic.com/products/dien-tro-1-kohm-0603-5</t>
  </si>
  <si>
    <t>RES 10K OHM 5% 1/10W 0603</t>
  </si>
  <si>
    <t>RC0603JR-1010KL</t>
  </si>
  <si>
    <t>R2, R10, R19, R21, R22, R25</t>
  </si>
  <si>
    <t>RC0603JR-07220RL</t>
  </si>
  <si>
    <t>RES 220 OHM 5% 1/10W 0603</t>
  </si>
  <si>
    <t>RC0603JR-072K2L</t>
  </si>
  <si>
    <t>RES 2.2K OHM 5% 1/10W 0603</t>
  </si>
  <si>
    <t>RES 1K OHM 5% 1/10W 0603</t>
  </si>
  <si>
    <t>RC0603JR-101KL</t>
  </si>
  <si>
    <t>BA178M05FP-E2</t>
  </si>
  <si>
    <t>IC REG LINEAR 5V 500MA TO252-3</t>
  </si>
  <si>
    <t>PIC16F15324-E/SL</t>
  </si>
  <si>
    <t>PIC18F04Q40-I/SL</t>
  </si>
  <si>
    <t>IC MCU 8BIT 16KB FLASH 14SOIC</t>
  </si>
  <si>
    <t>IC MCU 8BIT 7KB FLASH 14SOIC</t>
  </si>
  <si>
    <t>https://www.digikey.com/en/products/detail/microchip-technology/PIC16F15324-E-SL/6691272</t>
  </si>
  <si>
    <t>https://www.digikey.com/en/products/detail/microchip-technology/PIC16F1704-I-SL/4439823</t>
  </si>
  <si>
    <t>https://www.digikey.com/en/products/detail/microchip-technology/PIC18F04Q40-I-SL/13534548</t>
  </si>
  <si>
    <t>https://www.thegioiic.com/products/dien-tro-220-ohm-0603-5</t>
  </si>
  <si>
    <t>https://www.thegioiic.com/products/dien-tro-2-2-kohm-0603-5</t>
  </si>
  <si>
    <t>https://www.thegioiic.com/products/l78m05cdt-ic-on-ap-5v-500ma</t>
  </si>
  <si>
    <t>https://www.thegioiic.com/products/mmbt3904-1am-transistor-npn-40v-0-2a-3-chan-sot-23</t>
  </si>
  <si>
    <t>MMBT3904</t>
  </si>
  <si>
    <t>TRANS NPN 40V 0.2A SOT23-3</t>
  </si>
  <si>
    <t>https://www.thegioiic.com/products/si2301ds</t>
  </si>
  <si>
    <t>MOSFET P-CH 20V 3.1A SOT23-3</t>
  </si>
  <si>
    <t>SI2301CDS-T1-E3</t>
  </si>
  <si>
    <t>https://www.thegioiic.com/products/mmbt3906-transistor-pnp-40v-0-2a-3-chan-sot-23</t>
  </si>
  <si>
    <t>MMBT3906</t>
  </si>
  <si>
    <t>TRANS PNP 40V 0.2A SOT23-3</t>
  </si>
  <si>
    <t>D2, D9</t>
  </si>
  <si>
    <t>151031SS06000</t>
  </si>
  <si>
    <t>151031YS06000</t>
  </si>
  <si>
    <t>VAOL-3MSBY2</t>
  </si>
  <si>
    <t>D5, D10</t>
  </si>
  <si>
    <t>151031VS06000</t>
  </si>
  <si>
    <t>QBL7IW60D-CW</t>
  </si>
  <si>
    <t>LED WHITE DIFFUSED 3MM ROUND T/H</t>
  </si>
  <si>
    <t>1-1825027-1</t>
  </si>
  <si>
    <t>SWITCH TACTILE SPST-NO 0.05A 24V</t>
  </si>
  <si>
    <t>MPTS1812L11016R</t>
  </si>
  <si>
    <t>PTC RESET FUSE 16V 1.1A 1812</t>
  </si>
  <si>
    <t>DC POWER JACK 2.0MM PNLMT SOLDER</t>
  </si>
  <si>
    <t>KLDPLX-0202-A</t>
  </si>
  <si>
    <t>D25S33E6GX00LF</t>
  </si>
  <si>
    <t>CONN D-SUB RCPT 25POS R/A SLDR</t>
  </si>
  <si>
    <t>POT 10K OHM 1/20W CARBON LINEAR</t>
  </si>
  <si>
    <t>https://www.thegioiic.com/products/led-do-3mm-duc-chan-dai</t>
  </si>
  <si>
    <t>https://www.thegioiic.com/products/led-vang-3mm-duc-chan-dai</t>
  </si>
  <si>
    <t>https://www.thegioiic.com/products/led-xanh-duong-3mm-duc-chan-dai</t>
  </si>
  <si>
    <t>https://www.thegioiic.com/products/led-xanh-la-3mm-duc-chan-dai</t>
  </si>
  <si>
    <t>https://www.thegioiic.com/products/led-trang-3mm-duc-chan-dai</t>
  </si>
  <si>
    <t>https://www.thegioiic.com/products/nut-nhan-6x6mm-cao-12mm-4-chan-xuyen-lo-chinh-ngang</t>
  </si>
  <si>
    <t>https://www.thegioiic.com/products/mf-msmf110-16-2-cau-chi-tu-phuc-hoi-1812-16v-1-1a</t>
  </si>
  <si>
    <t>https://www.thegioiic.com/products/cong-db25-cai-25-chan-cong-90-do-2-hang-han-pcb</t>
  </si>
  <si>
    <t>https://www.thegioiic.com/products/dc025-dau-noi-nguon-dc-cai-5521-han-pcb-kim-2-1mm</t>
  </si>
  <si>
    <t>https://www.thegioiic.com/products/rv09s-103-bien-tro-10-kohm-20-0-25w-3-chan</t>
  </si>
  <si>
    <t>https://www.thegioiic.com/products/rv09s-102-bien-tro-1-kohm-20-0-25w-3-chan</t>
  </si>
  <si>
    <t>PT01-B120K2-A102</t>
  </si>
  <si>
    <t>PT01-D115D-B103</t>
  </si>
  <si>
    <t>POT 1K OHM 1/20W CARBON LINEAR</t>
  </si>
  <si>
    <t>D4, D7</t>
  </si>
  <si>
    <t>D3, D8, D11</t>
  </si>
  <si>
    <t>PCB</t>
  </si>
  <si>
    <t>FR-4 1.6MM BLACK&amp;WHITE HASL 78.2MMx64MM</t>
  </si>
  <si>
    <t>PCB.SE_REV1.0</t>
  </si>
  <si>
    <t>Part Number</t>
  </si>
  <si>
    <t>https://www.thegioiic.com/tu-nhom-smd-100uf-16v-6-3x5-4mm</t>
  </si>
  <si>
    <t>CAP ALUM 100UF 20% 16V SMD</t>
  </si>
  <si>
    <t>Number of PCBs:</t>
  </si>
  <si>
    <t>Q. Ty/PCB</t>
  </si>
  <si>
    <r>
      <t xml:space="preserve">LED </t>
    </r>
    <r>
      <rPr>
        <b/>
        <sz val="8"/>
        <color rgb="FFFF0000"/>
        <rFont val="Times New Roman"/>
        <family val="1"/>
      </rPr>
      <t>RED</t>
    </r>
    <r>
      <rPr>
        <b/>
        <sz val="8"/>
        <color theme="1"/>
        <rFont val="Times New Roman"/>
        <family val="1"/>
      </rPr>
      <t xml:space="preserve"> DIFFUSED 3MM ROUND T/H</t>
    </r>
  </si>
  <si>
    <r>
      <t xml:space="preserve">LED </t>
    </r>
    <r>
      <rPr>
        <b/>
        <sz val="8"/>
        <color theme="5"/>
        <rFont val="Times New Roman"/>
        <family val="1"/>
      </rPr>
      <t>YELLOW</t>
    </r>
    <r>
      <rPr>
        <b/>
        <sz val="8"/>
        <color theme="1"/>
        <rFont val="Times New Roman"/>
        <family val="1"/>
      </rPr>
      <t xml:space="preserve"> DIFF 3MM ROUND T/H</t>
    </r>
  </si>
  <si>
    <r>
      <t xml:space="preserve">LED </t>
    </r>
    <r>
      <rPr>
        <b/>
        <sz val="8"/>
        <color rgb="FF0070C0"/>
        <rFont val="Times New Roman"/>
        <family val="1"/>
      </rPr>
      <t>BLUE</t>
    </r>
    <r>
      <rPr>
        <b/>
        <sz val="8"/>
        <color theme="1"/>
        <rFont val="Times New Roman"/>
        <family val="1"/>
      </rPr>
      <t xml:space="preserve"> DIFF 3MM ROUND T/H</t>
    </r>
  </si>
  <si>
    <r>
      <t xml:space="preserve">LED </t>
    </r>
    <r>
      <rPr>
        <b/>
        <sz val="8"/>
        <color rgb="FF92D050"/>
        <rFont val="Times New Roman"/>
        <family val="1"/>
      </rPr>
      <t>GREEN</t>
    </r>
    <r>
      <rPr>
        <b/>
        <sz val="8"/>
        <color theme="1"/>
        <rFont val="Times New Roman"/>
        <family val="1"/>
      </rPr>
      <t xml:space="preserve"> DIFFUSED 3MM ROUND T/H</t>
    </r>
  </si>
  <si>
    <t>Need</t>
  </si>
  <si>
    <t>Stock</t>
  </si>
  <si>
    <t>Buy</t>
  </si>
  <si>
    <t>875105344010</t>
  </si>
  <si>
    <t>C2, C6, C7, 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</si>
</sst>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VND]\ #,##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u/>
      <sz val="8"/>
      <color theme="10"/>
      <name val="Times New Roman"/>
      <family val="1"/>
    </font>
    <font>
      <b/>
      <sz val="8"/>
      <color rgb="FFFF0000"/>
      <name val="Times New Roman"/>
      <family val="1"/>
    </font>
    <font>
      <b/>
      <sz val="8"/>
      <color theme="5"/>
      <name val="Times New Roman"/>
      <family val="1"/>
    </font>
    <font>
      <b/>
      <sz val="8"/>
      <color rgb="FF0070C0"/>
      <name val="Times New Roman"/>
      <family val="1"/>
    </font>
    <font>
      <b/>
      <sz val="8"/>
      <color rgb="FF92D050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1" xfId="0" quotePrefix="1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right" vertical="center"/>
    </xf>
    <xf numFmtId="1" fontId="7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products/dien-tro-220-ohm-0603-5" TargetMode="External"/><Relationship Id="rId13" Type="http://schemas.openxmlformats.org/officeDocument/2006/relationships/hyperlink" Target="https://www.thegioiic.com/products/si2301ds" TargetMode="External"/><Relationship Id="rId18" Type="http://schemas.openxmlformats.org/officeDocument/2006/relationships/hyperlink" Target="https://www.thegioiic.com/products/led-xanh-la-3mm-duc-chan-dai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thegioiic.com/products/tu-gom-0603-10uf-25v" TargetMode="External"/><Relationship Id="rId21" Type="http://schemas.openxmlformats.org/officeDocument/2006/relationships/hyperlink" Target="https://www.thegioiic.com/products/mf-msmf110-16-2-cau-chi-tu-phuc-hoi-1812-16v-1-1a" TargetMode="External"/><Relationship Id="rId7" Type="http://schemas.openxmlformats.org/officeDocument/2006/relationships/hyperlink" Target="https://www.digikey.com/en/products/detail/microchip-technology/PIC18F04Q40-I-SL/13534548" TargetMode="External"/><Relationship Id="rId12" Type="http://schemas.openxmlformats.org/officeDocument/2006/relationships/hyperlink" Target="https://www.thegioiic.com/products/mmbt3904-1am-transistor-npn-40v-0-2a-3-chan-sot-23" TargetMode="External"/><Relationship Id="rId17" Type="http://schemas.openxmlformats.org/officeDocument/2006/relationships/hyperlink" Target="https://www.thegioiic.com/products/led-xanh-duong-3mm-duc-chan-dai" TargetMode="External"/><Relationship Id="rId25" Type="http://schemas.openxmlformats.org/officeDocument/2006/relationships/hyperlink" Target="https://www.thegioiic.com/products/rv09s-102-bien-tro-1-kohm-20-0-25w-3-chan" TargetMode="External"/><Relationship Id="rId2" Type="http://schemas.openxmlformats.org/officeDocument/2006/relationships/hyperlink" Target="https://www.thegioiic.com/products/tu-gom-0603-100nf-0-1uf-25v" TargetMode="External"/><Relationship Id="rId16" Type="http://schemas.openxmlformats.org/officeDocument/2006/relationships/hyperlink" Target="https://www.thegioiic.com/products/led-vang-3mm-duc-chan-dai" TargetMode="External"/><Relationship Id="rId20" Type="http://schemas.openxmlformats.org/officeDocument/2006/relationships/hyperlink" Target="https://www.thegioiic.com/products/nut-nhan-6x6mm-cao-12mm-4-chan-xuyen-lo-chinh-ngang" TargetMode="External"/><Relationship Id="rId1" Type="http://schemas.openxmlformats.org/officeDocument/2006/relationships/hyperlink" Target="https://www.thegioiic.com/tu-nhom-smd-100uf-16v-6-3x5-4mm" TargetMode="External"/><Relationship Id="rId6" Type="http://schemas.openxmlformats.org/officeDocument/2006/relationships/hyperlink" Target="https://www.digikey.com/en/products/detail/microchip-technology/PIC16F1704-I-SL/4439823" TargetMode="External"/><Relationship Id="rId11" Type="http://schemas.openxmlformats.org/officeDocument/2006/relationships/hyperlink" Target="https://www.thegioiic.com/products/l78m05cdt-ic-on-ap-5v-500ma" TargetMode="External"/><Relationship Id="rId24" Type="http://schemas.openxmlformats.org/officeDocument/2006/relationships/hyperlink" Target="https://www.thegioiic.com/products/rv09s-103-bien-tro-10-kohm-20-0-25w-3-chan" TargetMode="External"/><Relationship Id="rId5" Type="http://schemas.openxmlformats.org/officeDocument/2006/relationships/hyperlink" Target="https://www.digikey.com/en/products/detail/microchip-technology/PIC16F15324-E-SL/6691272" TargetMode="External"/><Relationship Id="rId15" Type="http://schemas.openxmlformats.org/officeDocument/2006/relationships/hyperlink" Target="https://www.thegioiic.com/products/led-do-3mm-duc-chan-dai" TargetMode="External"/><Relationship Id="rId23" Type="http://schemas.openxmlformats.org/officeDocument/2006/relationships/hyperlink" Target="https://www.thegioiic.com/products/dc025-dau-noi-nguon-dc-cai-5521-han-pcb-kim-2-1mm" TargetMode="External"/><Relationship Id="rId10" Type="http://schemas.openxmlformats.org/officeDocument/2006/relationships/hyperlink" Target="https://www.thegioiic.com/products/dien-tro-1-kohm-0603-5" TargetMode="External"/><Relationship Id="rId19" Type="http://schemas.openxmlformats.org/officeDocument/2006/relationships/hyperlink" Target="https://www.thegioiic.com/products/led-trang-3mm-duc-chan-dai" TargetMode="External"/><Relationship Id="rId4" Type="http://schemas.openxmlformats.org/officeDocument/2006/relationships/hyperlink" Target="https://www.thegioiic.com/products/dien-tro-10-kohm-0603-5" TargetMode="External"/><Relationship Id="rId9" Type="http://schemas.openxmlformats.org/officeDocument/2006/relationships/hyperlink" Target="https://www.thegioiic.com/products/dien-tro-2-2-kohm-0603-5" TargetMode="External"/><Relationship Id="rId14" Type="http://schemas.openxmlformats.org/officeDocument/2006/relationships/hyperlink" Target="https://www.thegioiic.com/products/mmbt3906-transistor-pnp-40v-0-2a-3-chan-sot-23" TargetMode="External"/><Relationship Id="rId22" Type="http://schemas.openxmlformats.org/officeDocument/2006/relationships/hyperlink" Target="https://www.thegioiic.com/products/cong-db25-cai-25-chan-cong-90-do-2-hang-han-p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1429-75CC-4C3D-A901-931C37CFF0EC}">
  <dimension ref="A1:K29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1.25" x14ac:dyDescent="0.25"/>
  <cols>
    <col min="1" max="1" width="3" style="14" bestFit="1" customWidth="1"/>
    <col min="2" max="2" width="20.42578125" style="14" bestFit="1" customWidth="1"/>
    <col min="3" max="3" width="24" style="14" bestFit="1" customWidth="1"/>
    <col min="4" max="4" width="39.28515625" style="14" bestFit="1" customWidth="1"/>
    <col min="5" max="5" width="8.85546875" style="14" bestFit="1" customWidth="1"/>
    <col min="6" max="6" width="5" style="14" bestFit="1" customWidth="1"/>
    <col min="7" max="8" width="5" style="14" customWidth="1"/>
    <col min="9" max="9" width="9.42578125" style="14" bestFit="1" customWidth="1"/>
    <col min="10" max="10" width="10.42578125" style="14" bestFit="1" customWidth="1"/>
    <col min="11" max="11" width="67.140625" style="14" bestFit="1" customWidth="1"/>
    <col min="12" max="16384" width="9.140625" style="14"/>
  </cols>
  <sheetData>
    <row r="1" spans="1:11" s="1" customFormat="1" ht="10.5" x14ac:dyDescent="0.25">
      <c r="D1" s="25" t="s">
        <v>101</v>
      </c>
      <c r="E1" s="25">
        <v>10</v>
      </c>
    </row>
    <row r="2" spans="1:11" s="1" customFormat="1" ht="10.5" x14ac:dyDescent="0.25">
      <c r="A2" s="2" t="s">
        <v>13</v>
      </c>
      <c r="B2" s="2" t="s">
        <v>98</v>
      </c>
      <c r="C2" s="2" t="s">
        <v>0</v>
      </c>
      <c r="D2" s="2" t="s">
        <v>14</v>
      </c>
      <c r="E2" s="2" t="s">
        <v>102</v>
      </c>
      <c r="F2" s="2" t="s">
        <v>107</v>
      </c>
      <c r="G2" s="23" t="s">
        <v>108</v>
      </c>
      <c r="H2" s="2" t="s">
        <v>109</v>
      </c>
      <c r="I2" s="2" t="s">
        <v>1</v>
      </c>
      <c r="J2" s="2" t="s">
        <v>15</v>
      </c>
      <c r="K2" s="2" t="s">
        <v>16</v>
      </c>
    </row>
    <row r="3" spans="1:11" s="1" customFormat="1" x14ac:dyDescent="0.25">
      <c r="A3" s="3">
        <v>1</v>
      </c>
      <c r="B3" s="15" t="s">
        <v>110</v>
      </c>
      <c r="C3" s="5" t="s">
        <v>17</v>
      </c>
      <c r="D3" s="5" t="s">
        <v>100</v>
      </c>
      <c r="E3" s="6">
        <v>2</v>
      </c>
      <c r="F3" s="6">
        <f>$E$1*E3</f>
        <v>20</v>
      </c>
      <c r="G3" s="24">
        <v>0</v>
      </c>
      <c r="H3" s="6">
        <f>IF(G3&lt;F3,F3-G3,0)</f>
        <v>20</v>
      </c>
      <c r="I3" s="7">
        <v>920</v>
      </c>
      <c r="J3" s="7">
        <f>H3*I3</f>
        <v>18400</v>
      </c>
      <c r="K3" s="8" t="s">
        <v>99</v>
      </c>
    </row>
    <row r="4" spans="1:11" s="1" customFormat="1" x14ac:dyDescent="0.25">
      <c r="A4" s="3">
        <v>2</v>
      </c>
      <c r="B4" s="9" t="s">
        <v>26</v>
      </c>
      <c r="C4" s="5" t="s">
        <v>111</v>
      </c>
      <c r="D4" s="5" t="s">
        <v>25</v>
      </c>
      <c r="E4" s="6">
        <v>4</v>
      </c>
      <c r="F4" s="6">
        <f t="shared" ref="F4:F28" si="0">$E$1*E4</f>
        <v>40</v>
      </c>
      <c r="G4" s="24">
        <v>0</v>
      </c>
      <c r="H4" s="6">
        <f t="shared" ref="H4:H28" si="1">IF(G4&lt;F4,F4-G4,0)</f>
        <v>40</v>
      </c>
      <c r="I4" s="7">
        <v>218</v>
      </c>
      <c r="J4" s="7">
        <f t="shared" ref="J4:J28" si="2">H4*I4</f>
        <v>8720</v>
      </c>
      <c r="K4" s="8" t="s">
        <v>24</v>
      </c>
    </row>
    <row r="5" spans="1:11" s="1" customFormat="1" x14ac:dyDescent="0.25">
      <c r="A5" s="3">
        <v>3</v>
      </c>
      <c r="B5" s="9" t="s">
        <v>29</v>
      </c>
      <c r="C5" s="5" t="s">
        <v>18</v>
      </c>
      <c r="D5" s="5" t="s">
        <v>28</v>
      </c>
      <c r="E5" s="6">
        <v>2</v>
      </c>
      <c r="F5" s="6">
        <f t="shared" si="0"/>
        <v>20</v>
      </c>
      <c r="G5" s="24">
        <v>0</v>
      </c>
      <c r="H5" s="6">
        <f t="shared" si="1"/>
        <v>20</v>
      </c>
      <c r="I5" s="7">
        <v>880</v>
      </c>
      <c r="J5" s="7">
        <f t="shared" si="2"/>
        <v>17600</v>
      </c>
      <c r="K5" s="8" t="s">
        <v>27</v>
      </c>
    </row>
    <row r="6" spans="1:11" s="1" customFormat="1" x14ac:dyDescent="0.25">
      <c r="A6" s="3">
        <v>4</v>
      </c>
      <c r="B6" s="9" t="s">
        <v>33</v>
      </c>
      <c r="C6" s="5" t="s">
        <v>19</v>
      </c>
      <c r="D6" s="5" t="s">
        <v>32</v>
      </c>
      <c r="E6" s="6">
        <v>7</v>
      </c>
      <c r="F6" s="6">
        <f t="shared" si="0"/>
        <v>70</v>
      </c>
      <c r="G6" s="24">
        <v>0</v>
      </c>
      <c r="H6" s="6">
        <f t="shared" si="1"/>
        <v>70</v>
      </c>
      <c r="I6" s="7">
        <f>1600/50</f>
        <v>32</v>
      </c>
      <c r="J6" s="7">
        <f t="shared" si="2"/>
        <v>2240</v>
      </c>
      <c r="K6" s="8" t="s">
        <v>30</v>
      </c>
    </row>
    <row r="7" spans="1:11" s="1" customFormat="1" x14ac:dyDescent="0.25">
      <c r="A7" s="3">
        <v>5</v>
      </c>
      <c r="B7" s="9" t="s">
        <v>35</v>
      </c>
      <c r="C7" s="5" t="s">
        <v>34</v>
      </c>
      <c r="D7" s="5" t="s">
        <v>36</v>
      </c>
      <c r="E7" s="6">
        <v>6</v>
      </c>
      <c r="F7" s="6">
        <f t="shared" si="0"/>
        <v>60</v>
      </c>
      <c r="G7" s="24">
        <v>0</v>
      </c>
      <c r="H7" s="6">
        <f t="shared" si="1"/>
        <v>60</v>
      </c>
      <c r="I7" s="7">
        <f>1600/50</f>
        <v>32</v>
      </c>
      <c r="J7" s="7">
        <f t="shared" si="2"/>
        <v>1920</v>
      </c>
      <c r="K7" s="8" t="s">
        <v>50</v>
      </c>
    </row>
    <row r="8" spans="1:11" s="1" customFormat="1" x14ac:dyDescent="0.25">
      <c r="A8" s="3">
        <v>6</v>
      </c>
      <c r="B8" s="9" t="s">
        <v>37</v>
      </c>
      <c r="C8" s="5" t="s">
        <v>20</v>
      </c>
      <c r="D8" s="5" t="s">
        <v>38</v>
      </c>
      <c r="E8" s="6">
        <v>6</v>
      </c>
      <c r="F8" s="6">
        <f t="shared" si="0"/>
        <v>60</v>
      </c>
      <c r="G8" s="24">
        <v>0</v>
      </c>
      <c r="H8" s="6">
        <f t="shared" si="1"/>
        <v>60</v>
      </c>
      <c r="I8" s="7">
        <f>1600/50</f>
        <v>32</v>
      </c>
      <c r="J8" s="7">
        <f t="shared" si="2"/>
        <v>1920</v>
      </c>
      <c r="K8" s="8" t="s">
        <v>51</v>
      </c>
    </row>
    <row r="9" spans="1:11" s="1" customFormat="1" x14ac:dyDescent="0.25">
      <c r="A9" s="3">
        <v>7</v>
      </c>
      <c r="B9" s="9" t="s">
        <v>40</v>
      </c>
      <c r="C9" s="5" t="s">
        <v>21</v>
      </c>
      <c r="D9" s="5" t="s">
        <v>39</v>
      </c>
      <c r="E9" s="6">
        <v>6</v>
      </c>
      <c r="F9" s="6">
        <f t="shared" si="0"/>
        <v>60</v>
      </c>
      <c r="G9" s="24">
        <v>0</v>
      </c>
      <c r="H9" s="6">
        <f t="shared" si="1"/>
        <v>60</v>
      </c>
      <c r="I9" s="7">
        <f>1600/50</f>
        <v>32</v>
      </c>
      <c r="J9" s="7">
        <f t="shared" si="2"/>
        <v>1920</v>
      </c>
      <c r="K9" s="8" t="s">
        <v>31</v>
      </c>
    </row>
    <row r="10" spans="1:11" s="1" customFormat="1" x14ac:dyDescent="0.25">
      <c r="A10" s="3">
        <v>8</v>
      </c>
      <c r="B10" s="4" t="s">
        <v>41</v>
      </c>
      <c r="C10" s="5" t="s">
        <v>2</v>
      </c>
      <c r="D10" s="5" t="s">
        <v>42</v>
      </c>
      <c r="E10" s="6">
        <v>1</v>
      </c>
      <c r="F10" s="6">
        <f t="shared" si="0"/>
        <v>10</v>
      </c>
      <c r="G10" s="24">
        <v>0</v>
      </c>
      <c r="H10" s="6">
        <f t="shared" si="1"/>
        <v>10</v>
      </c>
      <c r="I10" s="7">
        <v>6500</v>
      </c>
      <c r="J10" s="7">
        <f t="shared" si="2"/>
        <v>65000</v>
      </c>
      <c r="K10" s="8" t="s">
        <v>52</v>
      </c>
    </row>
    <row r="11" spans="1:11" s="1" customFormat="1" x14ac:dyDescent="0.25">
      <c r="A11" s="3">
        <v>9</v>
      </c>
      <c r="B11" s="5" t="s">
        <v>43</v>
      </c>
      <c r="C11" s="5" t="s">
        <v>3</v>
      </c>
      <c r="D11" s="5" t="s">
        <v>46</v>
      </c>
      <c r="E11" s="6">
        <v>1</v>
      </c>
      <c r="F11" s="6">
        <f t="shared" si="0"/>
        <v>10</v>
      </c>
      <c r="G11" s="24">
        <v>0</v>
      </c>
      <c r="H11" s="6">
        <f t="shared" si="1"/>
        <v>10</v>
      </c>
      <c r="I11" s="7">
        <v>30000</v>
      </c>
      <c r="J11" s="7">
        <f t="shared" si="2"/>
        <v>300000</v>
      </c>
      <c r="K11" s="8" t="s">
        <v>47</v>
      </c>
    </row>
    <row r="12" spans="1:11" x14ac:dyDescent="0.25">
      <c r="A12" s="10"/>
      <c r="B12" s="11" t="s">
        <v>4</v>
      </c>
      <c r="C12" s="12"/>
      <c r="D12" s="11" t="s">
        <v>46</v>
      </c>
      <c r="E12" s="13"/>
      <c r="F12" s="6">
        <f t="shared" si="0"/>
        <v>0</v>
      </c>
      <c r="G12" s="24">
        <v>0</v>
      </c>
      <c r="H12" s="6">
        <f t="shared" si="1"/>
        <v>0</v>
      </c>
      <c r="I12" s="7">
        <v>34000</v>
      </c>
      <c r="J12" s="7">
        <f t="shared" si="2"/>
        <v>0</v>
      </c>
      <c r="K12" s="8" t="s">
        <v>48</v>
      </c>
    </row>
    <row r="13" spans="1:11" x14ac:dyDescent="0.25">
      <c r="A13" s="10"/>
      <c r="B13" s="12" t="s">
        <v>44</v>
      </c>
      <c r="C13" s="12"/>
      <c r="D13" s="12" t="s">
        <v>45</v>
      </c>
      <c r="E13" s="13"/>
      <c r="F13" s="6">
        <f t="shared" si="0"/>
        <v>0</v>
      </c>
      <c r="G13" s="24">
        <v>0</v>
      </c>
      <c r="H13" s="6">
        <f t="shared" si="1"/>
        <v>0</v>
      </c>
      <c r="I13" s="7">
        <v>31000</v>
      </c>
      <c r="J13" s="7">
        <f t="shared" si="2"/>
        <v>0</v>
      </c>
      <c r="K13" s="8" t="s">
        <v>49</v>
      </c>
    </row>
    <row r="14" spans="1:11" s="1" customFormat="1" x14ac:dyDescent="0.25">
      <c r="A14" s="3">
        <v>10</v>
      </c>
      <c r="B14" s="4" t="s">
        <v>54</v>
      </c>
      <c r="C14" s="5" t="s">
        <v>22</v>
      </c>
      <c r="D14" s="5" t="s">
        <v>55</v>
      </c>
      <c r="E14" s="6">
        <v>3</v>
      </c>
      <c r="F14" s="6">
        <f t="shared" si="0"/>
        <v>30</v>
      </c>
      <c r="G14" s="24">
        <v>0</v>
      </c>
      <c r="H14" s="6">
        <f t="shared" si="1"/>
        <v>30</v>
      </c>
      <c r="I14" s="7">
        <v>280</v>
      </c>
      <c r="J14" s="7">
        <f t="shared" si="2"/>
        <v>8400</v>
      </c>
      <c r="K14" s="8" t="s">
        <v>53</v>
      </c>
    </row>
    <row r="15" spans="1:11" s="1" customFormat="1" x14ac:dyDescent="0.25">
      <c r="A15" s="3">
        <v>11</v>
      </c>
      <c r="B15" s="4" t="s">
        <v>58</v>
      </c>
      <c r="C15" s="5" t="s">
        <v>5</v>
      </c>
      <c r="D15" s="5" t="s">
        <v>57</v>
      </c>
      <c r="E15" s="6">
        <v>1</v>
      </c>
      <c r="F15" s="6">
        <f t="shared" si="0"/>
        <v>10</v>
      </c>
      <c r="G15" s="24">
        <v>0</v>
      </c>
      <c r="H15" s="6">
        <f t="shared" si="1"/>
        <v>10</v>
      </c>
      <c r="I15" s="7">
        <v>500</v>
      </c>
      <c r="J15" s="7">
        <f t="shared" si="2"/>
        <v>5000</v>
      </c>
      <c r="K15" s="8" t="s">
        <v>56</v>
      </c>
    </row>
    <row r="16" spans="1:11" s="1" customFormat="1" x14ac:dyDescent="0.25">
      <c r="A16" s="3">
        <v>12</v>
      </c>
      <c r="B16" s="4" t="s">
        <v>60</v>
      </c>
      <c r="C16" s="5" t="s">
        <v>23</v>
      </c>
      <c r="D16" s="5" t="s">
        <v>61</v>
      </c>
      <c r="E16" s="6">
        <v>2</v>
      </c>
      <c r="F16" s="6">
        <f t="shared" si="0"/>
        <v>20</v>
      </c>
      <c r="G16" s="24">
        <v>0</v>
      </c>
      <c r="H16" s="6">
        <f t="shared" si="1"/>
        <v>20</v>
      </c>
      <c r="I16" s="7">
        <v>500</v>
      </c>
      <c r="J16" s="7">
        <f t="shared" si="2"/>
        <v>10000</v>
      </c>
      <c r="K16" s="8" t="s">
        <v>59</v>
      </c>
    </row>
    <row r="17" spans="1:11" s="1" customFormat="1" x14ac:dyDescent="0.25">
      <c r="A17" s="3">
        <v>13</v>
      </c>
      <c r="B17" s="9" t="s">
        <v>63</v>
      </c>
      <c r="C17" s="5" t="s">
        <v>62</v>
      </c>
      <c r="D17" s="5" t="s">
        <v>103</v>
      </c>
      <c r="E17" s="6">
        <v>2</v>
      </c>
      <c r="F17" s="6">
        <f t="shared" si="0"/>
        <v>20</v>
      </c>
      <c r="G17" s="24">
        <v>0</v>
      </c>
      <c r="H17" s="6">
        <f t="shared" si="1"/>
        <v>20</v>
      </c>
      <c r="I17" s="7">
        <v>240</v>
      </c>
      <c r="J17" s="7">
        <f t="shared" si="2"/>
        <v>4800</v>
      </c>
      <c r="K17" s="8" t="s">
        <v>79</v>
      </c>
    </row>
    <row r="18" spans="1:11" s="1" customFormat="1" x14ac:dyDescent="0.25">
      <c r="A18" s="3">
        <v>14</v>
      </c>
      <c r="B18" s="9" t="s">
        <v>64</v>
      </c>
      <c r="C18" s="5" t="s">
        <v>94</v>
      </c>
      <c r="D18" s="5" t="s">
        <v>104</v>
      </c>
      <c r="E18" s="6">
        <v>3</v>
      </c>
      <c r="F18" s="6">
        <f t="shared" si="0"/>
        <v>30</v>
      </c>
      <c r="G18" s="24">
        <v>0</v>
      </c>
      <c r="H18" s="6">
        <f t="shared" si="1"/>
        <v>30</v>
      </c>
      <c r="I18" s="7">
        <v>240</v>
      </c>
      <c r="J18" s="7">
        <f t="shared" si="2"/>
        <v>7200</v>
      </c>
      <c r="K18" s="8" t="s">
        <v>80</v>
      </c>
    </row>
    <row r="19" spans="1:11" s="1" customFormat="1" x14ac:dyDescent="0.25">
      <c r="A19" s="3">
        <v>15</v>
      </c>
      <c r="B19" s="9" t="s">
        <v>65</v>
      </c>
      <c r="C19" s="5" t="s">
        <v>93</v>
      </c>
      <c r="D19" s="5" t="s">
        <v>105</v>
      </c>
      <c r="E19" s="6">
        <v>2</v>
      </c>
      <c r="F19" s="6">
        <f t="shared" si="0"/>
        <v>20</v>
      </c>
      <c r="G19" s="24">
        <v>0</v>
      </c>
      <c r="H19" s="6">
        <f t="shared" si="1"/>
        <v>20</v>
      </c>
      <c r="I19" s="7">
        <v>240</v>
      </c>
      <c r="J19" s="7">
        <f t="shared" si="2"/>
        <v>4800</v>
      </c>
      <c r="K19" s="8" t="s">
        <v>81</v>
      </c>
    </row>
    <row r="20" spans="1:11" s="1" customFormat="1" x14ac:dyDescent="0.25">
      <c r="A20" s="3">
        <v>16</v>
      </c>
      <c r="B20" s="9" t="s">
        <v>67</v>
      </c>
      <c r="C20" s="5" t="s">
        <v>66</v>
      </c>
      <c r="D20" s="5" t="s">
        <v>106</v>
      </c>
      <c r="E20" s="6">
        <v>2</v>
      </c>
      <c r="F20" s="6">
        <f t="shared" si="0"/>
        <v>20</v>
      </c>
      <c r="G20" s="24">
        <v>0</v>
      </c>
      <c r="H20" s="6">
        <f t="shared" si="1"/>
        <v>20</v>
      </c>
      <c r="I20" s="7">
        <v>240</v>
      </c>
      <c r="J20" s="7">
        <f t="shared" si="2"/>
        <v>4800</v>
      </c>
      <c r="K20" s="8" t="s">
        <v>82</v>
      </c>
    </row>
    <row r="21" spans="1:11" s="1" customFormat="1" x14ac:dyDescent="0.25">
      <c r="A21" s="3">
        <v>17</v>
      </c>
      <c r="B21" s="4" t="s">
        <v>68</v>
      </c>
      <c r="C21" s="5" t="s">
        <v>6</v>
      </c>
      <c r="D21" s="5" t="s">
        <v>69</v>
      </c>
      <c r="E21" s="6">
        <v>1</v>
      </c>
      <c r="F21" s="6">
        <f t="shared" si="0"/>
        <v>10</v>
      </c>
      <c r="G21" s="24">
        <v>0</v>
      </c>
      <c r="H21" s="6">
        <f t="shared" si="1"/>
        <v>10</v>
      </c>
      <c r="I21" s="7">
        <v>240</v>
      </c>
      <c r="J21" s="7">
        <f t="shared" si="2"/>
        <v>2400</v>
      </c>
      <c r="K21" s="8" t="s">
        <v>83</v>
      </c>
    </row>
    <row r="22" spans="1:11" s="1" customFormat="1" x14ac:dyDescent="0.25">
      <c r="A22" s="3">
        <v>18</v>
      </c>
      <c r="B22" s="9" t="s">
        <v>70</v>
      </c>
      <c r="C22" s="5" t="s">
        <v>7</v>
      </c>
      <c r="D22" s="5" t="s">
        <v>71</v>
      </c>
      <c r="E22" s="6">
        <v>1</v>
      </c>
      <c r="F22" s="6">
        <f t="shared" si="0"/>
        <v>10</v>
      </c>
      <c r="G22" s="24">
        <v>0</v>
      </c>
      <c r="H22" s="6">
        <f t="shared" si="1"/>
        <v>10</v>
      </c>
      <c r="I22" s="7">
        <v>970</v>
      </c>
      <c r="J22" s="7">
        <f t="shared" si="2"/>
        <v>9700</v>
      </c>
      <c r="K22" s="8" t="s">
        <v>84</v>
      </c>
    </row>
    <row r="23" spans="1:11" s="1" customFormat="1" x14ac:dyDescent="0.25">
      <c r="A23" s="3">
        <v>19</v>
      </c>
      <c r="B23" s="9" t="s">
        <v>72</v>
      </c>
      <c r="C23" s="5" t="s">
        <v>8</v>
      </c>
      <c r="D23" s="5" t="s">
        <v>73</v>
      </c>
      <c r="E23" s="6">
        <v>1</v>
      </c>
      <c r="F23" s="6">
        <f t="shared" si="0"/>
        <v>10</v>
      </c>
      <c r="G23" s="24">
        <v>0</v>
      </c>
      <c r="H23" s="6">
        <f t="shared" si="1"/>
        <v>10</v>
      </c>
      <c r="I23" s="7">
        <v>3100</v>
      </c>
      <c r="J23" s="7">
        <f t="shared" si="2"/>
        <v>31000</v>
      </c>
      <c r="K23" s="8" t="s">
        <v>85</v>
      </c>
    </row>
    <row r="24" spans="1:11" s="1" customFormat="1" x14ac:dyDescent="0.25">
      <c r="A24" s="3">
        <v>20</v>
      </c>
      <c r="B24" s="4" t="s">
        <v>76</v>
      </c>
      <c r="C24" s="5" t="s">
        <v>9</v>
      </c>
      <c r="D24" s="5" t="s">
        <v>77</v>
      </c>
      <c r="E24" s="6">
        <v>1</v>
      </c>
      <c r="F24" s="6">
        <f t="shared" si="0"/>
        <v>10</v>
      </c>
      <c r="G24" s="24">
        <v>0</v>
      </c>
      <c r="H24" s="6">
        <f t="shared" si="1"/>
        <v>10</v>
      </c>
      <c r="I24" s="7">
        <v>5300</v>
      </c>
      <c r="J24" s="7">
        <f t="shared" si="2"/>
        <v>53000</v>
      </c>
      <c r="K24" s="8" t="s">
        <v>86</v>
      </c>
    </row>
    <row r="25" spans="1:11" s="1" customFormat="1" x14ac:dyDescent="0.25">
      <c r="A25" s="3">
        <v>21</v>
      </c>
      <c r="B25" s="15" t="s">
        <v>75</v>
      </c>
      <c r="C25" s="5" t="s">
        <v>10</v>
      </c>
      <c r="D25" s="5" t="s">
        <v>74</v>
      </c>
      <c r="E25" s="6">
        <v>1</v>
      </c>
      <c r="F25" s="6">
        <f t="shared" si="0"/>
        <v>10</v>
      </c>
      <c r="G25" s="24">
        <v>0</v>
      </c>
      <c r="H25" s="6">
        <f t="shared" si="1"/>
        <v>10</v>
      </c>
      <c r="I25" s="7">
        <v>3500</v>
      </c>
      <c r="J25" s="7">
        <f t="shared" si="2"/>
        <v>35000</v>
      </c>
      <c r="K25" s="8" t="s">
        <v>87</v>
      </c>
    </row>
    <row r="26" spans="1:11" s="1" customFormat="1" x14ac:dyDescent="0.25">
      <c r="A26" s="3">
        <v>22</v>
      </c>
      <c r="B26" s="4" t="s">
        <v>91</v>
      </c>
      <c r="C26" s="5" t="s">
        <v>11</v>
      </c>
      <c r="D26" s="5" t="s">
        <v>78</v>
      </c>
      <c r="E26" s="6">
        <v>1</v>
      </c>
      <c r="F26" s="6">
        <f t="shared" si="0"/>
        <v>10</v>
      </c>
      <c r="G26" s="24">
        <v>0</v>
      </c>
      <c r="H26" s="6">
        <f t="shared" si="1"/>
        <v>10</v>
      </c>
      <c r="I26" s="7">
        <v>3300</v>
      </c>
      <c r="J26" s="7">
        <f t="shared" si="2"/>
        <v>33000</v>
      </c>
      <c r="K26" s="8" t="s">
        <v>88</v>
      </c>
    </row>
    <row r="27" spans="1:11" s="1" customFormat="1" x14ac:dyDescent="0.25">
      <c r="A27" s="3">
        <v>23</v>
      </c>
      <c r="B27" s="4" t="s">
        <v>90</v>
      </c>
      <c r="C27" s="5" t="s">
        <v>12</v>
      </c>
      <c r="D27" s="5" t="s">
        <v>92</v>
      </c>
      <c r="E27" s="6">
        <v>1</v>
      </c>
      <c r="F27" s="6">
        <f t="shared" si="0"/>
        <v>10</v>
      </c>
      <c r="G27" s="24">
        <v>0</v>
      </c>
      <c r="H27" s="6">
        <f t="shared" si="1"/>
        <v>10</v>
      </c>
      <c r="I27" s="7">
        <v>3300</v>
      </c>
      <c r="J27" s="7">
        <f t="shared" si="2"/>
        <v>33000</v>
      </c>
      <c r="K27" s="8" t="s">
        <v>89</v>
      </c>
    </row>
    <row r="28" spans="1:11" x14ac:dyDescent="0.25">
      <c r="A28" s="16">
        <v>24</v>
      </c>
      <c r="B28" s="17" t="s">
        <v>97</v>
      </c>
      <c r="C28" s="12" t="s">
        <v>95</v>
      </c>
      <c r="D28" s="12" t="s">
        <v>96</v>
      </c>
      <c r="E28" s="13">
        <v>1</v>
      </c>
      <c r="F28" s="6">
        <f t="shared" si="0"/>
        <v>10</v>
      </c>
      <c r="G28" s="24">
        <v>0</v>
      </c>
      <c r="H28" s="6">
        <f t="shared" si="1"/>
        <v>10</v>
      </c>
      <c r="I28" s="7">
        <v>20000</v>
      </c>
      <c r="J28" s="7">
        <f t="shared" si="2"/>
        <v>200000</v>
      </c>
      <c r="K28" s="8"/>
    </row>
    <row r="29" spans="1:11" s="22" customFormat="1" ht="10.5" x14ac:dyDescent="0.25">
      <c r="A29" s="18"/>
      <c r="B29" s="19"/>
      <c r="C29" s="18"/>
      <c r="D29" s="18"/>
      <c r="E29" s="20">
        <f>SUM(E3:E28)</f>
        <v>58</v>
      </c>
      <c r="F29" s="20"/>
      <c r="G29" s="20"/>
      <c r="H29" s="20"/>
      <c r="I29" s="18"/>
      <c r="J29" s="21">
        <f>SUM(J3:J28)</f>
        <v>859820</v>
      </c>
    </row>
  </sheetData>
  <phoneticPr fontId="2" type="noConversion"/>
  <hyperlinks>
    <hyperlink ref="K3" r:id="rId1" xr:uid="{C840C743-3085-4900-8A53-C69D18AB0C34}"/>
    <hyperlink ref="K4" r:id="rId2" xr:uid="{399A6730-A144-4857-9DDF-ED53A133DC70}"/>
    <hyperlink ref="K5" r:id="rId3" xr:uid="{FAF2135B-9EDB-45A9-889F-0BBC70998709}"/>
    <hyperlink ref="K6" r:id="rId4" xr:uid="{CCCDC54A-3945-42B5-98CF-BD80222C4E25}"/>
    <hyperlink ref="K11" r:id="rId5" xr:uid="{105D7534-7FFB-440F-979E-24425D595826}"/>
    <hyperlink ref="K12" r:id="rId6" xr:uid="{5AA773FE-580B-445F-9723-43FEEA9936C3}"/>
    <hyperlink ref="K13" r:id="rId7" xr:uid="{1F2A53C0-C1D0-4A2A-9198-7DD33A2F1986}"/>
    <hyperlink ref="K7" r:id="rId8" xr:uid="{972347F6-CDC1-4A8E-927C-D3D25EC528E7}"/>
    <hyperlink ref="K8" r:id="rId9" xr:uid="{7C86EB85-AB3B-4772-8DB7-AD49242ECD69}"/>
    <hyperlink ref="K9" r:id="rId10" xr:uid="{99333284-3C0C-499F-82C9-A0FEA7304D8B}"/>
    <hyperlink ref="K10" r:id="rId11" xr:uid="{DF593532-82A7-4A39-BF2E-F151DFDAD659}"/>
    <hyperlink ref="K14" r:id="rId12" xr:uid="{C1D37B37-3597-40A2-A548-8D0E708957B6}"/>
    <hyperlink ref="K15" r:id="rId13" xr:uid="{FAA75794-5101-4E35-9385-A6CBB09312E2}"/>
    <hyperlink ref="K16" r:id="rId14" xr:uid="{7025278A-B4FF-4842-9EA5-8A14AAB27BC3}"/>
    <hyperlink ref="K17" r:id="rId15" xr:uid="{A4953035-4BA1-457D-A54D-60C0B73CAA1D}"/>
    <hyperlink ref="K18" r:id="rId16" xr:uid="{6580B1F7-9010-4AF1-80F8-CAC90F4B5F45}"/>
    <hyperlink ref="K19" r:id="rId17" xr:uid="{1BFFEF69-2D0B-4351-A926-EF8EA8190EB2}"/>
    <hyperlink ref="K20" r:id="rId18" xr:uid="{29D9C54B-CD3D-4583-B416-F1CD57658445}"/>
    <hyperlink ref="K21" r:id="rId19" xr:uid="{776938DC-3BF1-4356-A991-D46952CB0C71}"/>
    <hyperlink ref="K22" r:id="rId20" xr:uid="{0C3610A2-8817-4667-B3E8-A86076A189F8}"/>
    <hyperlink ref="K23" r:id="rId21" xr:uid="{74600563-69B1-40AD-962B-52ED3A4A7227}"/>
    <hyperlink ref="K24" r:id="rId22" xr:uid="{AED06846-7B8E-42DA-A7D1-A11CE2671622}"/>
    <hyperlink ref="K25" r:id="rId23" xr:uid="{EE45D1DD-D655-421F-BF7C-334E43A2880A}"/>
    <hyperlink ref="K26" r:id="rId24" xr:uid="{A4AA0D01-D8EF-4F38-B690-84CCE5FE313D}"/>
    <hyperlink ref="K27" r:id="rId25" xr:uid="{283A80C6-A9C9-4C2A-892C-153328866F19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 Dev Kit</dc:creator>
  <cp:lastModifiedBy>SAMPI Dev Kit</cp:lastModifiedBy>
  <dcterms:created xsi:type="dcterms:W3CDTF">2022-06-03T13:53:58Z</dcterms:created>
  <dcterms:modified xsi:type="dcterms:W3CDTF">2024-09-03T16:12:35Z</dcterms:modified>
</cp:coreProperties>
</file>