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ampreetklair/Documents/Seneca/semester1/CPR101-ZEE/week11/"/>
    </mc:Choice>
  </mc:AlternateContent>
  <xr:revisionPtr revIDLastSave="0" documentId="13_ncr:1_{B289C75A-E1C9-2141-8A0E-F80061B37588}" xr6:coauthVersionLast="47" xr6:coauthVersionMax="47" xr10:uidLastSave="{00000000-0000-0000-0000-000000000000}"/>
  <bookViews>
    <workbookView xWindow="0" yWindow="760" windowWidth="30240" windowHeight="17640" activeTab="1" xr2:uid="{D8E31B3C-F149-45D6-99B7-2CDC65D256FF}"/>
  </bookViews>
  <sheets>
    <sheet name="Working route" sheetId="1" r:id="rId1"/>
    <sheet name="Sheet2"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11" i="3" l="1"/>
  <c r="O11" i="3"/>
  <c r="J11" i="3"/>
  <c r="E11" i="3"/>
  <c r="Y10" i="3"/>
  <c r="O10" i="3"/>
  <c r="J10" i="3"/>
  <c r="E10" i="3"/>
  <c r="Y9" i="3"/>
  <c r="O9" i="3"/>
  <c r="J9" i="3"/>
  <c r="E9" i="3"/>
  <c r="Y8" i="3"/>
  <c r="O8" i="3"/>
  <c r="J8" i="3"/>
  <c r="E8" i="3"/>
  <c r="O7" i="3"/>
  <c r="J7" i="3"/>
  <c r="E7" i="3"/>
  <c r="Y6" i="3"/>
  <c r="O6" i="3"/>
  <c r="J6" i="3"/>
  <c r="E6" i="3"/>
  <c r="O5" i="3"/>
  <c r="T5" i="3" s="1"/>
  <c r="M5" i="3"/>
  <c r="R5" i="3" s="1"/>
  <c r="L5" i="3"/>
  <c r="Q5" i="3" s="1"/>
  <c r="E5" i="3"/>
  <c r="T3" i="3"/>
  <c r="T8" i="3" s="1"/>
  <c r="F3" i="3"/>
  <c r="O2" i="3"/>
  <c r="T2" i="3" s="1"/>
  <c r="J2" i="3"/>
  <c r="I2" i="3"/>
  <c r="N2" i="3" s="1"/>
  <c r="S2" i="3" s="1"/>
  <c r="H2" i="3"/>
  <c r="M2" i="3" s="1"/>
  <c r="R2" i="3" s="1"/>
  <c r="G2" i="3"/>
  <c r="L2" i="3" s="1"/>
  <c r="Q2" i="3" s="1"/>
  <c r="T2" i="1"/>
  <c r="T4" i="1"/>
  <c r="R4" i="1"/>
  <c r="Q4" i="1"/>
  <c r="O4" i="1"/>
  <c r="M4" i="1"/>
  <c r="L4" i="1"/>
  <c r="O2" i="1"/>
  <c r="N2" i="1"/>
  <c r="S2" i="1" s="1"/>
  <c r="M2" i="1"/>
  <c r="R2" i="1" s="1"/>
  <c r="L2" i="1"/>
  <c r="Q2" i="1" s="1"/>
  <c r="J2" i="1"/>
  <c r="I2" i="1"/>
  <c r="H2" i="1"/>
  <c r="G2" i="1"/>
  <c r="F3" i="1"/>
  <c r="O6" i="1"/>
  <c r="J6" i="1"/>
  <c r="E6" i="1"/>
  <c r="T3" i="1"/>
  <c r="T6" i="1" s="1"/>
  <c r="Y10" i="1"/>
  <c r="Y9" i="1"/>
  <c r="Y8" i="1"/>
  <c r="Y7" i="1"/>
  <c r="Y5" i="1"/>
  <c r="O10" i="1"/>
  <c r="O9" i="1"/>
  <c r="O8" i="1"/>
  <c r="O7" i="1"/>
  <c r="J10" i="1"/>
  <c r="J9" i="1"/>
  <c r="J8" i="1"/>
  <c r="J7" i="1"/>
  <c r="E10" i="1"/>
  <c r="E5" i="1"/>
  <c r="E9" i="1"/>
  <c r="E8" i="1"/>
  <c r="E7" i="1"/>
  <c r="J5" i="1"/>
  <c r="E4" i="1"/>
  <c r="T10" i="3" l="1"/>
  <c r="T7" i="3"/>
  <c r="T9" i="3"/>
  <c r="T6" i="3"/>
  <c r="T11" i="3"/>
  <c r="T9" i="1"/>
  <c r="T5" i="1"/>
  <c r="T8" i="1"/>
  <c r="T10" i="1"/>
  <c r="T7" i="1"/>
  <c r="O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1" authorId="0" shapeId="0" xr:uid="{2CBEA21E-B2B8-4476-949B-FA070550D5F1}">
      <text>
        <r>
          <rPr>
            <b/>
            <sz val="12"/>
            <color indexed="81"/>
            <rFont val="Tahoma"/>
            <family val="2"/>
          </rPr>
          <t xml:space="preserve">Update ?? to your Blackboard group number and XYY to your </t>
        </r>
        <r>
          <rPr>
            <sz val="12"/>
            <color indexed="81"/>
            <rFont val="Tahoma"/>
            <family val="2"/>
          </rPr>
          <t>CPR101</t>
        </r>
        <r>
          <rPr>
            <b/>
            <sz val="12"/>
            <color indexed="81"/>
            <rFont val="Tahoma"/>
            <family val="2"/>
          </rPr>
          <t>XYY</t>
        </r>
        <r>
          <rPr>
            <sz val="12"/>
            <color indexed="81"/>
            <rFont val="Tahoma"/>
            <family val="2"/>
          </rPr>
          <t xml:space="preserve"> </t>
        </r>
        <r>
          <rPr>
            <b/>
            <sz val="12"/>
            <color indexed="81"/>
            <rFont val="Tahoma"/>
            <family val="2"/>
          </rPr>
          <t>class code</t>
        </r>
        <r>
          <rPr>
            <sz val="12"/>
            <color indexed="81"/>
            <rFont val="Tahoma"/>
            <family val="2"/>
          </rPr>
          <t>.
Then press TAB to next set up item in E3.</t>
        </r>
      </text>
    </comment>
    <comment ref="A2" authorId="0" shapeId="0" xr:uid="{90D0E451-8467-4C0E-820E-D0B223440AA7}">
      <text>
        <r>
          <rPr>
            <sz val="12"/>
            <color indexed="81"/>
            <rFont val="Tahoma"/>
            <family val="2"/>
          </rPr>
          <t xml:space="preserve">
Use SMART goals to achieve the Triple Constraint of Cost/Resource vs Time/Schedule vs Scope/Quality. 
</t>
        </r>
      </text>
    </comment>
    <comment ref="B2" authorId="0" shapeId="0" xr:uid="{2770C12B-72AD-4053-99C8-40127BB2FE9E}">
      <text>
        <r>
          <rPr>
            <sz val="12"/>
            <color rgb="FF000000"/>
            <rFont val="Tahoma"/>
            <family val="2"/>
          </rPr>
          <t xml:space="preserve">
</t>
        </r>
        <r>
          <rPr>
            <sz val="12"/>
            <color rgb="FF000000"/>
            <rFont val="Tahoma"/>
            <family val="2"/>
          </rPr>
          <t xml:space="preserve">Who does What to produce the project artefacts?
</t>
        </r>
        <r>
          <rPr>
            <sz val="12"/>
            <color rgb="FF000000"/>
            <rFont val="Tahoma"/>
            <family val="2"/>
          </rPr>
          <t xml:space="preserve">
</t>
        </r>
        <r>
          <rPr>
            <sz val="12"/>
            <color rgb="FF000000"/>
            <rFont val="Tahoma"/>
            <family val="2"/>
          </rPr>
          <t xml:space="preserve">Each cell has one or more bullet points on that person's action items. 
</t>
        </r>
        <r>
          <rPr>
            <sz val="12"/>
            <color rgb="FF000000"/>
            <rFont val="Tahoma"/>
            <family val="2"/>
          </rPr>
          <t xml:space="preserve">
</t>
        </r>
        <r>
          <rPr>
            <sz val="12"/>
            <color rgb="FF000000"/>
            <rFont val="Tahoma"/>
            <family val="2"/>
          </rPr>
          <t>{Alt+Enter} for new line within cell.</t>
        </r>
      </text>
    </comment>
    <comment ref="C2" authorId="0" shapeId="0" xr:uid="{E9BC8558-B2B3-45C5-8DE2-1E6268CB37A8}">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D2" authorId="0" shapeId="0" xr:uid="{6005EF87-4E50-44B7-8D2C-BD5A7FB594E3}">
      <text>
        <r>
          <rPr>
            <sz val="12"/>
            <color indexed="81"/>
            <rFont val="Tahoma"/>
            <family val="2"/>
          </rPr>
          <t xml:space="preserve">
How many hours will the task take? </t>
        </r>
      </text>
    </comment>
    <comment ref="E2" authorId="0" shapeId="0" xr:uid="{A2D78858-E01F-4C69-AE44-026BB6F9A7DD}">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F2" authorId="0" shapeId="0" xr:uid="{4AA49F5D-3F1B-4282-8F5B-A315DD82788E}">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G2" authorId="0" shapeId="0" xr:uid="{6F355C0A-511E-43D7-BF96-12F78086AB77}">
      <text>
        <r>
          <rPr>
            <sz val="12"/>
            <color indexed="81"/>
            <rFont val="Tahoma"/>
            <family val="2"/>
          </rPr>
          <t xml:space="preserve">
Who does What to produce the project artefacts?
Each cell has one or more bullet points on that person's action items. 
{Alt+Enter} for new line within cell.</t>
        </r>
      </text>
    </comment>
    <comment ref="H2" authorId="0" shapeId="0" xr:uid="{0B9FA4BC-46B1-4676-8605-6DD568286AC6}">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I2" authorId="0" shapeId="0" xr:uid="{E1D5C4A3-98F8-4097-B442-F2025C799856}">
      <text>
        <r>
          <rPr>
            <sz val="12"/>
            <color indexed="81"/>
            <rFont val="Tahoma"/>
            <family val="2"/>
          </rPr>
          <t xml:space="preserve">
How many hours will the task take? </t>
        </r>
      </text>
    </comment>
    <comment ref="J2" authorId="0" shapeId="0" xr:uid="{1A19E156-F64A-46A1-B0A4-4EAE06CB0C1C}">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K2" authorId="0" shapeId="0" xr:uid="{115DD488-5974-4F56-B794-608F30704929}">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L2" authorId="0" shapeId="0" xr:uid="{B056FFD1-A6C9-4922-BB30-E9478B06039C}">
      <text>
        <r>
          <rPr>
            <sz val="12"/>
            <color indexed="81"/>
            <rFont val="Tahoma"/>
            <family val="2"/>
          </rPr>
          <t xml:space="preserve">
Who does What to produce the project artefacts?
Each cell has one or more bullet points on that person's action items. 
{Alt+Enter} for new line within cell.</t>
        </r>
      </text>
    </comment>
    <comment ref="M2" authorId="0" shapeId="0" xr:uid="{B6E73459-EA4C-464A-BDD9-490E5F231F34}">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N2" authorId="0" shapeId="0" xr:uid="{5BBC909E-4CA2-4BD5-AC6B-5197D36D5C95}">
      <text>
        <r>
          <rPr>
            <sz val="12"/>
            <color indexed="81"/>
            <rFont val="Tahoma"/>
            <family val="2"/>
          </rPr>
          <t xml:space="preserve">
How many hours will the task take? </t>
        </r>
      </text>
    </comment>
    <comment ref="O2" authorId="0" shapeId="0" xr:uid="{2BBFA5B0-9E75-44F4-B645-C383871B26BE}">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P2" authorId="0" shapeId="0" xr:uid="{0DCD825A-4E9A-4C77-8A48-4A8A697B05E2}">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Q2" authorId="0" shapeId="0" xr:uid="{C73DF2B1-5E22-4B33-8428-BA96DE0271C4}">
      <text>
        <r>
          <rPr>
            <sz val="12"/>
            <color indexed="81"/>
            <rFont val="Tahoma"/>
            <family val="2"/>
          </rPr>
          <t xml:space="preserve">
Who does What to produce the project artefacts?
Each cell has one or more bullet points on that person's action items. 
{Alt+Enter} for new line within cell.</t>
        </r>
      </text>
    </comment>
    <comment ref="R2" authorId="0" shapeId="0" xr:uid="{C05C2625-6A6A-4EE4-9549-93AB61A549C6}">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S2" authorId="0" shapeId="0" xr:uid="{4D79F270-0DDB-4966-927C-2711F8291E4A}">
      <text>
        <r>
          <rPr>
            <sz val="12"/>
            <color indexed="81"/>
            <rFont val="Tahoma"/>
            <family val="2"/>
          </rPr>
          <t xml:space="preserve">
How many hours will the task take? </t>
        </r>
      </text>
    </comment>
    <comment ref="T2" authorId="0" shapeId="0" xr:uid="{8AC1B0A8-2F41-424C-9897-B9CEC7F9B4D9}">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U2" authorId="0" shapeId="0" xr:uid="{329FD574-870A-4E7A-9543-924D5F0C88DF}">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V2" authorId="0" shapeId="0" xr:uid="{D96EAA1B-20F5-4FD7-B10D-7AC15D403198}">
      <text>
        <r>
          <rPr>
            <sz val="12"/>
            <color indexed="81"/>
            <rFont val="Tahoma"/>
            <family val="2"/>
          </rPr>
          <t xml:space="preserve">
Who does What to produce the project artefacts?
Each cell has one or more bullet points on that person's action items. 
{Alt+Enter} for new line within cell.</t>
        </r>
      </text>
    </comment>
    <comment ref="W2" authorId="0" shapeId="0" xr:uid="{1A526111-6031-4B22-B1B5-1B613C34272E}">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X2" authorId="0" shapeId="0" xr:uid="{9890FA3F-E0A8-44D9-B98D-173E9659EC9E}">
      <text>
        <r>
          <rPr>
            <sz val="12"/>
            <color indexed="81"/>
            <rFont val="Tahoma"/>
            <family val="2"/>
          </rPr>
          <t xml:space="preserve">
How many hours will the task take? </t>
        </r>
      </text>
    </comment>
    <comment ref="Y2" authorId="0" shapeId="0" xr:uid="{ECFCC15C-C2E4-46C8-83BA-F06A93C7ABB5}">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Z2" authorId="0" shapeId="0" xr:uid="{9B670C88-9BB7-4F7F-8458-1B7004010E47}">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E3" authorId="0" shapeId="0" xr:uid="{F6E28481-5620-4575-BF69-A727D2A6C0E6}">
      <text>
        <r>
          <rPr>
            <b/>
            <sz val="12"/>
            <color rgb="FF000000"/>
            <rFont val="Tahoma"/>
            <family val="2"/>
          </rPr>
          <t xml:space="preserve">
</t>
        </r>
        <r>
          <rPr>
            <b/>
            <sz val="12"/>
            <color rgb="FF000000"/>
            <rFont val="Tahoma"/>
            <family val="2"/>
          </rPr>
          <t>Change this to the date of your Project Management class and the worksheet will calculate all milestone dates.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1" authorId="0" shapeId="0" xr:uid="{55533929-1D7C-DB44-A826-6B61299701CE}">
      <text>
        <r>
          <rPr>
            <b/>
            <sz val="12"/>
            <color indexed="81"/>
            <rFont val="Tahoma"/>
            <family val="2"/>
          </rPr>
          <t xml:space="preserve">Update ?? to your Blackboard group number and XYY to your </t>
        </r>
        <r>
          <rPr>
            <sz val="12"/>
            <color indexed="81"/>
            <rFont val="Tahoma"/>
            <family val="2"/>
          </rPr>
          <t>CPR101</t>
        </r>
        <r>
          <rPr>
            <b/>
            <sz val="12"/>
            <color indexed="81"/>
            <rFont val="Tahoma"/>
            <family val="2"/>
          </rPr>
          <t>XYY</t>
        </r>
        <r>
          <rPr>
            <sz val="12"/>
            <color indexed="81"/>
            <rFont val="Tahoma"/>
            <family val="2"/>
          </rPr>
          <t xml:space="preserve"> </t>
        </r>
        <r>
          <rPr>
            <b/>
            <sz val="12"/>
            <color indexed="81"/>
            <rFont val="Tahoma"/>
            <family val="2"/>
          </rPr>
          <t>class code</t>
        </r>
        <r>
          <rPr>
            <sz val="12"/>
            <color indexed="81"/>
            <rFont val="Tahoma"/>
            <family val="2"/>
          </rPr>
          <t>.
Then press TAB to next set up item in E3.</t>
        </r>
      </text>
    </comment>
    <comment ref="A2" authorId="0" shapeId="0" xr:uid="{13AF44A8-BA48-8D45-9D6B-3AB9E7733D4A}">
      <text>
        <r>
          <rPr>
            <sz val="12"/>
            <color rgb="FF000000"/>
            <rFont val="Tahoma"/>
            <family val="2"/>
          </rPr>
          <t xml:space="preserve">
</t>
        </r>
        <r>
          <rPr>
            <sz val="12"/>
            <color rgb="FF000000"/>
            <rFont val="Tahoma"/>
            <family val="2"/>
          </rPr>
          <t xml:space="preserve">Use SMART goals to achieve the Triple Constraint of Cost/Resource vs Time/Schedule vs Scope/Quality. 
</t>
        </r>
      </text>
    </comment>
    <comment ref="B2" authorId="0" shapeId="0" xr:uid="{CBA5F70F-7BA8-7E42-85D3-94DF83BD23DC}">
      <text>
        <r>
          <rPr>
            <sz val="12"/>
            <color rgb="FF000000"/>
            <rFont val="Tahoma"/>
            <family val="2"/>
          </rPr>
          <t xml:space="preserve">
</t>
        </r>
        <r>
          <rPr>
            <sz val="12"/>
            <color rgb="FF000000"/>
            <rFont val="Tahoma"/>
            <family val="2"/>
          </rPr>
          <t xml:space="preserve">Who does What to produce the project artefacts?
</t>
        </r>
        <r>
          <rPr>
            <sz val="12"/>
            <color rgb="FF000000"/>
            <rFont val="Tahoma"/>
            <family val="2"/>
          </rPr>
          <t xml:space="preserve">
</t>
        </r>
        <r>
          <rPr>
            <sz val="12"/>
            <color rgb="FF000000"/>
            <rFont val="Tahoma"/>
            <family val="2"/>
          </rPr>
          <t xml:space="preserve">Each cell has one or more bullet points on that person's action items. 
</t>
        </r>
        <r>
          <rPr>
            <sz val="12"/>
            <color rgb="FF000000"/>
            <rFont val="Tahoma"/>
            <family val="2"/>
          </rPr>
          <t xml:space="preserve">
</t>
        </r>
        <r>
          <rPr>
            <sz val="12"/>
            <color rgb="FF000000"/>
            <rFont val="Tahoma"/>
            <family val="2"/>
          </rPr>
          <t>{Alt+Enter} for new line within cell.</t>
        </r>
      </text>
    </comment>
    <comment ref="C2" authorId="0" shapeId="0" xr:uid="{2FF93E1A-EE2B-914E-B67A-DF11A9338D1D}">
      <text>
        <r>
          <rPr>
            <sz val="12"/>
            <color rgb="FF000000"/>
            <rFont val="Tahoma"/>
            <family val="2"/>
          </rPr>
          <t xml:space="preserve">This is the result of the Specific action. 
</t>
        </r>
        <r>
          <rPr>
            <sz val="12"/>
            <color rgb="FF000000"/>
            <rFont val="Tahoma"/>
            <family val="2"/>
          </rPr>
          <t xml:space="preserve">What is the definition of done?
</t>
        </r>
        <r>
          <rPr>
            <sz val="12"/>
            <color rgb="FF000000"/>
            <rFont val="Tahoma"/>
            <family val="2"/>
          </rPr>
          <t xml:space="preserve">What will you deliver that someone can see, read, use?
</t>
        </r>
        <r>
          <rPr>
            <sz val="12"/>
            <color rgb="FF000000"/>
            <rFont val="Tahoma"/>
            <family val="2"/>
          </rPr>
          <t xml:space="preserve">How will you know it has the minimum acceptable quality?
</t>
        </r>
        <r>
          <rPr>
            <sz val="12"/>
            <color rgb="FF000000"/>
            <rFont val="Tahoma"/>
            <family val="2"/>
          </rPr>
          <t xml:space="preserve">
</t>
        </r>
        <r>
          <rPr>
            <sz val="12"/>
            <color rgb="FF000000"/>
            <rFont val="Tahoma"/>
            <family val="2"/>
          </rPr>
          <t>Everyone understands what everyone else is doing to avoid both duplication of effort and omission of details. Interactions and dependencies between individuals is recognized and negotiated.</t>
        </r>
      </text>
    </comment>
    <comment ref="D2" authorId="0" shapeId="0" xr:uid="{7BE22F6C-58D8-B744-9613-586C03B2E8D1}">
      <text>
        <r>
          <rPr>
            <sz val="12"/>
            <color indexed="81"/>
            <rFont val="Tahoma"/>
            <family val="2"/>
          </rPr>
          <t xml:space="preserve">
How many hours will the task take? </t>
        </r>
      </text>
    </comment>
    <comment ref="E2" authorId="0" shapeId="0" xr:uid="{D7E5A7ED-5665-D34F-BD1D-257DA3D69D59}">
      <text>
        <r>
          <rPr>
            <sz val="12"/>
            <color rgb="FF000000"/>
            <rFont val="Tahoma"/>
            <family val="2"/>
          </rPr>
          <t xml:space="preserve">
</t>
        </r>
        <r>
          <rPr>
            <sz val="12"/>
            <color rgb="FF000000"/>
            <rFont val="Tahoma"/>
            <family val="2"/>
          </rPr>
          <t xml:space="preserve">When will the product of the specific action be delivered? 
</t>
        </r>
        <r>
          <rPr>
            <sz val="12"/>
            <color rgb="FF000000"/>
            <rFont val="Tahoma"/>
            <family val="2"/>
          </rPr>
          <t xml:space="preserve">
</t>
        </r>
        <r>
          <rPr>
            <sz val="12"/>
            <color rgb="FF000000"/>
            <rFont val="Tahoma"/>
            <family val="2"/>
          </rPr>
          <t>Can it be done in the time available? Does everyone have the resources they need soon enough to complete their work by the milestone date? Think Critical Path: One person's end date may be another's start date.</t>
        </r>
      </text>
    </comment>
    <comment ref="F2" authorId="0" shapeId="0" xr:uid="{6693A5E9-8898-4245-A836-46C8EA99F938}">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G2" authorId="0" shapeId="0" xr:uid="{6D678952-7797-5841-B492-1D19C01B7DDE}">
      <text>
        <r>
          <rPr>
            <sz val="12"/>
            <color indexed="81"/>
            <rFont val="Tahoma"/>
            <family val="2"/>
          </rPr>
          <t xml:space="preserve">
Who does What to produce the project artefacts?
Each cell has one or more bullet points on that person's action items. 
{Alt+Enter} for new line within cell.</t>
        </r>
      </text>
    </comment>
    <comment ref="H2" authorId="0" shapeId="0" xr:uid="{C1E7254E-4380-2447-B7BC-02E9BDD5C967}">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I2" authorId="0" shapeId="0" xr:uid="{4FA0B11A-3D85-BE49-893E-2B96E233BA1F}">
      <text>
        <r>
          <rPr>
            <sz val="12"/>
            <color indexed="81"/>
            <rFont val="Tahoma"/>
            <family val="2"/>
          </rPr>
          <t xml:space="preserve">
How many hours will the task take? </t>
        </r>
      </text>
    </comment>
    <comment ref="J2" authorId="0" shapeId="0" xr:uid="{EEB697FE-BD62-B14E-95BA-89AD57A2D2F5}">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K2" authorId="0" shapeId="0" xr:uid="{2EF8A682-061B-FE4E-8A87-A81E9F6B3CD4}">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L2" authorId="0" shapeId="0" xr:uid="{D9038164-5A8B-0E4C-B13B-1673BA5FA4FF}">
      <text>
        <r>
          <rPr>
            <sz val="12"/>
            <color indexed="81"/>
            <rFont val="Tahoma"/>
            <family val="2"/>
          </rPr>
          <t xml:space="preserve">
Who does What to produce the project artefacts?
Each cell has one or more bullet points on that person's action items. 
{Alt+Enter} for new line within cell.</t>
        </r>
      </text>
    </comment>
    <comment ref="M2" authorId="0" shapeId="0" xr:uid="{999C1B5F-8F31-7144-B2E8-A49F7D6A0EA2}">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N2" authorId="0" shapeId="0" xr:uid="{1DE01910-C9F9-9942-BEA1-75EBAC85FC6B}">
      <text>
        <r>
          <rPr>
            <sz val="12"/>
            <color indexed="81"/>
            <rFont val="Tahoma"/>
            <family val="2"/>
          </rPr>
          <t xml:space="preserve">
How many hours will the task take? </t>
        </r>
      </text>
    </comment>
    <comment ref="O2" authorId="0" shapeId="0" xr:uid="{1144E04B-3162-D846-A34B-BFBD94C289C8}">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P2" authorId="0" shapeId="0" xr:uid="{4E2DAC31-D3AB-6047-84B7-62469103AF1A}">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Q2" authorId="0" shapeId="0" xr:uid="{69745FE9-4378-EF4E-BBAC-4CCF3D6FD93C}">
      <text>
        <r>
          <rPr>
            <sz val="12"/>
            <color indexed="81"/>
            <rFont val="Tahoma"/>
            <family val="2"/>
          </rPr>
          <t xml:space="preserve">
Who does What to produce the project artefacts?
Each cell has one or more bullet points on that person's action items. 
{Alt+Enter} for new line within cell.</t>
        </r>
      </text>
    </comment>
    <comment ref="R2" authorId="0" shapeId="0" xr:uid="{B2FD592B-A0B3-F34A-A6DC-D2FF509E5874}">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S2" authorId="0" shapeId="0" xr:uid="{C471753B-ADB0-4446-8DF2-232535FF8948}">
      <text>
        <r>
          <rPr>
            <sz val="12"/>
            <color indexed="81"/>
            <rFont val="Tahoma"/>
            <family val="2"/>
          </rPr>
          <t xml:space="preserve">
How many hours will the task take? </t>
        </r>
      </text>
    </comment>
    <comment ref="T2" authorId="0" shapeId="0" xr:uid="{FB47215E-8CEF-F94B-BB5B-09F4A6CE69C6}">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U2" authorId="0" shapeId="0" xr:uid="{449D5EC2-7EA0-0344-9713-74E712285415}">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V2" authorId="0" shapeId="0" xr:uid="{9EC7D353-42D6-FB4A-8153-CEDAD450D6AB}">
      <text>
        <r>
          <rPr>
            <sz val="12"/>
            <color indexed="81"/>
            <rFont val="Tahoma"/>
            <family val="2"/>
          </rPr>
          <t xml:space="preserve">
Who does What to produce the project artefacts?
Each cell has one or more bullet points on that person's action items. 
{Alt+Enter} for new line within cell.</t>
        </r>
      </text>
    </comment>
    <comment ref="W2" authorId="0" shapeId="0" xr:uid="{DA7A4B61-B2AF-0D4A-9B07-29C152EAB9D6}">
      <text>
        <r>
          <rPr>
            <sz val="12"/>
            <color indexed="81"/>
            <rFont val="Tahoma"/>
            <family val="2"/>
          </rPr>
          <t>This is the result of the Specific action. 
What is the definition of done?
What will you deliver that someone can see, read, use?
How will you know it has the minimum acceptable quality?
Everyone understands what everyone else is doing to avoid both duplication of effort and omission of details. Interactions and dependencies between individuals is recognized and negotiated.</t>
        </r>
      </text>
    </comment>
    <comment ref="X2" authorId="0" shapeId="0" xr:uid="{1F674FAC-B1CB-B543-8AD5-B0612F67DF4A}">
      <text>
        <r>
          <rPr>
            <sz val="12"/>
            <color indexed="81"/>
            <rFont val="Tahoma"/>
            <family val="2"/>
          </rPr>
          <t xml:space="preserve">
How many hours will the task take? </t>
        </r>
      </text>
    </comment>
    <comment ref="Y2" authorId="0" shapeId="0" xr:uid="{7E9C5039-4232-174B-8810-866A8B65A7EC}">
      <text>
        <r>
          <rPr>
            <sz val="12"/>
            <color indexed="81"/>
            <rFont val="Tahoma"/>
            <family val="2"/>
          </rPr>
          <t xml:space="preserve">
When will the product of the specific action be delivered? 
Can it be done in the time available? Does everyone have the resources they need soon enough to complete their work by the milestone date? Think Critical Path: One person's end date may be another's start date.</t>
        </r>
      </text>
    </comment>
    <comment ref="Z2" authorId="0" shapeId="0" xr:uid="{A81D7C0D-9061-0845-859A-501D7BF84DF5}">
      <text>
        <r>
          <rPr>
            <sz val="12"/>
            <color indexed="81"/>
            <rFont val="Tahoma"/>
            <family val="2"/>
          </rPr>
          <t xml:space="preserve">
Each person is their own project manager… 
TO DO: Specific objectives and tasks which were Agreed upon 
DOING: work in progress: an objective or task according to a Time based target – hours of effort will be completed by a due date &amp; time 
TESTING: work promoted by team member after Doing to other team members for Testing/Measurement. 
DONE: an objective or task Tested/Measured as completed. Only Team leader can change status to DONE (or back to DOING for rework or HUNG UP for problem resolution)
HUNG UP: no longer doing something because it became unRealistic. </t>
        </r>
        <r>
          <rPr>
            <i/>
            <sz val="12"/>
            <color indexed="81"/>
            <rFont val="Tahoma"/>
            <family val="2"/>
          </rPr>
          <t xml:space="preserve">Tell the team right away. </t>
        </r>
        <r>
          <rPr>
            <sz val="12"/>
            <color indexed="81"/>
            <rFont val="Tahoma"/>
            <family val="2"/>
          </rPr>
          <t xml:space="preserve">E.g. hours required will not be completed by the due date-time; specific objectives were found to be too vague when Doing; no metrics were applied to measure doneness. </t>
        </r>
      </text>
    </comment>
    <comment ref="E3" authorId="0" shapeId="0" xr:uid="{ED2B8D3E-9534-BF44-821F-8C0ED36F0D59}">
      <text>
        <r>
          <rPr>
            <b/>
            <sz val="12"/>
            <color rgb="FF000000"/>
            <rFont val="Tahoma"/>
            <family val="2"/>
          </rPr>
          <t xml:space="preserve">
</t>
        </r>
        <r>
          <rPr>
            <b/>
            <sz val="12"/>
            <color rgb="FF000000"/>
            <rFont val="Tahoma"/>
            <family val="2"/>
          </rPr>
          <t>Change this to the date of your Project Management class and the worksheet will calculate all milestone dates.</t>
        </r>
      </text>
    </comment>
  </commentList>
</comments>
</file>

<file path=xl/sharedStrings.xml><?xml version="1.0" encoding="utf-8"?>
<sst xmlns="http://schemas.openxmlformats.org/spreadsheetml/2006/main" count="188" uniqueCount="53">
  <si>
    <t>TO DO</t>
  </si>
  <si>
    <t>SMART goals ==&gt;</t>
  </si>
  <si>
    <t>=====&gt;</t>
  </si>
  <si>
    <t>days</t>
  </si>
  <si>
    <r>
      <rPr>
        <b/>
        <u/>
        <sz val="11"/>
        <rFont val="Calibri"/>
        <family val="2"/>
      </rPr>
      <t>S</t>
    </r>
    <r>
      <rPr>
        <sz val="11"/>
        <rFont val="Calibri"/>
        <family val="2"/>
      </rPr>
      <t>pecific 
activities</t>
    </r>
  </si>
  <si>
    <r>
      <rPr>
        <b/>
        <u/>
        <sz val="11"/>
        <rFont val="Calibri"/>
        <family val="2"/>
      </rPr>
      <t>R</t>
    </r>
    <r>
      <rPr>
        <sz val="11"/>
        <rFont val="Calibri"/>
        <family val="2"/>
      </rPr>
      <t xml:space="preserve">ealistic
planned </t>
    </r>
    <r>
      <rPr>
        <u/>
        <sz val="11"/>
        <rFont val="Calibri"/>
        <family val="2"/>
      </rPr>
      <t xml:space="preserve">hours </t>
    </r>
    <r>
      <rPr>
        <sz val="11"/>
        <rFont val="Calibri"/>
        <family val="2"/>
      </rPr>
      <t xml:space="preserve">
actual hours</t>
    </r>
  </si>
  <si>
    <r>
      <t xml:space="preserve">planned date &amp; </t>
    </r>
    <r>
      <rPr>
        <b/>
        <u/>
        <sz val="11"/>
        <rFont val="Calibri"/>
        <family val="2"/>
      </rPr>
      <t>T</t>
    </r>
    <r>
      <rPr>
        <sz val="11"/>
        <rFont val="Calibri"/>
        <family val="2"/>
      </rPr>
      <t xml:space="preserve">ime
</t>
    </r>
    <r>
      <rPr>
        <u/>
        <sz val="11"/>
        <rFont val="Calibri"/>
        <family val="2"/>
      </rPr>
      <t xml:space="preserve">of delivery
</t>
    </r>
    <r>
      <rPr>
        <sz val="11"/>
        <rFont val="Calibri"/>
        <family val="2"/>
      </rPr>
      <t>actual
date &amp; time</t>
    </r>
  </si>
  <si>
    <r>
      <t xml:space="preserve">Blackboard Group No
?? Class </t>
    </r>
    <r>
      <rPr>
        <i/>
        <sz val="11"/>
        <color theme="1"/>
        <rFont val="Calibri"/>
        <family val="2"/>
        <scheme val="minor"/>
      </rPr>
      <t>XYY</t>
    </r>
  </si>
  <si>
    <t>Version 1</t>
  </si>
  <si>
    <t>In MS Team Channel, select any file you would like reviewed and send a message @instructor to comment on that file.</t>
  </si>
  <si>
    <t>Version 3 (option)</t>
  </si>
  <si>
    <t>Version 2 (optional)</t>
  </si>
  <si>
    <t>PM class date plus</t>
  </si>
  <si>
    <r>
      <t xml:space="preserve">How is deliverable </t>
    </r>
    <r>
      <rPr>
        <b/>
        <u/>
        <sz val="11"/>
        <rFont val="Calibri"/>
        <family val="2"/>
      </rPr>
      <t>M</t>
    </r>
    <r>
      <rPr>
        <sz val="11"/>
        <rFont val="Calibri"/>
        <family val="2"/>
      </rPr>
      <t xml:space="preserve">easured? 
Is delivery criteria </t>
    </r>
    <r>
      <rPr>
        <b/>
        <u/>
        <sz val="11"/>
        <rFont val="Calibri"/>
        <family val="2"/>
      </rPr>
      <t>A</t>
    </r>
    <r>
      <rPr>
        <sz val="11"/>
        <rFont val="Calibri"/>
        <family val="2"/>
      </rPr>
      <t>greed?</t>
    </r>
  </si>
  <si>
    <t xml:space="preserve"> Latest possible submission is last day of classes; late penalties apply at 20% per day after your Version 3 due date:</t>
  </si>
  <si>
    <t xml:space="preserve"> reference and relative due dates</t>
  </si>
  <si>
    <t>Last Chance Submission</t>
  </si>
  <si>
    <t>Project Planning</t>
  </si>
  <si>
    <t>request review from professor</t>
  </si>
  <si>
    <t>milestone upload to Blackboard</t>
  </si>
  <si>
    <t>no submissions accepted after this date</t>
  </si>
  <si>
    <r>
      <rPr>
        <b/>
        <u/>
        <sz val="11"/>
        <color theme="1"/>
        <rFont val="Calibri"/>
        <family val="2"/>
        <scheme val="minor"/>
      </rPr>
      <t>DUE DATE</t>
    </r>
    <r>
      <rPr>
        <b/>
        <sz val="11"/>
        <color theme="1"/>
        <rFont val="Calibri"/>
        <family val="2"/>
        <scheme val="minor"/>
      </rPr>
      <t xml:space="preserve"> upload to Blackboard</t>
    </r>
  </si>
  <si>
    <t xml:space="preserve">submissions after this date subject to extra time charge of 20% per day </t>
  </si>
  <si>
    <r>
      <t xml:space="preserve">ABSOLUTE
</t>
    </r>
    <r>
      <rPr>
        <b/>
        <i/>
        <u/>
        <sz val="11"/>
        <color theme="1"/>
        <rFont val="Calibri"/>
        <family val="2"/>
        <scheme val="minor"/>
      </rPr>
      <t>DEADLINE</t>
    </r>
  </si>
  <si>
    <t>create MS Teams Private Channel;  for Version 1, create plan with SMART goals and assign tasks</t>
  </si>
  <si>
    <t>Your Project Mgmt notes on what each Process Group means to you when doing this project.</t>
  </si>
  <si>
    <t>Share with team by uploading PM-Notes-myName.docx
to Bb ## team channel's Files</t>
  </si>
  <si>
    <t>review progress, refine Plan, update DONE items with actual hours, refine estimates and delivery date/time</t>
  </si>
  <si>
    <r>
      <rPr>
        <b/>
        <i/>
        <sz val="11"/>
        <color theme="1"/>
        <rFont val="Calibri"/>
        <family val="2"/>
        <scheme val="minor"/>
      </rPr>
      <t xml:space="preserve">REPLACE THIS 
</t>
    </r>
    <r>
      <rPr>
        <i/>
        <sz val="11"/>
        <color theme="1"/>
        <rFont val="Calibri"/>
        <family val="2"/>
        <scheme val="minor"/>
      </rPr>
      <t>with your action items and work breakdown structure for this Version</t>
    </r>
  </si>
  <si>
    <t>Request review of this file:
see Project Milestones and Details page, "Request review of a file..."</t>
  </si>
  <si>
    <t>see Project Milestones and Details</t>
  </si>
  <si>
    <t>Update E3 to your
PM class date</t>
  </si>
  <si>
    <t>Submit final version of artefacts from Teams to Blackboard in a .ZIP archive. Backup Team's files.</t>
  </si>
  <si>
    <t xml:space="preserve">updated all DONE items with actual hours. </t>
  </si>
  <si>
    <t>completes their module. For specific tasks, see Final Project Overview and Project Milestones and Details</t>
  </si>
  <si>
    <r>
      <rPr>
        <b/>
        <u/>
        <sz val="11"/>
        <rFont val="Calibri"/>
        <family val="2"/>
      </rPr>
      <t>S</t>
    </r>
    <r>
      <rPr>
        <sz val="11"/>
        <rFont val="Calibri"/>
        <family val="2"/>
      </rPr>
      <t>pecific 
tasks and WBS</t>
    </r>
  </si>
  <si>
    <t>see Programming Comments and Programming Test Cases docs for acceptance criteria. See Project Overview - Appendix B for deliverables</t>
  </si>
  <si>
    <r>
      <t xml:space="preserve">What is the team's criteria for acceptance of development (files on developer's PC) when promoted to integration (Files in team's channel) What file names? What is definition of done / good enough? Who decides that?
Project Overview and Programming Comments|Testing docs have this information to be quoted or referenced.
</t>
    </r>
    <r>
      <rPr>
        <b/>
        <sz val="11"/>
        <color theme="1"/>
        <rFont val="Calibri"/>
        <family val="2"/>
        <scheme val="minor"/>
      </rPr>
      <t xml:space="preserve">Requests for professor's review come </t>
    </r>
    <r>
      <rPr>
        <b/>
        <i/>
        <sz val="11"/>
        <color theme="1"/>
        <rFont val="Calibri"/>
        <family val="2"/>
        <scheme val="minor"/>
      </rPr>
      <t>after</t>
    </r>
    <r>
      <rPr>
        <b/>
        <sz val="11"/>
        <color theme="1"/>
        <rFont val="Calibri"/>
        <family val="2"/>
        <scheme val="minor"/>
      </rPr>
      <t xml:space="preserve"> the team has accepted the work.</t>
    </r>
  </si>
  <si>
    <t>"Work on [module name]" is not specific. There are tasks with a critical path. WBS? Filenames to be uploaded to  your team's Files area.</t>
  </si>
  <si>
    <r>
      <rPr>
        <u/>
        <sz val="11"/>
        <rFont val="Calibri"/>
        <family val="2"/>
      </rPr>
      <t>Status</t>
    </r>
    <r>
      <rPr>
        <sz val="11"/>
        <rFont val="Calibri"/>
        <family val="2"/>
      </rPr>
      <t xml:space="preserve">
TO DO
DOING
TESTING
(not) DONE
DONE LATE
HUNG UP</t>
    </r>
  </si>
  <si>
    <t>Each Team member</t>
  </si>
  <si>
    <t>Team Meeting Agenda ==&gt;</t>
  </si>
  <si>
    <t>detailed tasks assigned to Team members with est. hrs., agreed upon delivery date to Teams, updated Status</t>
  </si>
  <si>
    <t>Team decision whether
to do this version.
If so, members plan to complete V2 of their module.</t>
  </si>
  <si>
    <t>detailed tasks assigned to Team members with est. hrs., agreed upon delivery date/time to Teams, updated Status</t>
  </si>
  <si>
    <t>Team decision whether
to do this version.
If so, members plan to complete V3 of their module.</t>
  </si>
  <si>
    <t>Review each other's PM notes on process Teams. Agree on how project will be done.
Decide which module to do
&amp; choose Team Leader</t>
  </si>
  <si>
    <r>
      <t xml:space="preserve">Prince Prince 
</t>
    </r>
    <r>
      <rPr>
        <b/>
        <sz val="11"/>
        <color theme="1"/>
        <rFont val="Calibri"/>
        <family val="2"/>
        <scheme val="minor"/>
      </rPr>
      <t>Fundamentals</t>
    </r>
  </si>
  <si>
    <r>
      <t xml:space="preserve">Fenil Soni </t>
    </r>
    <r>
      <rPr>
        <b/>
        <sz val="11"/>
        <color theme="1"/>
        <rFont val="Calibri"/>
        <family val="2"/>
        <scheme val="minor"/>
      </rPr>
      <t>Manipulations</t>
    </r>
  </si>
  <si>
    <r>
      <t xml:space="preserve">Manav Zadafiya </t>
    </r>
    <r>
      <rPr>
        <b/>
        <sz val="11"/>
        <color theme="1"/>
        <rFont val="Calibri"/>
        <family val="2"/>
        <scheme val="minor"/>
      </rPr>
      <t>Tokenizing</t>
    </r>
  </si>
  <si>
    <r>
      <t xml:space="preserve">Sampreet Klair
</t>
    </r>
    <r>
      <rPr>
        <b/>
        <sz val="11"/>
        <color theme="1"/>
        <rFont val="Calibri"/>
        <family val="2"/>
        <scheme val="minor"/>
      </rPr>
      <t>Conversions</t>
    </r>
    <r>
      <rPr>
        <i/>
        <sz val="11"/>
        <color theme="1"/>
        <rFont val="Calibri"/>
        <family val="2"/>
        <scheme val="minor"/>
      </rPr>
      <t xml:space="preserve">
</t>
    </r>
    <r>
      <rPr>
        <sz val="11"/>
        <color theme="1"/>
        <rFont val="Calibri"/>
        <family val="2"/>
        <scheme val="minor"/>
      </rPr>
      <t xml:space="preserve">Team Leader </t>
    </r>
  </si>
  <si>
    <t>Team Meeting Agenda ==&gt; Analyze the Project Planning</t>
  </si>
  <si>
    <t>Understanding the project and assigning project to each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</si>
</sst>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 mmm\.d\ hh:mm"/>
    <numFmt numFmtId="165" formatCode="mmm\.d\ hh:mm"/>
  </numFmts>
  <fonts count="18" x14ac:knownFonts="1">
    <font>
      <sz val="11"/>
      <color theme="1"/>
      <name val="Calibri"/>
      <family val="2"/>
      <scheme val="minor"/>
    </font>
    <font>
      <sz val="11"/>
      <name val="Calibri"/>
      <family val="2"/>
    </font>
    <font>
      <u/>
      <sz val="11"/>
      <name val="Calibri"/>
      <family val="2"/>
    </font>
    <font>
      <b/>
      <u/>
      <sz val="11"/>
      <name val="Calibri"/>
      <family val="2"/>
    </font>
    <font>
      <i/>
      <sz val="11"/>
      <color theme="1"/>
      <name val="Calibri"/>
      <family val="2"/>
      <scheme val="minor"/>
    </font>
    <font>
      <sz val="18"/>
      <name val="Calibri"/>
      <family val="2"/>
    </font>
    <font>
      <b/>
      <sz val="20"/>
      <name val="Calibri"/>
      <family val="2"/>
    </font>
    <font>
      <sz val="12"/>
      <color indexed="81"/>
      <name val="Tahoma"/>
      <family val="2"/>
    </font>
    <font>
      <i/>
      <sz val="12"/>
      <color indexed="81"/>
      <name val="Tahoma"/>
      <family val="2"/>
    </font>
    <font>
      <b/>
      <sz val="11"/>
      <color theme="1"/>
      <name val="Calibri"/>
      <family val="2"/>
      <scheme val="minor"/>
    </font>
    <font>
      <b/>
      <sz val="11"/>
      <name val="Calibri"/>
      <family val="2"/>
    </font>
    <font>
      <b/>
      <u/>
      <sz val="11"/>
      <color theme="1"/>
      <name val="Calibri"/>
      <family val="2"/>
      <scheme val="minor"/>
    </font>
    <font>
      <b/>
      <i/>
      <sz val="11"/>
      <color theme="1"/>
      <name val="Calibri"/>
      <family val="2"/>
      <scheme val="minor"/>
    </font>
    <font>
      <b/>
      <i/>
      <u/>
      <sz val="11"/>
      <color theme="1"/>
      <name val="Calibri"/>
      <family val="2"/>
      <scheme val="minor"/>
    </font>
    <font>
      <i/>
      <sz val="11"/>
      <name val="Calibri"/>
      <family val="2"/>
    </font>
    <font>
      <b/>
      <sz val="12"/>
      <color indexed="81"/>
      <name val="Tahoma"/>
      <family val="2"/>
    </font>
    <font>
      <b/>
      <sz val="12"/>
      <color rgb="FF000000"/>
      <name val="Tahoma"/>
      <family val="2"/>
    </font>
    <font>
      <sz val="12"/>
      <color rgb="FF000000"/>
      <name val="Tahoma"/>
      <family val="2"/>
    </font>
  </fonts>
  <fills count="9">
    <fill>
      <patternFill patternType="none"/>
    </fill>
    <fill>
      <patternFill patternType="gray125"/>
    </fill>
    <fill>
      <patternFill patternType="solid">
        <fgColor theme="8" tint="0.79998168889431442"/>
        <bgColor indexed="64"/>
      </patternFill>
    </fill>
    <fill>
      <patternFill patternType="solid">
        <fgColor rgb="FFFF0000"/>
        <bgColor indexed="64"/>
      </patternFill>
    </fill>
    <fill>
      <patternFill patternType="solid">
        <fgColor theme="8" tint="0.39997558519241921"/>
        <bgColor indexed="64"/>
      </patternFill>
    </fill>
    <fill>
      <patternFill patternType="solid">
        <fgColor rgb="FFFFFF00"/>
        <bgColor indexed="64"/>
      </patternFill>
    </fill>
    <fill>
      <patternFill patternType="solid">
        <fgColor rgb="FFFF8080"/>
        <bgColor indexed="64"/>
      </patternFill>
    </fill>
    <fill>
      <patternFill patternType="solid">
        <fgColor theme="9"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4">
    <xf numFmtId="0" fontId="0" fillId="0" borderId="0" xfId="0"/>
    <xf numFmtId="0" fontId="0" fillId="5" borderId="0" xfId="0" applyFill="1" applyAlignment="1" applyProtection="1">
      <alignment horizontal="center" wrapText="1"/>
      <protection locked="0"/>
    </xf>
    <xf numFmtId="0" fontId="0" fillId="0" borderId="0" xfId="0" applyProtection="1">
      <protection locked="0"/>
    </xf>
    <xf numFmtId="0" fontId="0" fillId="0" borderId="1" xfId="0" applyBorder="1" applyAlignment="1" applyProtection="1">
      <alignment wrapText="1"/>
      <protection locked="0"/>
    </xf>
    <xf numFmtId="0" fontId="1" fillId="0" borderId="0" xfId="0" applyFont="1" applyAlignment="1" applyProtection="1">
      <alignment horizontal="center" vertical="center" wrapText="1"/>
      <protection locked="0"/>
    </xf>
    <xf numFmtId="0" fontId="1" fillId="0" borderId="0" xfId="0" applyFont="1" applyAlignment="1" applyProtection="1">
      <alignment horizontal="right" vertical="center"/>
      <protection locked="0"/>
    </xf>
    <xf numFmtId="0" fontId="1" fillId="0" borderId="0" xfId="0" applyFont="1" applyAlignment="1" applyProtection="1">
      <alignment horizontal="left" vertical="center" wrapText="1"/>
      <protection locked="0"/>
    </xf>
    <xf numFmtId="0" fontId="1" fillId="0" borderId="0" xfId="0" applyFont="1" applyAlignment="1" applyProtection="1">
      <alignment horizontal="right" vertical="center" wrapText="1"/>
      <protection locked="0"/>
    </xf>
    <xf numFmtId="0" fontId="4" fillId="0" borderId="0" xfId="0" applyFont="1" applyAlignment="1" applyProtection="1">
      <alignment horizontal="left" vertical="center"/>
      <protection locked="0"/>
    </xf>
    <xf numFmtId="0" fontId="1" fillId="0" borderId="0" xfId="0" quotePrefix="1" applyFont="1" applyAlignment="1" applyProtection="1">
      <alignment horizontal="center" vertical="center" wrapText="1"/>
      <protection locked="0"/>
    </xf>
    <xf numFmtId="164" fontId="0" fillId="0" borderId="0" xfId="0" applyNumberFormat="1" applyAlignment="1" applyProtection="1">
      <alignment horizontal="center" vertical="center" wrapText="1"/>
      <protection locked="0"/>
    </xf>
    <xf numFmtId="14" fontId="1" fillId="0" borderId="0" xfId="0" applyNumberFormat="1" applyFont="1" applyAlignment="1" applyProtection="1">
      <alignment horizontal="center" vertical="center" wrapText="1"/>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protection locked="0"/>
    </xf>
    <xf numFmtId="0" fontId="0" fillId="0" borderId="0" xfId="0" applyAlignment="1" applyProtection="1">
      <alignment wrapText="1"/>
      <protection locked="0"/>
    </xf>
    <xf numFmtId="0" fontId="4" fillId="0" borderId="0" xfId="0" applyFont="1" applyAlignment="1" applyProtection="1">
      <alignment vertical="center" wrapText="1"/>
      <protection locked="0"/>
    </xf>
    <xf numFmtId="0" fontId="0" fillId="0" borderId="0" xfId="0" applyAlignment="1" applyProtection="1">
      <alignment vertical="center" wrapText="1"/>
      <protection locked="0"/>
    </xf>
    <xf numFmtId="0" fontId="4" fillId="0" borderId="0" xfId="0" applyFont="1" applyAlignment="1" applyProtection="1">
      <alignment horizontal="center" vertical="center" wrapText="1"/>
      <protection locked="0"/>
    </xf>
    <xf numFmtId="165" fontId="0" fillId="0" borderId="0" xfId="0" applyNumberFormat="1" applyAlignment="1" applyProtection="1">
      <alignment horizontal="center" vertical="center" wrapText="1"/>
      <protection locked="0"/>
    </xf>
    <xf numFmtId="0" fontId="0" fillId="0" borderId="0" xfId="0" applyAlignment="1" applyProtection="1">
      <alignment horizontal="center" wrapText="1"/>
      <protection locked="0"/>
    </xf>
    <xf numFmtId="0" fontId="0" fillId="0" borderId="0" xfId="0" applyAlignment="1" applyProtection="1">
      <alignment horizontal="center"/>
      <protection locked="0"/>
    </xf>
    <xf numFmtId="14" fontId="0" fillId="0" borderId="0" xfId="0" applyNumberFormat="1" applyAlignment="1">
      <alignment horizontal="center" vertical="center" wrapText="1"/>
    </xf>
    <xf numFmtId="0" fontId="0" fillId="7" borderId="7" xfId="0" applyFill="1" applyBorder="1" applyAlignment="1">
      <alignment horizontal="center" vertical="center" wrapText="1"/>
    </xf>
    <xf numFmtId="0" fontId="0" fillId="7" borderId="6" xfId="0" applyFill="1" applyBorder="1" applyAlignment="1">
      <alignment horizontal="center" vertical="center" wrapText="1"/>
    </xf>
    <xf numFmtId="164" fontId="0" fillId="0" borderId="0" xfId="0" applyNumberFormat="1" applyAlignment="1">
      <alignment horizontal="center" vertical="center" wrapText="1"/>
    </xf>
    <xf numFmtId="0" fontId="0" fillId="7" borderId="0" xfId="0" applyFill="1" applyAlignment="1">
      <alignment horizontal="center" vertical="center" wrapText="1"/>
    </xf>
    <xf numFmtId="0" fontId="9" fillId="6" borderId="0" xfId="0" applyFont="1" applyFill="1" applyAlignment="1">
      <alignment horizontal="center" vertical="center" wrapText="1"/>
    </xf>
    <xf numFmtId="164" fontId="0" fillId="6" borderId="0" xfId="0" applyNumberFormat="1" applyFill="1" applyAlignment="1">
      <alignment horizontal="center" vertical="center" wrapText="1"/>
    </xf>
    <xf numFmtId="0" fontId="12" fillId="6" borderId="0" xfId="0" applyFont="1" applyFill="1" applyAlignment="1">
      <alignment horizontal="center" vertical="center" wrapText="1"/>
    </xf>
    <xf numFmtId="0" fontId="4" fillId="0" borderId="0" xfId="0" applyFont="1" applyAlignment="1">
      <alignment horizontal="left" vertical="center" wrapText="1"/>
    </xf>
    <xf numFmtId="0" fontId="1" fillId="0" borderId="0" xfId="0" applyFont="1" applyAlignment="1">
      <alignment horizontal="center" vertical="center" wrapText="1"/>
    </xf>
    <xf numFmtId="0" fontId="14" fillId="5" borderId="0" xfId="0" applyFont="1" applyFill="1" applyAlignment="1">
      <alignment horizontal="right" vertical="center" wrapText="1"/>
    </xf>
    <xf numFmtId="0" fontId="1" fillId="5" borderId="0" xfId="0" quotePrefix="1" applyFont="1" applyFill="1" applyAlignment="1">
      <alignment horizontal="center" vertical="center" wrapText="1"/>
    </xf>
    <xf numFmtId="0" fontId="1" fillId="0" borderId="0" xfId="0" applyFont="1" applyAlignment="1">
      <alignment horizontal="right" vertical="center"/>
    </xf>
    <xf numFmtId="0" fontId="1" fillId="0" borderId="0" xfId="0" applyFont="1" applyAlignment="1">
      <alignment horizontal="left" vertical="center" wrapText="1"/>
    </xf>
    <xf numFmtId="164" fontId="0" fillId="0" borderId="0" xfId="0" applyNumberFormat="1" applyAlignment="1">
      <alignment horizontal="center" vertical="center"/>
    </xf>
    <xf numFmtId="0" fontId="10" fillId="6" borderId="0" xfId="0" quotePrefix="1" applyFont="1" applyFill="1" applyAlignment="1">
      <alignment horizontal="right" vertical="center" wrapText="1"/>
    </xf>
    <xf numFmtId="14" fontId="9" fillId="5" borderId="8" xfId="0" applyNumberFormat="1" applyFont="1" applyFill="1" applyBorder="1" applyAlignment="1" applyProtection="1">
      <alignment horizontal="center" vertical="center" wrapText="1"/>
      <protection locked="0"/>
    </xf>
    <xf numFmtId="14" fontId="0" fillId="5" borderId="8" xfId="0" applyNumberFormat="1" applyFill="1" applyBorder="1" applyAlignment="1" applyProtection="1">
      <alignment horizontal="center" vertical="center" wrapText="1"/>
      <protection locked="0"/>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right" vertical="center" wrapText="1"/>
    </xf>
    <xf numFmtId="0" fontId="6" fillId="3" borderId="5"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4"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14" fontId="9" fillId="5" borderId="0" xfId="0" applyNumberFormat="1" applyFont="1" applyFill="1" applyBorder="1" applyAlignment="1" applyProtection="1">
      <alignment horizontal="center" vertical="center" wrapText="1"/>
      <protection locked="0"/>
    </xf>
    <xf numFmtId="14" fontId="0" fillId="8" borderId="0" xfId="0" applyNumberFormat="1" applyFill="1" applyBorder="1" applyAlignment="1" applyProtection="1">
      <alignment horizontal="center" vertical="center" wrapText="1"/>
      <protection locked="0"/>
    </xf>
    <xf numFmtId="14" fontId="0" fillId="5" borderId="7" xfId="0" applyNumberFormat="1" applyFill="1" applyBorder="1" applyAlignment="1" applyProtection="1">
      <alignment horizontal="center" vertical="center" wrapText="1"/>
      <protection locked="0"/>
    </xf>
    <xf numFmtId="0" fontId="14" fillId="8" borderId="0" xfId="0" applyFont="1" applyFill="1" applyBorder="1" applyAlignment="1">
      <alignment horizontal="right" vertical="center" wrapText="1"/>
    </xf>
    <xf numFmtId="0" fontId="1" fillId="8" borderId="0" xfId="0" quotePrefix="1" applyFont="1" applyFill="1" applyBorder="1" applyAlignment="1">
      <alignment horizontal="center" vertical="center" wrapText="1"/>
    </xf>
  </cellXfs>
  <cellStyles count="1">
    <cellStyle name="Normal" xfId="0" builtinId="0"/>
  </cellStyles>
  <dxfs count="64">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ill>
        <patternFill>
          <bgColor theme="7" tint="0.79998168889431442"/>
        </patternFill>
      </fill>
    </dxf>
    <dxf>
      <fill>
        <patternFill>
          <bgColor theme="8" tint="0.59996337778862885"/>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ill>
        <patternFill>
          <bgColor theme="7" tint="0.79998168889431442"/>
        </patternFill>
      </fill>
    </dxf>
    <dxf>
      <fill>
        <patternFill>
          <bgColor theme="8" tint="0.59996337778862885"/>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ill>
        <patternFill>
          <bgColor theme="7" tint="0.79998168889431442"/>
        </patternFill>
      </fill>
    </dxf>
    <dxf>
      <fill>
        <patternFill>
          <bgColor theme="8" tint="0.59996337778862885"/>
        </patternFill>
      </fill>
    </dxf>
    <dxf>
      <font>
        <b/>
        <i val="0"/>
        <color theme="0"/>
      </font>
      <fill>
        <patternFill>
          <bgColor theme="8" tint="0.39994506668294322"/>
        </patternFill>
      </fill>
    </dxf>
    <dxf>
      <font>
        <b/>
        <i val="0"/>
        <color theme="0"/>
      </font>
      <fill>
        <patternFill>
          <bgColor theme="8" tint="0.39994506668294322"/>
        </patternFill>
      </fill>
    </dxf>
    <dxf>
      <font>
        <b/>
        <i val="0"/>
        <color theme="0"/>
      </font>
      <fill>
        <patternFill>
          <bgColor theme="8" tint="0.39994506668294322"/>
        </patternFill>
      </fill>
    </dxf>
  </dxfs>
  <tableStyles count="0" defaultTableStyle="TableStyleMedium2" defaultPivotStyle="PivotStyleLight16"/>
  <colors>
    <mruColors>
      <color rgb="FFFF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54C1-9C7A-45C0-A202-F69F83E653CA}">
  <dimension ref="A1:Z12"/>
  <sheetViews>
    <sheetView workbookViewId="0">
      <pane xSplit="1" ySplit="2" topLeftCell="B3" activePane="bottomRight" state="frozen"/>
      <selection pane="topRight" activeCell="B1" sqref="B1"/>
      <selection pane="bottomLeft" activeCell="A3" sqref="A3"/>
      <selection pane="bottomRight" activeCell="B2" sqref="A1:XFD1048576"/>
    </sheetView>
  </sheetViews>
  <sheetFormatPr baseColWidth="10" defaultColWidth="9.1640625" defaultRowHeight="15" x14ac:dyDescent="0.2"/>
  <cols>
    <col min="1" max="1" width="19.6640625" style="2" customWidth="1"/>
    <col min="2" max="2" width="25.6640625" style="2" customWidth="1"/>
    <col min="3" max="3" width="28.6640625" style="2" customWidth="1"/>
    <col min="4" max="4" width="10" style="20" bestFit="1" customWidth="1"/>
    <col min="5" max="5" width="12.6640625" style="20" customWidth="1"/>
    <col min="6" max="6" width="12.1640625" style="20" customWidth="1"/>
    <col min="7" max="7" width="25.6640625" style="2" customWidth="1"/>
    <col min="8" max="8" width="28.6640625" style="2" customWidth="1"/>
    <col min="9" max="9" width="10" style="20" bestFit="1" customWidth="1"/>
    <col min="10" max="10" width="12.6640625" style="20" customWidth="1"/>
    <col min="11" max="11" width="12.1640625" style="20" customWidth="1"/>
    <col min="12" max="12" width="25.6640625" style="2" customWidth="1"/>
    <col min="13" max="13" width="28.6640625" style="2" customWidth="1"/>
    <col min="14" max="14" width="10" style="20" bestFit="1" customWidth="1"/>
    <col min="15" max="15" width="12.6640625" style="20" customWidth="1"/>
    <col min="16" max="16" width="12.1640625" style="20" customWidth="1"/>
    <col min="17" max="17" width="25.6640625" style="2" customWidth="1"/>
    <col min="18" max="18" width="28.6640625" style="2" customWidth="1"/>
    <col min="19" max="19" width="10" style="20" bestFit="1" customWidth="1"/>
    <col min="20" max="20" width="12.6640625" style="20" customWidth="1"/>
    <col min="21" max="21" width="12.1640625" style="20" customWidth="1"/>
    <col min="22" max="23" width="25.6640625" style="2" customWidth="1"/>
    <col min="24" max="24" width="10" style="20" bestFit="1" customWidth="1"/>
    <col min="25" max="25" width="12.6640625" style="20" customWidth="1"/>
    <col min="26" max="26" width="12.1640625" style="20" customWidth="1"/>
    <col min="27" max="16384" width="9.1640625" style="2"/>
  </cols>
  <sheetData>
    <row r="1" spans="1:26" ht="62.25" customHeight="1" x14ac:dyDescent="0.2">
      <c r="A1" s="1" t="s">
        <v>7</v>
      </c>
      <c r="B1" s="45" t="s">
        <v>17</v>
      </c>
      <c r="C1" s="45"/>
      <c r="D1" s="45"/>
      <c r="E1" s="45"/>
      <c r="F1" s="45"/>
      <c r="G1" s="45" t="s">
        <v>8</v>
      </c>
      <c r="H1" s="45"/>
      <c r="I1" s="45"/>
      <c r="J1" s="45"/>
      <c r="K1" s="45"/>
      <c r="L1" s="45" t="s">
        <v>11</v>
      </c>
      <c r="M1" s="47"/>
      <c r="N1" s="47"/>
      <c r="O1" s="47"/>
      <c r="P1" s="48"/>
      <c r="Q1" s="46" t="s">
        <v>10</v>
      </c>
      <c r="R1" s="46"/>
      <c r="S1" s="46"/>
      <c r="T1" s="46"/>
      <c r="U1" s="46"/>
      <c r="V1" s="43" t="s">
        <v>16</v>
      </c>
      <c r="W1" s="44"/>
      <c r="X1" s="44"/>
      <c r="Y1" s="44"/>
      <c r="Z1" s="44"/>
    </row>
    <row r="2" spans="1:26" s="3" customFormat="1" ht="113" thickBot="1" x14ac:dyDescent="0.25">
      <c r="A2" s="39" t="s">
        <v>1</v>
      </c>
      <c r="B2" s="40" t="s">
        <v>35</v>
      </c>
      <c r="C2" s="40" t="s">
        <v>13</v>
      </c>
      <c r="D2" s="40" t="s">
        <v>5</v>
      </c>
      <c r="E2" s="41" t="s">
        <v>6</v>
      </c>
      <c r="F2" s="40" t="s">
        <v>39</v>
      </c>
      <c r="G2" s="40" t="str">
        <f>B2</f>
        <v>Specific 
tasks and WBS</v>
      </c>
      <c r="H2" s="40" t="str">
        <f>C2</f>
        <v>How is deliverable Measured? 
Is delivery criteria Agreed?</v>
      </c>
      <c r="I2" s="40" t="str">
        <f>D2</f>
        <v>Realistic
planned hours 
actual hours</v>
      </c>
      <c r="J2" s="40" t="str">
        <f>E2</f>
        <v>planned date &amp; Time
of delivery
actual
date &amp; time</v>
      </c>
      <c r="K2" s="40" t="s">
        <v>39</v>
      </c>
      <c r="L2" s="40" t="str">
        <f t="shared" ref="L2:T2" si="0">G2</f>
        <v>Specific 
tasks and WBS</v>
      </c>
      <c r="M2" s="40" t="str">
        <f t="shared" si="0"/>
        <v>How is deliverable Measured? 
Is delivery criteria Agreed?</v>
      </c>
      <c r="N2" s="40" t="str">
        <f t="shared" si="0"/>
        <v>Realistic
planned hours 
actual hours</v>
      </c>
      <c r="O2" s="40" t="str">
        <f t="shared" si="0"/>
        <v>planned date &amp; Time
of delivery
actual
date &amp; time</v>
      </c>
      <c r="P2" s="40" t="s">
        <v>39</v>
      </c>
      <c r="Q2" s="40" t="str">
        <f t="shared" si="0"/>
        <v>Specific 
tasks and WBS</v>
      </c>
      <c r="R2" s="40" t="str">
        <f t="shared" si="0"/>
        <v>How is deliverable Measured? 
Is delivery criteria Agreed?</v>
      </c>
      <c r="S2" s="40" t="str">
        <f t="shared" si="0"/>
        <v>Realistic
planned hours 
actual hours</v>
      </c>
      <c r="T2" s="40" t="str">
        <f t="shared" si="0"/>
        <v>planned date &amp; Time
of delivery
actual
date &amp; time</v>
      </c>
      <c r="U2" s="40" t="s">
        <v>39</v>
      </c>
      <c r="V2" s="40" t="s">
        <v>4</v>
      </c>
      <c r="W2" s="41" t="s">
        <v>13</v>
      </c>
      <c r="X2" s="40" t="s">
        <v>5</v>
      </c>
      <c r="Y2" s="40" t="s">
        <v>6</v>
      </c>
      <c r="Z2" s="40" t="s">
        <v>39</v>
      </c>
    </row>
    <row r="3" spans="1:26" ht="65" thickBot="1" x14ac:dyDescent="0.25">
      <c r="A3" s="29" t="s">
        <v>15</v>
      </c>
      <c r="B3" s="30"/>
      <c r="C3" s="31" t="s">
        <v>31</v>
      </c>
      <c r="D3" s="32" t="s">
        <v>2</v>
      </c>
      <c r="E3" s="38">
        <v>44768.999988425923</v>
      </c>
      <c r="F3" s="21" t="str">
        <f>TEXT(($E$3),"dddd
") &amp; TEXT(($E$3),"mmm.d")</f>
        <v>Tuesday
Jul.26</v>
      </c>
      <c r="G3" s="30"/>
      <c r="H3" s="30"/>
      <c r="I3" s="33" t="s">
        <v>12</v>
      </c>
      <c r="J3" s="4">
        <v>9</v>
      </c>
      <c r="K3" s="34" t="s">
        <v>3</v>
      </c>
      <c r="L3" s="35"/>
      <c r="M3" s="35"/>
      <c r="N3" s="33" t="s">
        <v>12</v>
      </c>
      <c r="O3" s="4">
        <v>14</v>
      </c>
      <c r="P3" s="34" t="s">
        <v>3</v>
      </c>
      <c r="Q3" s="30"/>
      <c r="R3" s="30"/>
      <c r="S3" s="33" t="s">
        <v>12</v>
      </c>
      <c r="T3" s="4">
        <f>IF($E$3+21&lt;=$W$3,21,ROUND($W$3 - $E$3,0))</f>
        <v>21</v>
      </c>
      <c r="U3" s="34" t="s">
        <v>3</v>
      </c>
      <c r="V3" s="36" t="s">
        <v>14</v>
      </c>
      <c r="W3" s="37">
        <v>44909.999988425923</v>
      </c>
      <c r="X3" s="42"/>
      <c r="Y3" s="30"/>
      <c r="Z3" s="34"/>
    </row>
    <row r="4" spans="1:26" ht="80" x14ac:dyDescent="0.2">
      <c r="A4" s="8" t="s">
        <v>40</v>
      </c>
      <c r="B4" s="4" t="s">
        <v>25</v>
      </c>
      <c r="C4" s="4" t="s">
        <v>26</v>
      </c>
      <c r="D4" s="9"/>
      <c r="E4" s="21" t="str">
        <f>TEXT(($E$3+2),"dddd
") &amp; TEXT(($E$3+2),"mmm.d")</f>
        <v>Thursday
Jul.28</v>
      </c>
      <c r="F4" s="10" t="s">
        <v>0</v>
      </c>
      <c r="G4" s="4" t="s">
        <v>34</v>
      </c>
      <c r="H4" s="4" t="s">
        <v>36</v>
      </c>
      <c r="I4" s="5"/>
      <c r="J4" s="4" t="s">
        <v>30</v>
      </c>
      <c r="K4" s="6"/>
      <c r="L4" s="4" t="str">
        <f>G4</f>
        <v>completes their module. For specific tasks, see Final Project Overview and Project Milestones and Details</v>
      </c>
      <c r="M4" s="4" t="str">
        <f>H4</f>
        <v>see Programming Comments and Programming Test Cases docs for acceptance criteria. See Project Overview - Appendix B for deliverables</v>
      </c>
      <c r="N4" s="5"/>
      <c r="O4" s="4" t="str">
        <f>J4</f>
        <v>see Project Milestones and Details</v>
      </c>
      <c r="P4" s="6"/>
      <c r="Q4" s="4" t="str">
        <f>L4</f>
        <v>completes their module. For specific tasks, see Final Project Overview and Project Milestones and Details</v>
      </c>
      <c r="R4" s="4" t="str">
        <f>M4</f>
        <v>see Programming Comments and Programming Test Cases docs for acceptance criteria. See Project Overview - Appendix B for deliverables</v>
      </c>
      <c r="S4" s="5"/>
      <c r="T4" s="4" t="str">
        <f>O4</f>
        <v>see Project Milestones and Details</v>
      </c>
      <c r="U4" s="6"/>
      <c r="V4" s="4"/>
      <c r="W4" s="11"/>
      <c r="X4" s="7"/>
      <c r="Y4" s="4"/>
      <c r="Z4" s="6"/>
    </row>
    <row r="5" spans="1:26" s="14" customFormat="1" ht="64" x14ac:dyDescent="0.2">
      <c r="A5" s="12" t="s">
        <v>41</v>
      </c>
      <c r="B5" s="12" t="s">
        <v>24</v>
      </c>
      <c r="C5" s="12" t="s">
        <v>42</v>
      </c>
      <c r="D5" s="12">
        <v>1.5</v>
      </c>
      <c r="E5" s="21" t="str">
        <f>TEXT(($E$3+3),"dddd
") &amp; TEXT(($E$3+3),"mmm.d")</f>
        <v>Friday
Jul.29</v>
      </c>
      <c r="F5" s="10" t="s">
        <v>0</v>
      </c>
      <c r="G5" s="12" t="s">
        <v>27</v>
      </c>
      <c r="H5" s="12" t="s">
        <v>9</v>
      </c>
      <c r="I5" s="13"/>
      <c r="J5" s="24" t="str">
        <f>TEXT(($E$3+J$3-2),"dddd
") &amp; TEXT(($E$3+J$3-2),"mmm.d")</f>
        <v>Tuesday
Aug.2</v>
      </c>
      <c r="K5" s="10" t="s">
        <v>0</v>
      </c>
      <c r="L5" s="10" t="s">
        <v>43</v>
      </c>
      <c r="M5" s="10" t="s">
        <v>44</v>
      </c>
      <c r="N5" s="13"/>
      <c r="O5" s="24" t="str">
        <f>IF(($E$3+O$3-2)&lt;$W$3,(TEXT(($E$3+O$3-2),"dddd
") &amp; TEXT(($E$3+O$3-2),"mmm.d")),(TEXT($W$3,"dddd
") &amp; TEXT($W$3,"mmm.d")))</f>
        <v>Sunday
Aug.7</v>
      </c>
      <c r="P5" s="10" t="s">
        <v>0</v>
      </c>
      <c r="Q5" s="10" t="s">
        <v>45</v>
      </c>
      <c r="R5" s="10" t="s">
        <v>44</v>
      </c>
      <c r="S5" s="13"/>
      <c r="T5" s="24" t="str">
        <f>IF(($E$3+T$3-2)&lt;$W$3,(TEXT(($E$3+T$3-2),"dddd
") &amp; TEXT(($E$3+T$3-2),"mmm.d")),(TEXT($W$3,"dddd
") &amp; TEXT($W$3,"mmm.d")))</f>
        <v>Sunday
Aug.14</v>
      </c>
      <c r="U5" s="10" t="s">
        <v>0</v>
      </c>
      <c r="V5" s="10" t="s">
        <v>32</v>
      </c>
      <c r="W5" s="10" t="s">
        <v>33</v>
      </c>
      <c r="X5" s="13"/>
      <c r="Y5" s="24" t="str">
        <f>IF(($W$3+Y$3-2)&lt;$W$3,(TEXT(($W$3+Y$3-2),"dddd
") &amp; TEXT(($W$3+Y$3-2),"mmm.d")),(TEXT($W$3,"dddd
") &amp; TEXT($W$3,"mmm.d")))</f>
        <v>Monday
Dec.12</v>
      </c>
      <c r="Z5" s="10" t="s">
        <v>0</v>
      </c>
    </row>
    <row r="6" spans="1:26" s="14" customFormat="1" ht="64" x14ac:dyDescent="0.2">
      <c r="A6" s="12"/>
      <c r="B6" s="12" t="s">
        <v>18</v>
      </c>
      <c r="C6" s="12" t="s">
        <v>29</v>
      </c>
      <c r="D6" s="12"/>
      <c r="E6" s="21" t="str">
        <f>TEXT(($E$3+4),"dddd
") &amp; TEXT(($E$3+4),"mmm.d")</f>
        <v>Saturday
Jul.30</v>
      </c>
      <c r="F6" s="10"/>
      <c r="G6" s="12" t="s">
        <v>18</v>
      </c>
      <c r="H6" s="12" t="s">
        <v>29</v>
      </c>
      <c r="I6" s="13"/>
      <c r="J6" s="24" t="str">
        <f>TEXT(($E$3+J$3-2),"dddd
") &amp; TEXT(($E$3+J$3-2),"mmm.d")</f>
        <v>Tuesday
Aug.2</v>
      </c>
      <c r="K6" s="10" t="s">
        <v>0</v>
      </c>
      <c r="L6" s="12" t="s">
        <v>18</v>
      </c>
      <c r="M6" s="12" t="s">
        <v>29</v>
      </c>
      <c r="N6" s="13"/>
      <c r="O6" s="24" t="str">
        <f>TEXT(($E$3+O$3-2),"dddd
") &amp; TEXT(($E$3+O$3-2),"mmm.d")</f>
        <v>Sunday
Aug.7</v>
      </c>
      <c r="P6" s="10" t="s">
        <v>0</v>
      </c>
      <c r="Q6" s="12" t="s">
        <v>18</v>
      </c>
      <c r="R6" s="12" t="s">
        <v>29</v>
      </c>
      <c r="S6" s="13"/>
      <c r="T6" s="24" t="str">
        <f>TEXT(($E$3+T$3-2),"dddd
") &amp; TEXT(($E$3+T$3-2),"mmm.d")</f>
        <v>Sunday
Aug.14</v>
      </c>
      <c r="U6" s="10" t="s">
        <v>0</v>
      </c>
      <c r="V6" s="10"/>
      <c r="W6" s="10"/>
      <c r="X6" s="13"/>
      <c r="Y6" s="24"/>
      <c r="Z6" s="10"/>
    </row>
    <row r="7" spans="1:26" s="16" customFormat="1" ht="80" x14ac:dyDescent="0.2">
      <c r="A7" s="15" t="s">
        <v>47</v>
      </c>
      <c r="B7" s="16" t="s">
        <v>46</v>
      </c>
      <c r="D7" s="12"/>
      <c r="E7" s="21" t="str">
        <f>TEXT(($E$3+3),"dddd
") &amp; TEXT(($E$3+3),"mmm.d")</f>
        <v>Friday
Jul.29</v>
      </c>
      <c r="F7" s="12"/>
      <c r="G7" s="17" t="s">
        <v>28</v>
      </c>
      <c r="I7" s="12"/>
      <c r="J7" s="24" t="str">
        <f>TEXT(($E$3+J$3-1),"dddd
") &amp; TEXT(($E$3+J$3-1),"mmm.d")</f>
        <v>Wednesday
Aug.3</v>
      </c>
      <c r="K7" s="12"/>
      <c r="L7" s="17" t="s">
        <v>28</v>
      </c>
      <c r="M7" s="18"/>
      <c r="N7" s="18"/>
      <c r="O7" s="24" t="str">
        <f>TEXT(($E$3+O$3-1),"dddd
") &amp; TEXT(($E$3+O$3-1),"mmm.d")</f>
        <v>Monday
Aug.8</v>
      </c>
      <c r="P7" s="18"/>
      <c r="Q7" s="17" t="s">
        <v>28</v>
      </c>
      <c r="R7" s="18"/>
      <c r="S7" s="18"/>
      <c r="T7" s="24" t="str">
        <f>TEXT(($E$3+T$3-1),"dddd
") &amp; TEXT(($E$3+T$3-1),"mmm.d")</f>
        <v>Monday
Aug.15</v>
      </c>
      <c r="U7" s="18"/>
      <c r="V7" s="18"/>
      <c r="W7" s="18"/>
      <c r="X7" s="18"/>
      <c r="Y7" s="24" t="str">
        <f>IF(WORKDAY($W$3,Y$3-1)&lt;$W$3,(TEXT(WORKDAY($W$3,Y$3-1),"dddd
") &amp; TEXT(WORKDAY($W$3,Y$3-1),"mmm.d")),(TEXT($W$3,"dddd
") &amp; TEXT($W$3,"mmm.d")))</f>
        <v>Tuesday
Dec.13</v>
      </c>
      <c r="Z7" s="12"/>
    </row>
    <row r="8" spans="1:26" s="16" customFormat="1" ht="80" x14ac:dyDescent="0.2">
      <c r="A8" s="15" t="s">
        <v>48</v>
      </c>
      <c r="B8" s="16" t="s">
        <v>46</v>
      </c>
      <c r="D8" s="12"/>
      <c r="E8" s="21" t="str">
        <f>TEXT(($E$3+3),"dddd
") &amp; TEXT(($E$3+3),"mmm.d")</f>
        <v>Friday
Jul.29</v>
      </c>
      <c r="F8" s="12"/>
      <c r="G8" s="17" t="s">
        <v>28</v>
      </c>
      <c r="I8" s="12"/>
      <c r="J8" s="24" t="str">
        <f>TEXT(($E$3+J$3-1),"dddd
") &amp; TEXT(($E$3+J$3-1),"mmm.d")</f>
        <v>Wednesday
Aug.3</v>
      </c>
      <c r="K8" s="12"/>
      <c r="L8" s="17" t="s">
        <v>28</v>
      </c>
      <c r="M8" s="18"/>
      <c r="N8" s="18"/>
      <c r="O8" s="24" t="str">
        <f>TEXT(($E$3+O$3-1),"dddd
") &amp; TEXT(($E$3+O$3-1),"mmm.d")</f>
        <v>Monday
Aug.8</v>
      </c>
      <c r="P8" s="18"/>
      <c r="Q8" s="17" t="s">
        <v>28</v>
      </c>
      <c r="R8" s="18"/>
      <c r="S8" s="18"/>
      <c r="T8" s="24" t="str">
        <f>TEXT(($E$3+T$3-1),"dddd
") &amp; TEXT(($E$3+T$3-1),"mmm.d")</f>
        <v>Monday
Aug.15</v>
      </c>
      <c r="U8" s="18"/>
      <c r="V8" s="18"/>
      <c r="W8" s="18"/>
      <c r="X8" s="18"/>
      <c r="Y8" s="24" t="str">
        <f>IF(WORKDAY($W$3,Y$3-1)&lt;$W$3,(TEXT(WORKDAY($W$3,Y$3-1),"dddd
") &amp; TEXT(WORKDAY($W$3,Y$3-1),"mmm.d")),(TEXT($W$3,"dddd
") &amp; TEXT($W$3,"mmm.d")))</f>
        <v>Tuesday
Dec.13</v>
      </c>
      <c r="Z8" s="12"/>
    </row>
    <row r="9" spans="1:26" s="16" customFormat="1" ht="81" thickBot="1" x14ac:dyDescent="0.25">
      <c r="A9" s="15" t="s">
        <v>49</v>
      </c>
      <c r="B9" s="16" t="s">
        <v>46</v>
      </c>
      <c r="D9" s="12"/>
      <c r="E9" s="21" t="str">
        <f>TEXT(($E$3+3),"dddd
") &amp; TEXT(($E$3+3),"mmm.d")</f>
        <v>Friday
Jul.29</v>
      </c>
      <c r="F9" s="12"/>
      <c r="G9" s="17" t="s">
        <v>28</v>
      </c>
      <c r="I9" s="12"/>
      <c r="J9" s="24" t="str">
        <f>TEXT(($E$3+J$3-1),"dddd
") &amp; TEXT(($E$3+J$3-1),"mmm.d")</f>
        <v>Wednesday
Aug.3</v>
      </c>
      <c r="K9" s="12"/>
      <c r="L9" s="17" t="s">
        <v>28</v>
      </c>
      <c r="M9" s="18"/>
      <c r="N9" s="18"/>
      <c r="O9" s="24" t="str">
        <f>TEXT(($E$3+O$3-1),"dddd
") &amp; TEXT(($E$3+O$3-1),"mmm.d")</f>
        <v>Monday
Aug.8</v>
      </c>
      <c r="P9" s="18"/>
      <c r="Q9" s="17" t="s">
        <v>28</v>
      </c>
      <c r="R9" s="18"/>
      <c r="S9" s="18"/>
      <c r="T9" s="24" t="str">
        <f>TEXT(($E$3+T$3-1),"dddd
") &amp; TEXT(($E$3+T$3-1),"mmm.d")</f>
        <v>Monday
Aug.15</v>
      </c>
      <c r="U9" s="18"/>
      <c r="V9" s="18"/>
      <c r="W9" s="18"/>
      <c r="X9" s="18"/>
      <c r="Y9" s="24" t="str">
        <f>IF(WORKDAY($W$3,Y$3-1)&lt;$W$3,(TEXT(WORKDAY($W$3,Y$3-1),"dddd
") &amp; TEXT(WORKDAY($W$3,Y$3-1),"mmm.d")),(TEXT($W$3,"dddd
") &amp; TEXT($W$3,"mmm.d")))</f>
        <v>Tuesday
Dec.13</v>
      </c>
      <c r="Z9" s="12"/>
    </row>
    <row r="10" spans="1:26" s="16" customFormat="1" ht="80" x14ac:dyDescent="0.2">
      <c r="A10" s="15" t="s">
        <v>50</v>
      </c>
      <c r="B10" s="16" t="s">
        <v>46</v>
      </c>
      <c r="C10" s="12"/>
      <c r="D10" s="12"/>
      <c r="E10" s="22" t="str">
        <f>TEXT(($E$3+4),"dddd
") &amp; TEXT(($E$3+4),"mmm.d")</f>
        <v>Saturday
Jul.30</v>
      </c>
      <c r="F10" s="12"/>
      <c r="G10" s="17" t="s">
        <v>28</v>
      </c>
      <c r="H10" s="12"/>
      <c r="I10" s="12"/>
      <c r="J10" s="22" t="str">
        <f>TEXT(($E$3+J$3),"dddd
") &amp; TEXT(($E$3+J$3),"mmm.d")</f>
        <v>Thursday
Aug.4</v>
      </c>
      <c r="K10" s="12"/>
      <c r="L10" s="17" t="s">
        <v>28</v>
      </c>
      <c r="M10" s="12"/>
      <c r="N10" s="12"/>
      <c r="O10" s="22" t="str">
        <f>TEXT(($E$3+O$3),"dddd
") &amp; TEXT(($E$3+O$3),"mmm.d")</f>
        <v>Tuesday
Aug.9</v>
      </c>
      <c r="P10" s="12"/>
      <c r="Q10" s="17" t="s">
        <v>28</v>
      </c>
      <c r="R10" s="12"/>
      <c r="S10" s="12"/>
      <c r="T10" s="25" t="str">
        <f>TEXT(($E$3+T$3),"dddd
") &amp; TEXT(($E$3+T$3),"mmm.d")</f>
        <v>Tuesday
Aug.16</v>
      </c>
      <c r="U10" s="18"/>
      <c r="V10" s="18"/>
      <c r="W10" s="18"/>
      <c r="X10" s="18"/>
      <c r="Y10" s="27" t="str">
        <f>IF(WORKDAY($W$3,Y$3)&lt;$W$3,(TEXT(WORKDAY($W$3,Y$3),"dddd
") &amp; TEXT(WORKDAY($W$3,Y$3),"mmm.d")),(TEXT($W$3,"dddd
") &amp; TEXT($W$3,"mmm.d")))</f>
        <v>Wednesday
Dec.14</v>
      </c>
      <c r="Z10" s="12"/>
    </row>
    <row r="11" spans="1:26" s="13" customFormat="1" ht="49" thickBot="1" x14ac:dyDescent="0.25">
      <c r="E11" s="23" t="s">
        <v>19</v>
      </c>
      <c r="J11" s="23" t="s">
        <v>19</v>
      </c>
      <c r="O11" s="23" t="s">
        <v>19</v>
      </c>
      <c r="T11" s="26" t="s">
        <v>21</v>
      </c>
      <c r="Y11" s="28" t="s">
        <v>23</v>
      </c>
    </row>
    <row r="12" spans="1:26" s="14" customFormat="1" ht="224" x14ac:dyDescent="0.2">
      <c r="D12" s="19"/>
      <c r="E12" s="19"/>
      <c r="F12" s="19"/>
      <c r="G12" s="14" t="s">
        <v>38</v>
      </c>
      <c r="H12" s="14" t="s">
        <v>37</v>
      </c>
      <c r="I12" s="19"/>
      <c r="J12" s="19"/>
      <c r="K12" s="19"/>
      <c r="N12" s="19"/>
      <c r="O12" s="19"/>
      <c r="P12" s="19"/>
      <c r="S12" s="19"/>
      <c r="T12" s="26" t="s">
        <v>22</v>
      </c>
      <c r="U12" s="19"/>
      <c r="X12" s="19"/>
      <c r="Y12" s="26" t="s">
        <v>20</v>
      </c>
      <c r="Z12" s="19"/>
    </row>
  </sheetData>
  <mergeCells count="5">
    <mergeCell ref="V1:Z1"/>
    <mergeCell ref="B1:F1"/>
    <mergeCell ref="G1:K1"/>
    <mergeCell ref="Q1:U1"/>
    <mergeCell ref="L1:P1"/>
  </mergeCells>
  <conditionalFormatting sqref="B12:U1048576">
    <cfRule type="containsText" dxfId="63" priority="36" operator="containsText" text="complete">
      <formula>NOT(ISERROR(SEARCH("complete",B12)))</formula>
    </cfRule>
  </conditionalFormatting>
  <conditionalFormatting sqref="B1:V1">
    <cfRule type="containsText" dxfId="62" priority="116" operator="containsText" text="complete">
      <formula>NOT(ISERROR(SEARCH("complete",B1)))</formula>
    </cfRule>
  </conditionalFormatting>
  <conditionalFormatting sqref="E10">
    <cfRule type="containsText" dxfId="61" priority="30" operator="containsText" text="complete">
      <formula>NOT(ISERROR(SEARCH("complete",E10)))</formula>
    </cfRule>
  </conditionalFormatting>
  <conditionalFormatting sqref="F1:F2 F7 K7 P7 U7 Z7 F11:F1048576 K11:K1048576 P11:P1048576 U11:U1048576 Z11:Z1048576 K1:K2 U1:U2">
    <cfRule type="containsText" dxfId="60" priority="210" operator="containsText" text="in progress">
      <formula>NOT(ISERROR(SEARCH("in progress",F1)))</formula>
    </cfRule>
  </conditionalFormatting>
  <conditionalFormatting sqref="F1:F2 K1:K2 U1:U2 F7 K7 P7 U7 Z7 F11:F1048576 K11:K1048576 P11:P1048576 U11:U1048576 Z11:Z1048576">
    <cfRule type="containsText" dxfId="59" priority="211" operator="containsText" text="not yet started">
      <formula>NOT(ISERROR(SEARCH("not yet started",F1)))</formula>
    </cfRule>
  </conditionalFormatting>
  <conditionalFormatting sqref="F7:F10 K7:K10 P7:P10 U7:X10 Z7:Z10 C2:F2 C3:D4 B7:D10 H7:I10 M7:N10 R7:S10 J10:J11 O10:O11 B11:I11 K11:N11 P11:Z11">
    <cfRule type="containsText" dxfId="58" priority="208" operator="containsText" text="complete">
      <formula>NOT(ISERROR(SEARCH("complete",B2)))</formula>
    </cfRule>
  </conditionalFormatting>
  <conditionalFormatting sqref="F8:F10 K8:K10 P8:P10 U8:U10 Z8:Z10">
    <cfRule type="containsText" dxfId="57" priority="153" operator="containsText" text="in progress">
      <formula>NOT(ISERROR(SEARCH("in progress",F8)))</formula>
    </cfRule>
    <cfRule type="containsText" dxfId="56" priority="154" operator="containsText" text="not yet started">
      <formula>NOT(ISERROR(SEARCH("not yet started",F8)))</formula>
    </cfRule>
  </conditionalFormatting>
  <conditionalFormatting sqref="H2:K4">
    <cfRule type="containsText" dxfId="55" priority="29" operator="containsText" text="complete">
      <formula>NOT(ISERROR(SEARCH("complete",H2)))</formula>
    </cfRule>
  </conditionalFormatting>
  <conditionalFormatting sqref="K2">
    <cfRule type="containsText" dxfId="54" priority="9" operator="containsText" text="complete">
      <formula>NOT(ISERROR(SEARCH("complete",K2)))</formula>
    </cfRule>
  </conditionalFormatting>
  <conditionalFormatting sqref="K3:K4">
    <cfRule type="containsText" dxfId="53" priority="44" operator="containsText" text="in progress">
      <formula>NOT(ISERROR(SEARCH("in progress",K3)))</formula>
    </cfRule>
    <cfRule type="containsText" dxfId="52" priority="45" operator="containsText" text="not yet started">
      <formula>NOT(ISERROR(SEARCH("not yet started",K3)))</formula>
    </cfRule>
  </conditionalFormatting>
  <conditionalFormatting sqref="M2:P2">
    <cfRule type="containsText" dxfId="51" priority="8" operator="containsText" text="complete">
      <formula>NOT(ISERROR(SEARCH("complete",M2)))</formula>
    </cfRule>
  </conditionalFormatting>
  <conditionalFormatting sqref="M4:P4 R4:U4">
    <cfRule type="containsText" dxfId="50" priority="19" operator="containsText" text="complete">
      <formula>NOT(ISERROR(SEARCH("complete",M4)))</formula>
    </cfRule>
  </conditionalFormatting>
  <conditionalFormatting sqref="N3:P3">
    <cfRule type="containsText" dxfId="49" priority="46" operator="containsText" text="complete">
      <formula>NOT(ISERROR(SEARCH("complete",N3)))</formula>
    </cfRule>
  </conditionalFormatting>
  <conditionalFormatting sqref="P1:P2">
    <cfRule type="containsText" dxfId="48" priority="117" operator="containsText" text="in progress">
      <formula>NOT(ISERROR(SEARCH("in progress",P1)))</formula>
    </cfRule>
    <cfRule type="containsText" dxfId="47" priority="118" operator="containsText" text="not yet started">
      <formula>NOT(ISERROR(SEARCH("not yet started",P1)))</formula>
    </cfRule>
  </conditionalFormatting>
  <conditionalFormatting sqref="P3">
    <cfRule type="containsText" dxfId="46" priority="47" operator="containsText" text="in progress">
      <formula>NOT(ISERROR(SEARCH("in progress",P3)))</formula>
    </cfRule>
    <cfRule type="containsText" dxfId="45" priority="48" operator="containsText" text="not yet started">
      <formula>NOT(ISERROR(SEARCH("not yet started",P3)))</formula>
    </cfRule>
  </conditionalFormatting>
  <conditionalFormatting sqref="P4 U4">
    <cfRule type="containsText" dxfId="44" priority="20" operator="containsText" text="in progress">
      <formula>NOT(ISERROR(SEARCH("in progress",P4)))</formula>
    </cfRule>
    <cfRule type="containsText" dxfId="43" priority="21" operator="containsText" text="not yet started">
      <formula>NOT(ISERROR(SEARCH("not yet started",P4)))</formula>
    </cfRule>
  </conditionalFormatting>
  <conditionalFormatting sqref="R2:U2">
    <cfRule type="containsText" dxfId="42" priority="6" operator="containsText" text="complete">
      <formula>NOT(ISERROR(SEARCH("complete",R2)))</formula>
    </cfRule>
  </conditionalFormatting>
  <conditionalFormatting sqref="R3:V3">
    <cfRule type="containsText" dxfId="41" priority="49" operator="containsText" text="complete">
      <formula>NOT(ISERROR(SEARCH("complete",R3)))</formula>
    </cfRule>
  </conditionalFormatting>
  <conditionalFormatting sqref="T10">
    <cfRule type="containsText" dxfId="40" priority="34" operator="containsText" text="complete">
      <formula>NOT(ISERROR(SEARCH("complete",T10)))</formula>
    </cfRule>
  </conditionalFormatting>
  <conditionalFormatting sqref="U3">
    <cfRule type="containsText" dxfId="39" priority="100" operator="containsText" text="in progress">
      <formula>NOT(ISERROR(SEARCH("in progress",U3)))</formula>
    </cfRule>
    <cfRule type="containsText" dxfId="38" priority="101" operator="containsText" text="not yet started">
      <formula>NOT(ISERROR(SEARCH("not yet started",U3)))</formula>
    </cfRule>
  </conditionalFormatting>
  <conditionalFormatting sqref="W2">
    <cfRule type="containsText" dxfId="37" priority="38" operator="containsText" text="complete">
      <formula>NOT(ISERROR(SEARCH("complete",W2)))</formula>
    </cfRule>
  </conditionalFormatting>
  <conditionalFormatting sqref="W4 V12:V18 V19:Z1048576">
    <cfRule type="containsText" dxfId="36" priority="157" operator="containsText" text="complete">
      <formula>NOT(ISERROR(SEARCH("complete",V4)))</formula>
    </cfRule>
  </conditionalFormatting>
  <conditionalFormatting sqref="X2:Z4">
    <cfRule type="containsText" dxfId="35" priority="1" operator="containsText" text="complete">
      <formula>NOT(ISERROR(SEARCH("complete",X2)))</formula>
    </cfRule>
  </conditionalFormatting>
  <conditionalFormatting sqref="X12:Z18">
    <cfRule type="containsText" dxfId="34" priority="37" operator="containsText" text="complete">
      <formula>NOT(ISERROR(SEARCH("complete",X12)))</formula>
    </cfRule>
  </conditionalFormatting>
  <conditionalFormatting sqref="Z2:Z4">
    <cfRule type="containsText" dxfId="33" priority="4" operator="containsText" text="in progress">
      <formula>NOT(ISERROR(SEARCH("in progress",Z2)))</formula>
    </cfRule>
    <cfRule type="containsText" dxfId="32" priority="5" operator="containsText" text="not yet started">
      <formula>NOT(ISERROR(SEARCH("not yet started",Z2)))</formula>
    </cfRule>
  </conditionalFormatting>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F175-F65E-EA41-8C09-2FB6834205DD}">
  <dimension ref="A1:Z13"/>
  <sheetViews>
    <sheetView tabSelected="1" topLeftCell="A8" workbookViewId="0">
      <selection activeCell="H12" sqref="H12"/>
    </sheetView>
  </sheetViews>
  <sheetFormatPr baseColWidth="10" defaultColWidth="9.1640625" defaultRowHeight="15" x14ac:dyDescent="0.2"/>
  <cols>
    <col min="1" max="1" width="19.6640625" style="2" customWidth="1"/>
    <col min="2" max="2" width="25.6640625" style="2" customWidth="1"/>
    <col min="3" max="3" width="28.6640625" style="2" customWidth="1"/>
    <col min="4" max="4" width="10" style="20" bestFit="1" customWidth="1"/>
    <col min="5" max="5" width="12.6640625" style="20" customWidth="1"/>
    <col min="6" max="6" width="12.1640625" style="20" customWidth="1"/>
    <col min="7" max="7" width="25.6640625" style="2" customWidth="1"/>
    <col min="8" max="8" width="28.6640625" style="2" customWidth="1"/>
    <col min="9" max="9" width="10" style="20" bestFit="1" customWidth="1"/>
    <col min="10" max="10" width="12.6640625" style="20" customWidth="1"/>
    <col min="11" max="11" width="12.1640625" style="20" customWidth="1"/>
    <col min="12" max="12" width="25.6640625" style="2" customWidth="1"/>
    <col min="13" max="13" width="28.6640625" style="2" customWidth="1"/>
    <col min="14" max="14" width="10" style="20" bestFit="1" customWidth="1"/>
    <col min="15" max="15" width="12.6640625" style="20" customWidth="1"/>
    <col min="16" max="16" width="12.1640625" style="20" customWidth="1"/>
    <col min="17" max="17" width="25.6640625" style="2" customWidth="1"/>
    <col min="18" max="18" width="28.6640625" style="2" customWidth="1"/>
    <col min="19" max="19" width="10" style="20" bestFit="1" customWidth="1"/>
    <col min="20" max="20" width="12.6640625" style="20" customWidth="1"/>
    <col min="21" max="21" width="12.1640625" style="20" customWidth="1"/>
    <col min="22" max="23" width="25.6640625" style="2" customWidth="1"/>
    <col min="24" max="24" width="10" style="20" bestFit="1" customWidth="1"/>
    <col min="25" max="25" width="12.6640625" style="20" customWidth="1"/>
    <col min="26" max="26" width="12.1640625" style="20" customWidth="1"/>
    <col min="27" max="16384" width="9.1640625" style="2"/>
  </cols>
  <sheetData>
    <row r="1" spans="1:26" ht="62.25" customHeight="1" x14ac:dyDescent="0.2">
      <c r="A1" s="1" t="s">
        <v>7</v>
      </c>
      <c r="B1" s="45" t="s">
        <v>17</v>
      </c>
      <c r="C1" s="45"/>
      <c r="D1" s="45"/>
      <c r="E1" s="45"/>
      <c r="F1" s="45"/>
      <c r="G1" s="45" t="s">
        <v>8</v>
      </c>
      <c r="H1" s="45"/>
      <c r="I1" s="45"/>
      <c r="J1" s="45"/>
      <c r="K1" s="45"/>
      <c r="L1" s="45" t="s">
        <v>11</v>
      </c>
      <c r="M1" s="47"/>
      <c r="N1" s="47"/>
      <c r="O1" s="47"/>
      <c r="P1" s="48"/>
      <c r="Q1" s="46" t="s">
        <v>10</v>
      </c>
      <c r="R1" s="46"/>
      <c r="S1" s="46"/>
      <c r="T1" s="46"/>
      <c r="U1" s="46"/>
      <c r="V1" s="43" t="s">
        <v>16</v>
      </c>
      <c r="W1" s="44"/>
      <c r="X1" s="44"/>
      <c r="Y1" s="44"/>
      <c r="Z1" s="44"/>
    </row>
    <row r="2" spans="1:26" s="3" customFormat="1" ht="113" thickBot="1" x14ac:dyDescent="0.25">
      <c r="A2" s="39" t="s">
        <v>1</v>
      </c>
      <c r="B2" s="40" t="s">
        <v>35</v>
      </c>
      <c r="C2" s="40" t="s">
        <v>13</v>
      </c>
      <c r="D2" s="40" t="s">
        <v>5</v>
      </c>
      <c r="E2" s="41" t="s">
        <v>6</v>
      </c>
      <c r="F2" s="40" t="s">
        <v>39</v>
      </c>
      <c r="G2" s="40" t="str">
        <f>B2</f>
        <v>Specific 
tasks and WBS</v>
      </c>
      <c r="H2" s="40" t="str">
        <f>C2</f>
        <v>How is deliverable Measured? 
Is delivery criteria Agreed?</v>
      </c>
      <c r="I2" s="40" t="str">
        <f>D2</f>
        <v>Realistic
planned hours 
actual hours</v>
      </c>
      <c r="J2" s="40" t="str">
        <f>E2</f>
        <v>planned date &amp; Time
of delivery
actual
date &amp; time</v>
      </c>
      <c r="K2" s="40" t="s">
        <v>39</v>
      </c>
      <c r="L2" s="40" t="str">
        <f t="shared" ref="L2:T2" si="0">G2</f>
        <v>Specific 
tasks and WBS</v>
      </c>
      <c r="M2" s="40" t="str">
        <f t="shared" si="0"/>
        <v>How is deliverable Measured? 
Is delivery criteria Agreed?</v>
      </c>
      <c r="N2" s="40" t="str">
        <f t="shared" si="0"/>
        <v>Realistic
planned hours 
actual hours</v>
      </c>
      <c r="O2" s="40" t="str">
        <f t="shared" si="0"/>
        <v>planned date &amp; Time
of delivery
actual
date &amp; time</v>
      </c>
      <c r="P2" s="40" t="s">
        <v>39</v>
      </c>
      <c r="Q2" s="40" t="str">
        <f t="shared" si="0"/>
        <v>Specific 
tasks and WBS</v>
      </c>
      <c r="R2" s="40" t="str">
        <f t="shared" si="0"/>
        <v>How is deliverable Measured? 
Is delivery criteria Agreed?</v>
      </c>
      <c r="S2" s="40" t="str">
        <f t="shared" si="0"/>
        <v>Realistic
planned hours 
actual hours</v>
      </c>
      <c r="T2" s="40" t="str">
        <f t="shared" si="0"/>
        <v>planned date &amp; Time
of delivery
actual
date &amp; time</v>
      </c>
      <c r="U2" s="40" t="s">
        <v>39</v>
      </c>
      <c r="V2" s="40" t="s">
        <v>4</v>
      </c>
      <c r="W2" s="41" t="s">
        <v>13</v>
      </c>
      <c r="X2" s="40" t="s">
        <v>5</v>
      </c>
      <c r="Y2" s="40" t="s">
        <v>6</v>
      </c>
      <c r="Z2" s="40" t="s">
        <v>39</v>
      </c>
    </row>
    <row r="3" spans="1:26" ht="65" thickBot="1" x14ac:dyDescent="0.25">
      <c r="A3" s="29" t="s">
        <v>15</v>
      </c>
      <c r="B3" s="30"/>
      <c r="C3" s="31" t="s">
        <v>31</v>
      </c>
      <c r="D3" s="32" t="s">
        <v>2</v>
      </c>
      <c r="E3" s="51">
        <v>44768.999988425923</v>
      </c>
      <c r="F3" s="21" t="str">
        <f>TEXT(($E$3),"dddd
") &amp; TEXT(($E$3),"mmm.d")</f>
        <v>Tuesday
Jul.26</v>
      </c>
      <c r="G3" s="30"/>
      <c r="H3" s="30"/>
      <c r="I3" s="33" t="s">
        <v>12</v>
      </c>
      <c r="J3" s="4">
        <v>9</v>
      </c>
      <c r="K3" s="34" t="s">
        <v>3</v>
      </c>
      <c r="L3" s="35"/>
      <c r="M3" s="35"/>
      <c r="N3" s="33" t="s">
        <v>12</v>
      </c>
      <c r="O3" s="4">
        <v>14</v>
      </c>
      <c r="P3" s="34" t="s">
        <v>3</v>
      </c>
      <c r="Q3" s="30"/>
      <c r="R3" s="30"/>
      <c r="S3" s="33" t="s">
        <v>12</v>
      </c>
      <c r="T3" s="4">
        <f>IF($E$3+21&lt;=$W$3,21,ROUND($W$3 - $E$3,0))</f>
        <v>21</v>
      </c>
      <c r="U3" s="34" t="s">
        <v>3</v>
      </c>
      <c r="V3" s="36" t="s">
        <v>14</v>
      </c>
      <c r="W3" s="37">
        <v>44909.999988425923</v>
      </c>
      <c r="X3" s="42"/>
      <c r="Y3" s="30"/>
      <c r="Z3" s="34"/>
    </row>
    <row r="4" spans="1:26" ht="64" customHeight="1" x14ac:dyDescent="0.2">
      <c r="A4" s="29" t="s">
        <v>51</v>
      </c>
      <c r="B4" s="30" t="s">
        <v>52</v>
      </c>
      <c r="C4" s="52"/>
      <c r="D4" s="53"/>
      <c r="E4" s="50"/>
      <c r="F4" s="21"/>
      <c r="G4" s="30"/>
      <c r="H4" s="30"/>
      <c r="I4" s="33"/>
      <c r="J4" s="4"/>
      <c r="K4" s="34"/>
      <c r="L4" s="35"/>
      <c r="M4" s="35"/>
      <c r="N4" s="33"/>
      <c r="O4" s="4"/>
      <c r="P4" s="34"/>
      <c r="Q4" s="30"/>
      <c r="R4" s="30"/>
      <c r="S4" s="33"/>
      <c r="T4" s="4"/>
      <c r="U4" s="34"/>
      <c r="V4" s="36"/>
      <c r="W4" s="49"/>
      <c r="X4" s="42"/>
      <c r="Y4" s="30"/>
      <c r="Z4" s="34"/>
    </row>
    <row r="5" spans="1:26" ht="80" x14ac:dyDescent="0.2">
      <c r="A5" s="8" t="s">
        <v>40</v>
      </c>
      <c r="B5" s="4" t="s">
        <v>25</v>
      </c>
      <c r="C5" s="4" t="s">
        <v>26</v>
      </c>
      <c r="D5" s="9"/>
      <c r="E5" s="21" t="str">
        <f>TEXT(($E$3+2),"dddd
") &amp; TEXT(($E$3+2),"mmm.d")</f>
        <v>Thursday
Jul.28</v>
      </c>
      <c r="F5" s="10" t="s">
        <v>0</v>
      </c>
      <c r="G5" s="4" t="s">
        <v>34</v>
      </c>
      <c r="H5" s="4" t="s">
        <v>36</v>
      </c>
      <c r="I5" s="5"/>
      <c r="J5" s="4" t="s">
        <v>30</v>
      </c>
      <c r="K5" s="6"/>
      <c r="L5" s="4" t="str">
        <f>G5</f>
        <v>completes their module. For specific tasks, see Final Project Overview and Project Milestones and Details</v>
      </c>
      <c r="M5" s="4" t="str">
        <f>H5</f>
        <v>see Programming Comments and Programming Test Cases docs for acceptance criteria. See Project Overview - Appendix B for deliverables</v>
      </c>
      <c r="N5" s="5"/>
      <c r="O5" s="4" t="str">
        <f>J5</f>
        <v>see Project Milestones and Details</v>
      </c>
      <c r="P5" s="6"/>
      <c r="Q5" s="4" t="str">
        <f>L5</f>
        <v>completes their module. For specific tasks, see Final Project Overview and Project Milestones and Details</v>
      </c>
      <c r="R5" s="4" t="str">
        <f>M5</f>
        <v>see Programming Comments and Programming Test Cases docs for acceptance criteria. See Project Overview - Appendix B for deliverables</v>
      </c>
      <c r="S5" s="5"/>
      <c r="T5" s="4" t="str">
        <f>O5</f>
        <v>see Project Milestones and Details</v>
      </c>
      <c r="U5" s="6"/>
      <c r="V5" s="4"/>
      <c r="W5" s="11"/>
      <c r="X5" s="7"/>
      <c r="Y5" s="4"/>
      <c r="Z5" s="6"/>
    </row>
    <row r="6" spans="1:26" s="14" customFormat="1" ht="64" x14ac:dyDescent="0.2">
      <c r="A6" s="12" t="s">
        <v>41</v>
      </c>
      <c r="B6" s="12" t="s">
        <v>24</v>
      </c>
      <c r="C6" s="12" t="s">
        <v>42</v>
      </c>
      <c r="D6" s="12">
        <v>1.5</v>
      </c>
      <c r="E6" s="21" t="str">
        <f>TEXT(($E$3+3),"dddd
") &amp; TEXT(($E$3+3),"mmm.d")</f>
        <v>Friday
Jul.29</v>
      </c>
      <c r="F6" s="10" t="s">
        <v>0</v>
      </c>
      <c r="G6" s="12" t="s">
        <v>27</v>
      </c>
      <c r="H6" s="12" t="s">
        <v>9</v>
      </c>
      <c r="I6" s="13"/>
      <c r="J6" s="24" t="str">
        <f>TEXT(($E$3+J$3-2),"dddd
") &amp; TEXT(($E$3+J$3-2),"mmm.d")</f>
        <v>Tuesday
Aug.2</v>
      </c>
      <c r="K6" s="10" t="s">
        <v>0</v>
      </c>
      <c r="L6" s="10" t="s">
        <v>43</v>
      </c>
      <c r="M6" s="10" t="s">
        <v>44</v>
      </c>
      <c r="N6" s="13"/>
      <c r="O6" s="24" t="str">
        <f>IF(($E$3+O$3-2)&lt;$W$3,(TEXT(($E$3+O$3-2),"dddd
") &amp; TEXT(($E$3+O$3-2),"mmm.d")),(TEXT($W$3,"dddd
") &amp; TEXT($W$3,"mmm.d")))</f>
        <v>Sunday
Aug.7</v>
      </c>
      <c r="P6" s="10" t="s">
        <v>0</v>
      </c>
      <c r="Q6" s="10" t="s">
        <v>45</v>
      </c>
      <c r="R6" s="10" t="s">
        <v>44</v>
      </c>
      <c r="S6" s="13"/>
      <c r="T6" s="24" t="str">
        <f>IF(($E$3+T$3-2)&lt;$W$3,(TEXT(($E$3+T$3-2),"dddd
") &amp; TEXT(($E$3+T$3-2),"mmm.d")),(TEXT($W$3,"dddd
") &amp; TEXT($W$3,"mmm.d")))</f>
        <v>Sunday
Aug.14</v>
      </c>
      <c r="U6" s="10" t="s">
        <v>0</v>
      </c>
      <c r="V6" s="10" t="s">
        <v>32</v>
      </c>
      <c r="W6" s="10" t="s">
        <v>33</v>
      </c>
      <c r="X6" s="13"/>
      <c r="Y6" s="24" t="str">
        <f>IF(($W$3+Y$3-2)&lt;$W$3,(TEXT(($W$3+Y$3-2),"dddd
") &amp; TEXT(($W$3+Y$3-2),"mmm.d")),(TEXT($W$3,"dddd
") &amp; TEXT($W$3,"mmm.d")))</f>
        <v>Monday
Dec.12</v>
      </c>
      <c r="Z6" s="10" t="s">
        <v>0</v>
      </c>
    </row>
    <row r="7" spans="1:26" s="14" customFormat="1" ht="64" x14ac:dyDescent="0.2">
      <c r="A7" s="12"/>
      <c r="B7" s="12" t="s">
        <v>18</v>
      </c>
      <c r="C7" s="12" t="s">
        <v>29</v>
      </c>
      <c r="D7" s="12"/>
      <c r="E7" s="21" t="str">
        <f>TEXT(($E$3+4),"dddd
") &amp; TEXT(($E$3+4),"mmm.d")</f>
        <v>Saturday
Jul.30</v>
      </c>
      <c r="F7" s="10"/>
      <c r="G7" s="12" t="s">
        <v>18</v>
      </c>
      <c r="H7" s="12" t="s">
        <v>29</v>
      </c>
      <c r="I7" s="13"/>
      <c r="J7" s="24" t="str">
        <f>TEXT(($E$3+J$3-2),"dddd
") &amp; TEXT(($E$3+J$3-2),"mmm.d")</f>
        <v>Tuesday
Aug.2</v>
      </c>
      <c r="K7" s="10" t="s">
        <v>0</v>
      </c>
      <c r="L7" s="12" t="s">
        <v>18</v>
      </c>
      <c r="M7" s="12" t="s">
        <v>29</v>
      </c>
      <c r="N7" s="13"/>
      <c r="O7" s="24" t="str">
        <f>TEXT(($E$3+O$3-2),"dddd
") &amp; TEXT(($E$3+O$3-2),"mmm.d")</f>
        <v>Sunday
Aug.7</v>
      </c>
      <c r="P7" s="10" t="s">
        <v>0</v>
      </c>
      <c r="Q7" s="12" t="s">
        <v>18</v>
      </c>
      <c r="R7" s="12" t="s">
        <v>29</v>
      </c>
      <c r="S7" s="13"/>
      <c r="T7" s="24" t="str">
        <f>TEXT(($E$3+T$3-2),"dddd
") &amp; TEXT(($E$3+T$3-2),"mmm.d")</f>
        <v>Sunday
Aug.14</v>
      </c>
      <c r="U7" s="10" t="s">
        <v>0</v>
      </c>
      <c r="V7" s="10"/>
      <c r="W7" s="10"/>
      <c r="X7" s="13"/>
      <c r="Y7" s="24"/>
      <c r="Z7" s="10"/>
    </row>
    <row r="8" spans="1:26" s="16" customFormat="1" ht="80" x14ac:dyDescent="0.2">
      <c r="A8" s="15" t="s">
        <v>47</v>
      </c>
      <c r="B8" s="16" t="s">
        <v>46</v>
      </c>
      <c r="D8" s="12"/>
      <c r="E8" s="21" t="str">
        <f>TEXT(($E$3+3),"dddd
") &amp; TEXT(($E$3+3),"mmm.d")</f>
        <v>Friday
Jul.29</v>
      </c>
      <c r="F8" s="12"/>
      <c r="G8" s="17" t="s">
        <v>28</v>
      </c>
      <c r="I8" s="12"/>
      <c r="J8" s="24" t="str">
        <f>TEXT(($E$3+J$3-1),"dddd
") &amp; TEXT(($E$3+J$3-1),"mmm.d")</f>
        <v>Wednesday
Aug.3</v>
      </c>
      <c r="K8" s="12"/>
      <c r="L8" s="17" t="s">
        <v>28</v>
      </c>
      <c r="M8" s="18"/>
      <c r="N8" s="18"/>
      <c r="O8" s="24" t="str">
        <f>TEXT(($E$3+O$3-1),"dddd
") &amp; TEXT(($E$3+O$3-1),"mmm.d")</f>
        <v>Monday
Aug.8</v>
      </c>
      <c r="P8" s="18"/>
      <c r="Q8" s="17" t="s">
        <v>28</v>
      </c>
      <c r="R8" s="18"/>
      <c r="S8" s="18"/>
      <c r="T8" s="24" t="str">
        <f>TEXT(($E$3+T$3-1),"dddd
") &amp; TEXT(($E$3+T$3-1),"mmm.d")</f>
        <v>Monday
Aug.15</v>
      </c>
      <c r="U8" s="18"/>
      <c r="V8" s="18"/>
      <c r="W8" s="18"/>
      <c r="X8" s="18"/>
      <c r="Y8" s="24" t="str">
        <f>IF(WORKDAY($W$3,Y$3-1)&lt;$W$3,(TEXT(WORKDAY($W$3,Y$3-1),"dddd
") &amp; TEXT(WORKDAY($W$3,Y$3-1),"mmm.d")),(TEXT($W$3,"dddd
") &amp; TEXT($W$3,"mmm.d")))</f>
        <v>Tuesday
Dec.13</v>
      </c>
      <c r="Z8" s="12"/>
    </row>
    <row r="9" spans="1:26" s="16" customFormat="1" ht="80" x14ac:dyDescent="0.2">
      <c r="A9" s="15" t="s">
        <v>48</v>
      </c>
      <c r="B9" s="16" t="s">
        <v>46</v>
      </c>
      <c r="D9" s="12"/>
      <c r="E9" s="21" t="str">
        <f>TEXT(($E$3+3),"dddd
") &amp; TEXT(($E$3+3),"mmm.d")</f>
        <v>Friday
Jul.29</v>
      </c>
      <c r="F9" s="12"/>
      <c r="G9" s="17" t="s">
        <v>28</v>
      </c>
      <c r="I9" s="12"/>
      <c r="J9" s="24" t="str">
        <f>TEXT(($E$3+J$3-1),"dddd
") &amp; TEXT(($E$3+J$3-1),"mmm.d")</f>
        <v>Wednesday
Aug.3</v>
      </c>
      <c r="K9" s="12"/>
      <c r="L9" s="17" t="s">
        <v>28</v>
      </c>
      <c r="M9" s="18"/>
      <c r="N9" s="18"/>
      <c r="O9" s="24" t="str">
        <f>TEXT(($E$3+O$3-1),"dddd
") &amp; TEXT(($E$3+O$3-1),"mmm.d")</f>
        <v>Monday
Aug.8</v>
      </c>
      <c r="P9" s="18"/>
      <c r="Q9" s="17" t="s">
        <v>28</v>
      </c>
      <c r="R9" s="18"/>
      <c r="S9" s="18"/>
      <c r="T9" s="24" t="str">
        <f>TEXT(($E$3+T$3-1),"dddd
") &amp; TEXT(($E$3+T$3-1),"mmm.d")</f>
        <v>Monday
Aug.15</v>
      </c>
      <c r="U9" s="18"/>
      <c r="V9" s="18"/>
      <c r="W9" s="18"/>
      <c r="X9" s="18"/>
      <c r="Y9" s="24" t="str">
        <f>IF(WORKDAY($W$3,Y$3-1)&lt;$W$3,(TEXT(WORKDAY($W$3,Y$3-1),"dddd
") &amp; TEXT(WORKDAY($W$3,Y$3-1),"mmm.d")),(TEXT($W$3,"dddd
") &amp; TEXT($W$3,"mmm.d")))</f>
        <v>Tuesday
Dec.13</v>
      </c>
      <c r="Z9" s="12"/>
    </row>
    <row r="10" spans="1:26" s="16" customFormat="1" ht="81" thickBot="1" x14ac:dyDescent="0.25">
      <c r="A10" s="15" t="s">
        <v>49</v>
      </c>
      <c r="B10" s="16" t="s">
        <v>46</v>
      </c>
      <c r="D10" s="12"/>
      <c r="E10" s="21" t="str">
        <f>TEXT(($E$3+3),"dddd
") &amp; TEXT(($E$3+3),"mmm.d")</f>
        <v>Friday
Jul.29</v>
      </c>
      <c r="F10" s="12"/>
      <c r="G10" s="17" t="s">
        <v>28</v>
      </c>
      <c r="I10" s="12"/>
      <c r="J10" s="24" t="str">
        <f>TEXT(($E$3+J$3-1),"dddd
") &amp; TEXT(($E$3+J$3-1),"mmm.d")</f>
        <v>Wednesday
Aug.3</v>
      </c>
      <c r="K10" s="12"/>
      <c r="L10" s="17" t="s">
        <v>28</v>
      </c>
      <c r="M10" s="18"/>
      <c r="N10" s="18"/>
      <c r="O10" s="24" t="str">
        <f>TEXT(($E$3+O$3-1),"dddd
") &amp; TEXT(($E$3+O$3-1),"mmm.d")</f>
        <v>Monday
Aug.8</v>
      </c>
      <c r="P10" s="18"/>
      <c r="Q10" s="17" t="s">
        <v>28</v>
      </c>
      <c r="R10" s="18"/>
      <c r="S10" s="18"/>
      <c r="T10" s="24" t="str">
        <f>TEXT(($E$3+T$3-1),"dddd
") &amp; TEXT(($E$3+T$3-1),"mmm.d")</f>
        <v>Monday
Aug.15</v>
      </c>
      <c r="U10" s="18"/>
      <c r="V10" s="18"/>
      <c r="W10" s="18"/>
      <c r="X10" s="18"/>
      <c r="Y10" s="24" t="str">
        <f>IF(WORKDAY($W$3,Y$3-1)&lt;$W$3,(TEXT(WORKDAY($W$3,Y$3-1),"dddd
") &amp; TEXT(WORKDAY($W$3,Y$3-1),"mmm.d")),(TEXT($W$3,"dddd
") &amp; TEXT($W$3,"mmm.d")))</f>
        <v>Tuesday
Dec.13</v>
      </c>
      <c r="Z10" s="12"/>
    </row>
    <row r="11" spans="1:26" s="16" customFormat="1" ht="80" x14ac:dyDescent="0.2">
      <c r="A11" s="15" t="s">
        <v>50</v>
      </c>
      <c r="B11" s="16" t="s">
        <v>46</v>
      </c>
      <c r="C11" s="12"/>
      <c r="D11" s="12"/>
      <c r="E11" s="22" t="str">
        <f>TEXT(($E$3+4),"dddd
") &amp; TEXT(($E$3+4),"mmm.d")</f>
        <v>Saturday
Jul.30</v>
      </c>
      <c r="F11" s="12"/>
      <c r="G11" s="17" t="s">
        <v>28</v>
      </c>
      <c r="H11" s="12"/>
      <c r="I11" s="12"/>
      <c r="J11" s="22" t="str">
        <f>TEXT(($E$3+J$3),"dddd
") &amp; TEXT(($E$3+J$3),"mmm.d")</f>
        <v>Thursday
Aug.4</v>
      </c>
      <c r="K11" s="12"/>
      <c r="L11" s="17" t="s">
        <v>28</v>
      </c>
      <c r="M11" s="12"/>
      <c r="N11" s="12"/>
      <c r="O11" s="22" t="str">
        <f>TEXT(($E$3+O$3),"dddd
") &amp; TEXT(($E$3+O$3),"mmm.d")</f>
        <v>Tuesday
Aug.9</v>
      </c>
      <c r="P11" s="12"/>
      <c r="Q11" s="17" t="s">
        <v>28</v>
      </c>
      <c r="R11" s="12"/>
      <c r="S11" s="12"/>
      <c r="T11" s="25" t="str">
        <f>TEXT(($E$3+T$3),"dddd
") &amp; TEXT(($E$3+T$3),"mmm.d")</f>
        <v>Tuesday
Aug.16</v>
      </c>
      <c r="U11" s="18"/>
      <c r="V11" s="18"/>
      <c r="W11" s="18"/>
      <c r="X11" s="18"/>
      <c r="Y11" s="27" t="str">
        <f>IF(WORKDAY($W$3,Y$3)&lt;$W$3,(TEXT(WORKDAY($W$3,Y$3),"dddd
") &amp; TEXT(WORKDAY($W$3,Y$3),"mmm.d")),(TEXT($W$3,"dddd
") &amp; TEXT($W$3,"mmm.d")))</f>
        <v>Wednesday
Dec.14</v>
      </c>
      <c r="Z11" s="12"/>
    </row>
    <row r="12" spans="1:26" s="13" customFormat="1" ht="49" thickBot="1" x14ac:dyDescent="0.25">
      <c r="E12" s="23" t="s">
        <v>19</v>
      </c>
      <c r="J12" s="23" t="s">
        <v>19</v>
      </c>
      <c r="O12" s="23" t="s">
        <v>19</v>
      </c>
      <c r="T12" s="26" t="s">
        <v>21</v>
      </c>
      <c r="Y12" s="28" t="s">
        <v>23</v>
      </c>
    </row>
    <row r="13" spans="1:26" s="14" customFormat="1" ht="224" x14ac:dyDescent="0.2">
      <c r="D13" s="19"/>
      <c r="E13" s="19"/>
      <c r="F13" s="19"/>
      <c r="G13" s="14" t="s">
        <v>38</v>
      </c>
      <c r="H13" s="14" t="s">
        <v>37</v>
      </c>
      <c r="I13" s="19"/>
      <c r="J13" s="19"/>
      <c r="K13" s="19"/>
      <c r="N13" s="19"/>
      <c r="O13" s="19"/>
      <c r="P13" s="19"/>
      <c r="S13" s="19"/>
      <c r="T13" s="26" t="s">
        <v>22</v>
      </c>
      <c r="U13" s="19"/>
      <c r="X13" s="19"/>
      <c r="Y13" s="26" t="s">
        <v>20</v>
      </c>
      <c r="Z13" s="19"/>
    </row>
  </sheetData>
  <mergeCells count="5">
    <mergeCell ref="B1:F1"/>
    <mergeCell ref="G1:K1"/>
    <mergeCell ref="L1:P1"/>
    <mergeCell ref="Q1:U1"/>
    <mergeCell ref="V1:Z1"/>
  </mergeCells>
  <conditionalFormatting sqref="B13:U1048576">
    <cfRule type="containsText" dxfId="31" priority="13" operator="containsText" text="complete">
      <formula>NOT(ISERROR(SEARCH("complete",B13)))</formula>
    </cfRule>
  </conditionalFormatting>
  <conditionalFormatting sqref="B1:V1">
    <cfRule type="containsText" dxfId="30" priority="24" operator="containsText" text="complete">
      <formula>NOT(ISERROR(SEARCH("complete",B1)))</formula>
    </cfRule>
  </conditionalFormatting>
  <conditionalFormatting sqref="E11">
    <cfRule type="containsText" dxfId="29" priority="11" operator="containsText" text="complete">
      <formula>NOT(ISERROR(SEARCH("complete",E11)))</formula>
    </cfRule>
  </conditionalFormatting>
  <conditionalFormatting sqref="F1:F2 F8 K8 P8 U8 Z8 F12:F1048576 K12:K1048576 P12:P1048576 U12:U1048576 Z12:Z1048576 K1:K2 U1:U2">
    <cfRule type="containsText" dxfId="28" priority="31" operator="containsText" text="in progress">
      <formula>NOT(ISERROR(SEARCH("in progress",F1)))</formula>
    </cfRule>
  </conditionalFormatting>
  <conditionalFormatting sqref="F1:F2 K1:K2 U1:U2 F8 K8 P8 U8 Z8 F12:F1048576 K12:K1048576 P12:P1048576 U12:U1048576 Z12:Z1048576">
    <cfRule type="containsText" dxfId="27" priority="32" operator="containsText" text="not yet started">
      <formula>NOT(ISERROR(SEARCH("not yet started",F1)))</formula>
    </cfRule>
  </conditionalFormatting>
  <conditionalFormatting sqref="F8:F11 K8:K11 P8:P11 U8:X11 Z8:Z11 C2:F2 C3:D5 B8:D11 H8:I11 M8:N11 R8:S11 J11:J12 O11:O12 B12:I12 K12:N12 P12:Z12">
    <cfRule type="containsText" dxfId="26" priority="30" operator="containsText" text="complete">
      <formula>NOT(ISERROR(SEARCH("complete",B2)))</formula>
    </cfRule>
  </conditionalFormatting>
  <conditionalFormatting sqref="F9:F11 K9:K11 P9:P11 U9:U11 Z9:Z11">
    <cfRule type="containsText" dxfId="25" priority="27" operator="containsText" text="in progress">
      <formula>NOT(ISERROR(SEARCH("in progress",F9)))</formula>
    </cfRule>
    <cfRule type="containsText" dxfId="24" priority="28" operator="containsText" text="not yet started">
      <formula>NOT(ISERROR(SEARCH("not yet started",F9)))</formula>
    </cfRule>
  </conditionalFormatting>
  <conditionalFormatting sqref="H2:K5">
    <cfRule type="containsText" dxfId="23" priority="10" operator="containsText" text="complete">
      <formula>NOT(ISERROR(SEARCH("complete",H2)))</formula>
    </cfRule>
  </conditionalFormatting>
  <conditionalFormatting sqref="K2">
    <cfRule type="containsText" dxfId="22" priority="6" operator="containsText" text="complete">
      <formula>NOT(ISERROR(SEARCH("complete",K2)))</formula>
    </cfRule>
  </conditionalFormatting>
  <conditionalFormatting sqref="K3:K5">
    <cfRule type="containsText" dxfId="21" priority="16" operator="containsText" text="in progress">
      <formula>NOT(ISERROR(SEARCH("in progress",K3)))</formula>
    </cfRule>
    <cfRule type="containsText" dxfId="20" priority="17" operator="containsText" text="not yet started">
      <formula>NOT(ISERROR(SEARCH("not yet started",K3)))</formula>
    </cfRule>
  </conditionalFormatting>
  <conditionalFormatting sqref="M2:P2">
    <cfRule type="containsText" dxfId="19" priority="5" operator="containsText" text="complete">
      <formula>NOT(ISERROR(SEARCH("complete",M2)))</formula>
    </cfRule>
  </conditionalFormatting>
  <conditionalFormatting sqref="M5:P5 R5:U5">
    <cfRule type="containsText" dxfId="18" priority="7" operator="containsText" text="complete">
      <formula>NOT(ISERROR(SEARCH("complete",M5)))</formula>
    </cfRule>
  </conditionalFormatting>
  <conditionalFormatting sqref="N3:P4">
    <cfRule type="containsText" dxfId="17" priority="18" operator="containsText" text="complete">
      <formula>NOT(ISERROR(SEARCH("complete",N3)))</formula>
    </cfRule>
  </conditionalFormatting>
  <conditionalFormatting sqref="P1:P2">
    <cfRule type="containsText" dxfId="16" priority="25" operator="containsText" text="in progress">
      <formula>NOT(ISERROR(SEARCH("in progress",P1)))</formula>
    </cfRule>
    <cfRule type="containsText" dxfId="15" priority="26" operator="containsText" text="not yet started">
      <formula>NOT(ISERROR(SEARCH("not yet started",P1)))</formula>
    </cfRule>
  </conditionalFormatting>
  <conditionalFormatting sqref="P3:P4">
    <cfRule type="containsText" dxfId="14" priority="19" operator="containsText" text="in progress">
      <formula>NOT(ISERROR(SEARCH("in progress",P3)))</formula>
    </cfRule>
    <cfRule type="containsText" dxfId="13" priority="20" operator="containsText" text="not yet started">
      <formula>NOT(ISERROR(SEARCH("not yet started",P3)))</formula>
    </cfRule>
  </conditionalFormatting>
  <conditionalFormatting sqref="P5 U5">
    <cfRule type="containsText" dxfId="12" priority="8" operator="containsText" text="in progress">
      <formula>NOT(ISERROR(SEARCH("in progress",P5)))</formula>
    </cfRule>
    <cfRule type="containsText" dxfId="11" priority="9" operator="containsText" text="not yet started">
      <formula>NOT(ISERROR(SEARCH("not yet started",P5)))</formula>
    </cfRule>
  </conditionalFormatting>
  <conditionalFormatting sqref="R2:U2">
    <cfRule type="containsText" dxfId="10" priority="4" operator="containsText" text="complete">
      <formula>NOT(ISERROR(SEARCH("complete",R2)))</formula>
    </cfRule>
  </conditionalFormatting>
  <conditionalFormatting sqref="R3:V4">
    <cfRule type="containsText" dxfId="9" priority="21" operator="containsText" text="complete">
      <formula>NOT(ISERROR(SEARCH("complete",R3)))</formula>
    </cfRule>
  </conditionalFormatting>
  <conditionalFormatting sqref="T11">
    <cfRule type="containsText" dxfId="8" priority="12" operator="containsText" text="complete">
      <formula>NOT(ISERROR(SEARCH("complete",T11)))</formula>
    </cfRule>
  </conditionalFormatting>
  <conditionalFormatting sqref="U3:U4">
    <cfRule type="containsText" dxfId="7" priority="22" operator="containsText" text="in progress">
      <formula>NOT(ISERROR(SEARCH("in progress",U3)))</formula>
    </cfRule>
    <cfRule type="containsText" dxfId="6" priority="23" operator="containsText" text="not yet started">
      <formula>NOT(ISERROR(SEARCH("not yet started",U3)))</formula>
    </cfRule>
  </conditionalFormatting>
  <conditionalFormatting sqref="W2">
    <cfRule type="containsText" dxfId="5" priority="15" operator="containsText" text="complete">
      <formula>NOT(ISERROR(SEARCH("complete",W2)))</formula>
    </cfRule>
  </conditionalFormatting>
  <conditionalFormatting sqref="W5 V13:V19 V20:Z1048576">
    <cfRule type="containsText" dxfId="4" priority="29" operator="containsText" text="complete">
      <formula>NOT(ISERROR(SEARCH("complete",V5)))</formula>
    </cfRule>
  </conditionalFormatting>
  <conditionalFormatting sqref="X2:Z5">
    <cfRule type="containsText" dxfId="3" priority="1" operator="containsText" text="complete">
      <formula>NOT(ISERROR(SEARCH("complete",X2)))</formula>
    </cfRule>
  </conditionalFormatting>
  <conditionalFormatting sqref="X13:Z19">
    <cfRule type="containsText" dxfId="2" priority="14" operator="containsText" text="complete">
      <formula>NOT(ISERROR(SEARCH("complete",X13)))</formula>
    </cfRule>
  </conditionalFormatting>
  <conditionalFormatting sqref="Z2:Z5">
    <cfRule type="containsText" dxfId="1" priority="2" operator="containsText" text="in progress">
      <formula>NOT(ISERROR(SEARCH("in progress",Z2)))</formula>
    </cfRule>
    <cfRule type="containsText" dxfId="0" priority="3" operator="containsText" text="not yet started">
      <formula>NOT(ISERROR(SEARCH("not yet started",Z2)))</formula>
    </cfRule>
  </conditionalFormatting>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90431BC0474204BA5DF53F8B381F09C" ma:contentTypeVersion="5" ma:contentTypeDescription="Create a new document." ma:contentTypeScope="" ma:versionID="6d23921bee26f7e8e234dce1810f7ceb">
  <xsd:schema xmlns:xsd="http://www.w3.org/2001/XMLSchema" xmlns:xs="http://www.w3.org/2001/XMLSchema" xmlns:p="http://schemas.microsoft.com/office/2006/metadata/properties" xmlns:ns2="f6759040-d046-4ead-920a-51d0beeee03a" targetNamespace="http://schemas.microsoft.com/office/2006/metadata/properties" ma:root="true" ma:fieldsID="bd603e977374980299e2cd712a562e99" ns2:_="">
    <xsd:import namespace="f6759040-d046-4ead-920a-51d0beeee03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759040-d046-4ead-920a-51d0beeee0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F5A318-42C9-4C39-8A11-FB54C76782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759040-d046-4ead-920a-51d0beeee0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FEA26C-2233-4295-8BE1-B265CEAD26C7}">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6759040-d046-4ead-920a-51d0beeee03a"/>
    <ds:schemaRef ds:uri="http://www.w3.org/XML/1998/namespace"/>
    <ds:schemaRef ds:uri="http://purl.org/dc/dcmitype/"/>
  </ds:schemaRefs>
</ds:datastoreItem>
</file>

<file path=customXml/itemProps3.xml><?xml version="1.0" encoding="utf-8"?>
<ds:datastoreItem xmlns:ds="http://schemas.openxmlformats.org/officeDocument/2006/customXml" ds:itemID="{4A37522F-39F4-4439-AEEC-7D6E0C35C75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Working route</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JAIRO MARTINEZ</dc:creator>
  <cp:keywords/>
  <dc:description/>
  <cp:lastModifiedBy>Sampreet Klair</cp:lastModifiedBy>
  <cp:revision/>
  <cp:lastPrinted>2021-07-28T15:59:21Z</cp:lastPrinted>
  <dcterms:created xsi:type="dcterms:W3CDTF">2020-03-22T18:31:45Z</dcterms:created>
  <dcterms:modified xsi:type="dcterms:W3CDTF">2023-07-27T13:00:52Z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0x010100B90431BC0474204BA5DF53F8B381F09C</vt:lpwstr>
  </property>
</Properties>
</file>