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financial mathematics/"/>
    </mc:Choice>
  </mc:AlternateContent>
  <xr:revisionPtr revIDLastSave="0" documentId="13_ncr:1_{A61E2676-D910-9E4E-82DF-418AD3350696}" xr6:coauthVersionLast="47" xr6:coauthVersionMax="47" xr10:uidLastSave="{00000000-0000-0000-0000-000000000000}"/>
  <bookViews>
    <workbookView xWindow="780" yWindow="1000" windowWidth="27640" windowHeight="15640" xr2:uid="{049CC67E-8F6B-2F46-9A79-32693A477A76}"/>
  </bookViews>
  <sheets>
    <sheet name="Sheet1" sheetId="1" r:id="rId1"/>
  </sheets>
  <definedNames>
    <definedName name="solver_adj" localSheetId="0" hidden="1">Sheet1!$O$14:$O$18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Sheet1!$O$19</definedName>
    <definedName name="solver_lhs2" localSheetId="0" hidden="1">Sheet1!$O$22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Sheet1!$O$24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1</definedName>
    <definedName name="solver_rhs2" localSheetId="0" hidden="1">0.3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V7" i="1"/>
  <c r="W6" i="1" s="1"/>
  <c r="U7" i="1"/>
  <c r="U6" i="1"/>
  <c r="V5" i="1" s="1" a="1"/>
  <c r="V5" i="1" s="1"/>
  <c r="T7" i="1"/>
  <c r="T6" i="1"/>
  <c r="T5" i="1"/>
  <c r="U4" i="1" s="1" a="1"/>
  <c r="U4" i="1" s="1"/>
  <c r="S7" i="1"/>
  <c r="S6" i="1"/>
  <c r="S5" i="1"/>
  <c r="S4" i="1"/>
  <c r="T3" i="1" s="1" a="1"/>
  <c r="T3" i="1" s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P7" i="1" s="1"/>
  <c r="H7" i="1"/>
  <c r="O3" i="1" s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I3" i="1"/>
  <c r="P4" i="1" s="1"/>
  <c r="J3" i="1"/>
  <c r="P5" i="1" s="1"/>
  <c r="K3" i="1"/>
  <c r="V6" i="1" s="1"/>
  <c r="L3" i="1"/>
  <c r="W7" i="1" s="1"/>
  <c r="H3" i="1"/>
  <c r="P3" i="1" s="1"/>
  <c r="P6" i="1" l="1"/>
  <c r="O4" i="1"/>
  <c r="O21" i="1" s="1" a="1"/>
  <c r="O21" i="1" s="1"/>
  <c r="O5" i="1"/>
  <c r="S3" i="1"/>
  <c r="O6" i="1"/>
  <c r="T4" i="1"/>
  <c r="O7" i="1"/>
  <c r="U5" i="1"/>
  <c r="O22" i="1" l="1" a="1"/>
  <c r="O22" i="1" s="1"/>
  <c r="O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<sst xmlns="http://schemas.openxmlformats.org/spreadsheetml/2006/main" count="57" uniqueCount="20">
  <si>
    <t>barclays</t>
  </si>
  <si>
    <t>HSBC</t>
  </si>
  <si>
    <t>SHELL</t>
  </si>
  <si>
    <t>Unilever</t>
  </si>
  <si>
    <t>Vodafone</t>
  </si>
  <si>
    <t xml:space="preserve">mean </t>
  </si>
  <si>
    <t>SD</t>
  </si>
  <si>
    <t>risk_free</t>
  </si>
  <si>
    <t>equally weighted portfolio</t>
  </si>
  <si>
    <t>assests</t>
  </si>
  <si>
    <t>weights</t>
  </si>
  <si>
    <t>sum</t>
  </si>
  <si>
    <t>expected return</t>
  </si>
  <si>
    <t>std dev</t>
  </si>
  <si>
    <t>sharpe ratio</t>
  </si>
  <si>
    <t>daily share prices for 5 assets/stock</t>
  </si>
  <si>
    <t>Daily Return</t>
  </si>
  <si>
    <t>Mean and SD of the returns(Annualized)</t>
  </si>
  <si>
    <t>Varaince-Covariance matrix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</si>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</sst>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0" fillId="5" borderId="6" xfId="0" applyFill="1" applyBorder="1"/>
    <xf numFmtId="0" fontId="1" fillId="0" borderId="6" xfId="0" applyFont="1" applyBorder="1"/>
    <xf numFmtId="0" fontId="1" fillId="0" borderId="8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C5F2-6443-F647-9A59-EFC348653B4C}">
  <dimension ref="A1:W278"/>
  <sheetViews>
    <sheetView tabSelected="1" workbookViewId="0">
      <selection activeCell="P32" sqref="P32"/>
    </sheetView>
  </sheetViews>
  <sheetFormatPr baseColWidth="10" defaultRowHeight="16" x14ac:dyDescent="0.2"/>
  <cols>
    <col min="14" max="14" width="13.5" customWidth="1"/>
    <col min="19" max="19" width="13.83203125" customWidth="1"/>
  </cols>
  <sheetData>
    <row r="1" spans="1:23" ht="17" thickBot="1" x14ac:dyDescent="0.25">
      <c r="C1" s="3" t="s">
        <v>15</v>
      </c>
      <c r="I1" s="3" t="s">
        <v>16</v>
      </c>
      <c r="N1" s="3" t="s">
        <v>17</v>
      </c>
      <c r="S1" s="3" t="s">
        <v>18</v>
      </c>
    </row>
    <row r="2" spans="1:23" x14ac:dyDescent="0.2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5</v>
      </c>
      <c r="P2" t="s">
        <v>6</v>
      </c>
      <c r="R2" s="2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x14ac:dyDescent="0.2">
      <c r="A3" s="18">
        <v>44587</v>
      </c>
      <c r="B3">
        <v>11.04</v>
      </c>
      <c r="C3">
        <v>35.060001</v>
      </c>
      <c r="D3">
        <v>50.91</v>
      </c>
      <c r="E3">
        <v>51.310001</v>
      </c>
      <c r="F3">
        <v>16.73</v>
      </c>
      <c r="H3">
        <f>(B4-B3)/B3</f>
        <v>9.0579710144941708E-4</v>
      </c>
      <c r="I3">
        <f t="shared" ref="I3:L3" si="0">(C4-C3)/C3</f>
        <v>1.9680518548758748E-2</v>
      </c>
      <c r="J3">
        <f t="shared" si="0"/>
        <v>3.9285209192693052E-3</v>
      </c>
      <c r="K3">
        <f t="shared" si="0"/>
        <v>-2.143831569989629E-3</v>
      </c>
      <c r="L3">
        <f t="shared" si="0"/>
        <v>4.1840406455468772E-3</v>
      </c>
      <c r="N3" t="s">
        <v>0</v>
      </c>
      <c r="O3">
        <f>AVERAGE(H3:H252)*252</f>
        <v>-0.10526270491010804</v>
      </c>
      <c r="P3">
        <f>STDEV(H3:H252)*SQRT(252)</f>
        <v>0.40933697412293674</v>
      </c>
      <c r="R3" t="s">
        <v>0</v>
      </c>
      <c r="S3">
        <f>VARP(Sheet1!$H$3:$H$252)*252</f>
        <v>0.16688653135058526</v>
      </c>
      <c r="T3" cm="1">
        <f t="array" ref="T3:W3">TRANSPOSE(S4:S7)</f>
        <v>0.10133447822142977</v>
      </c>
      <c r="U3">
        <v>6.3327617245114487E-2</v>
      </c>
      <c r="V3">
        <v>4.6028564074859182E-2</v>
      </c>
      <c r="W3">
        <v>7.2679534013221886E-2</v>
      </c>
    </row>
    <row r="4" spans="1:23" x14ac:dyDescent="0.2">
      <c r="A4" s="18">
        <v>44588</v>
      </c>
      <c r="B4">
        <v>11.05</v>
      </c>
      <c r="C4">
        <v>35.75</v>
      </c>
      <c r="D4">
        <v>51.110000999999997</v>
      </c>
      <c r="E4">
        <v>51.200001</v>
      </c>
      <c r="F4">
        <v>16.799999</v>
      </c>
      <c r="H4">
        <f t="shared" ref="H4:H67" si="1">(B5-B4)/B4</f>
        <v>-2.1719457013574677E-2</v>
      </c>
      <c r="I4">
        <f t="shared" ref="I4:I67" si="2">(C5-C4)/C4</f>
        <v>-8.3915804195804113E-3</v>
      </c>
      <c r="J4">
        <f t="shared" ref="J4:J67" si="3">(D5-D4)/D4</f>
        <v>-1.3695949643984606E-3</v>
      </c>
      <c r="K4">
        <f t="shared" ref="K4:K67" si="4">(E5-E4)/E4</f>
        <v>1.9530858993537785E-3</v>
      </c>
      <c r="L4">
        <f t="shared" ref="L4:L67" si="5">(F5-F4)/F4</f>
        <v>5.7738158198699888E-2</v>
      </c>
      <c r="N4" t="s">
        <v>1</v>
      </c>
      <c r="O4">
        <f>AVERAGE(I3:I252)*252</f>
        <v>0.11103025652266262</v>
      </c>
      <c r="P4">
        <f>STDEV(I3:I252)*SQRT(252)</f>
        <v>0.33137599581774474</v>
      </c>
      <c r="R4" t="s">
        <v>1</v>
      </c>
      <c r="S4">
        <f>0.000402120945323134*252</f>
        <v>0.10133447822142977</v>
      </c>
      <c r="T4">
        <f>VARP(Sheet1!$I$3:$I$252)*252</f>
        <v>0.10937081040178513</v>
      </c>
      <c r="U4" cm="1">
        <f t="array" ref="U4:W4">TRANSPOSE(T5:T7)</f>
        <v>5.2614170188074176E-2</v>
      </c>
      <c r="V4">
        <v>3.4286721552084204E-2</v>
      </c>
      <c r="W4">
        <v>5.277640268896934E-2</v>
      </c>
    </row>
    <row r="5" spans="1:23" x14ac:dyDescent="0.2">
      <c r="A5" s="18">
        <v>44589</v>
      </c>
      <c r="B5">
        <v>10.81</v>
      </c>
      <c r="C5">
        <v>35.450001</v>
      </c>
      <c r="D5">
        <v>51.040000999999997</v>
      </c>
      <c r="E5">
        <v>51.299999</v>
      </c>
      <c r="F5">
        <v>17.77</v>
      </c>
      <c r="H5">
        <f t="shared" si="1"/>
        <v>7.4005550416281285E-3</v>
      </c>
      <c r="I5">
        <f t="shared" si="2"/>
        <v>3.3850210610713374E-3</v>
      </c>
      <c r="J5">
        <f t="shared" si="3"/>
        <v>7.053310990334895E-3</v>
      </c>
      <c r="K5">
        <f t="shared" si="4"/>
        <v>1.7543859991109047E-3</v>
      </c>
      <c r="L5">
        <f t="shared" si="5"/>
        <v>-1.4631401238041531E-2</v>
      </c>
      <c r="N5" t="s">
        <v>2</v>
      </c>
      <c r="O5">
        <f>AVERAGE(J3:J252)*252</f>
        <v>0.18532781868907355</v>
      </c>
      <c r="P5">
        <f>STDEV(J3:J252)*SQRT(252)</f>
        <v>0.33661937483464555</v>
      </c>
      <c r="R5" t="s">
        <v>2</v>
      </c>
      <c r="S5">
        <f>0.000251300068432994*252</f>
        <v>6.3327617245114487E-2</v>
      </c>
      <c r="T5">
        <f>0.000208786389635215*252</f>
        <v>5.2614170188074176E-2</v>
      </c>
      <c r="U5">
        <f>VARP(Sheet1!$J$3:$J$252)*252</f>
        <v>0.11285935310001133</v>
      </c>
      <c r="V5" cm="1">
        <f t="array" ref="V5:W5">TRANSPOSE(U6:U7)</f>
        <v>1.6771753845934292E-2</v>
      </c>
      <c r="W5">
        <v>3.3327245940375991E-2</v>
      </c>
    </row>
    <row r="6" spans="1:23" x14ac:dyDescent="0.2">
      <c r="A6" s="18">
        <v>44592</v>
      </c>
      <c r="B6">
        <v>10.89</v>
      </c>
      <c r="C6">
        <v>35.57</v>
      </c>
      <c r="D6">
        <v>51.400002000000001</v>
      </c>
      <c r="E6">
        <v>51.389999000000003</v>
      </c>
      <c r="F6">
        <v>17.510000000000002</v>
      </c>
      <c r="H6">
        <f t="shared" si="1"/>
        <v>2.2038567493112966E-2</v>
      </c>
      <c r="I6">
        <f t="shared" si="2"/>
        <v>3.6828816418330045E-2</v>
      </c>
      <c r="J6">
        <f t="shared" si="3"/>
        <v>2.4902683855926679E-2</v>
      </c>
      <c r="K6">
        <f t="shared" si="4"/>
        <v>-5.059311248478581E-3</v>
      </c>
      <c r="L6">
        <f t="shared" si="5"/>
        <v>-1.3706453455168587E-2</v>
      </c>
      <c r="N6" t="s">
        <v>3</v>
      </c>
      <c r="O6">
        <f>AVERAGE(K3:K252)*252</f>
        <v>1.2285904742810758E-2</v>
      </c>
      <c r="P6">
        <f>STDEV(K3:K252)*SQRT(252)</f>
        <v>0.24034731578054133</v>
      </c>
      <c r="R6" t="s">
        <v>3</v>
      </c>
      <c r="S6">
        <f>0.000182653032043092*252</f>
        <v>4.6028564074859182E-2</v>
      </c>
      <c r="T6">
        <f>0.000136058418857477*252</f>
        <v>3.4286721552084204E-2</v>
      </c>
      <c r="U6">
        <f>0.0000665545787537075*252</f>
        <v>1.6771753845934292E-2</v>
      </c>
      <c r="V6">
        <f>VARP(Sheet1!$K$3:$K$252)*252</f>
        <v>5.7535764874099601E-2</v>
      </c>
      <c r="W6">
        <f>V7</f>
        <v>2.896542018270281E-2</v>
      </c>
    </row>
    <row r="7" spans="1:23" ht="17" thickBot="1" x14ac:dyDescent="0.25">
      <c r="A7" s="18">
        <v>44593</v>
      </c>
      <c r="B7">
        <v>11.13</v>
      </c>
      <c r="C7">
        <v>36.880001</v>
      </c>
      <c r="D7">
        <v>52.68</v>
      </c>
      <c r="E7">
        <v>51.130001</v>
      </c>
      <c r="F7">
        <v>17.27</v>
      </c>
      <c r="H7">
        <f t="shared" si="1"/>
        <v>1.6172506738544448E-2</v>
      </c>
      <c r="I7">
        <f t="shared" si="2"/>
        <v>9.4902112394193491E-3</v>
      </c>
      <c r="J7">
        <f t="shared" si="3"/>
        <v>1.0820045558086565E-2</v>
      </c>
      <c r="K7">
        <f t="shared" si="4"/>
        <v>1.3690592339319588E-3</v>
      </c>
      <c r="L7">
        <f t="shared" si="5"/>
        <v>3.5321308627678169E-2</v>
      </c>
      <c r="N7" t="s">
        <v>4</v>
      </c>
      <c r="O7">
        <f>AVERAGE(L3:L252)*252</f>
        <v>-0.32978081223278999</v>
      </c>
      <c r="P7">
        <f>STDEV(L3:L252)*SQRT(252)</f>
        <v>0.30353263336019382</v>
      </c>
      <c r="R7" s="1" t="s">
        <v>4</v>
      </c>
      <c r="S7" s="1">
        <f>0.000288410849258817*252</f>
        <v>7.2679534013221886E-2</v>
      </c>
      <c r="T7" s="1">
        <f>0.000209430169400672*252</f>
        <v>5.277640268896934E-2</v>
      </c>
      <c r="U7" s="1">
        <f>0.000132250975953873*252</f>
        <v>3.3327245940375991E-2</v>
      </c>
      <c r="V7" s="1">
        <f>0.000114942143582154*252</f>
        <v>2.896542018270281E-2</v>
      </c>
      <c r="W7" s="1">
        <f>VARP(Sheet1!$L$3:$L$252)*252</f>
        <v>9.1763531276515542E-2</v>
      </c>
    </row>
    <row r="8" spans="1:23" x14ac:dyDescent="0.2">
      <c r="A8" s="18">
        <v>44594</v>
      </c>
      <c r="B8">
        <v>11.31</v>
      </c>
      <c r="C8">
        <v>37.229999999999997</v>
      </c>
      <c r="D8">
        <v>53.25</v>
      </c>
      <c r="E8">
        <v>51.200001</v>
      </c>
      <c r="F8">
        <v>17.879999000000002</v>
      </c>
      <c r="H8">
        <f t="shared" si="1"/>
        <v>-4.4208664898320697E-3</v>
      </c>
      <c r="I8">
        <f t="shared" si="2"/>
        <v>-7.7894439967767029E-3</v>
      </c>
      <c r="J8">
        <f t="shared" si="3"/>
        <v>1.2394366197183034E-2</v>
      </c>
      <c r="K8">
        <f t="shared" si="4"/>
        <v>1.1328085716248252E-2</v>
      </c>
      <c r="L8">
        <f t="shared" si="5"/>
        <v>1.6778580356743764E-2</v>
      </c>
    </row>
    <row r="9" spans="1:23" x14ac:dyDescent="0.2">
      <c r="A9" s="18">
        <v>44595</v>
      </c>
      <c r="B9">
        <v>11.26</v>
      </c>
      <c r="C9">
        <v>36.939999</v>
      </c>
      <c r="D9">
        <v>53.91</v>
      </c>
      <c r="E9">
        <v>51.779998999999997</v>
      </c>
      <c r="F9">
        <v>18.18</v>
      </c>
      <c r="H9">
        <f t="shared" si="1"/>
        <v>-6.216696269982263E-3</v>
      </c>
      <c r="I9">
        <f t="shared" si="2"/>
        <v>4.3313211784331423E-3</v>
      </c>
      <c r="J9">
        <f t="shared" si="3"/>
        <v>2.2073789649415747E-2</v>
      </c>
      <c r="K9">
        <f t="shared" si="4"/>
        <v>-7.3386830308744492E-3</v>
      </c>
      <c r="L9">
        <f t="shared" si="5"/>
        <v>1.1001650165016832E-3</v>
      </c>
      <c r="N9" s="4" t="s">
        <v>7</v>
      </c>
      <c r="O9">
        <v>1.4999999999999999E-2</v>
      </c>
    </row>
    <row r="10" spans="1:23" x14ac:dyDescent="0.2">
      <c r="A10" s="18">
        <v>44596</v>
      </c>
      <c r="B10">
        <v>11.19</v>
      </c>
      <c r="C10">
        <v>37.099997999999999</v>
      </c>
      <c r="D10">
        <v>55.099997999999999</v>
      </c>
      <c r="E10">
        <v>51.400002000000001</v>
      </c>
      <c r="F10">
        <v>18.200001</v>
      </c>
      <c r="H10">
        <f t="shared" si="1"/>
        <v>1.3404825737265447E-2</v>
      </c>
      <c r="I10">
        <f t="shared" si="2"/>
        <v>1.2129407661962686E-2</v>
      </c>
      <c r="J10">
        <f t="shared" si="3"/>
        <v>1.1070798949938329E-2</v>
      </c>
      <c r="K10">
        <f t="shared" si="4"/>
        <v>1.6536925426578766E-2</v>
      </c>
      <c r="L10">
        <f t="shared" si="5"/>
        <v>1.4285603610681093E-2</v>
      </c>
    </row>
    <row r="11" spans="1:23" x14ac:dyDescent="0.2">
      <c r="A11" s="18">
        <v>44599</v>
      </c>
      <c r="B11">
        <v>11.34</v>
      </c>
      <c r="C11">
        <v>37.549999</v>
      </c>
      <c r="D11">
        <v>55.709999000000003</v>
      </c>
      <c r="E11">
        <v>52.25</v>
      </c>
      <c r="F11">
        <v>18.459999</v>
      </c>
      <c r="H11">
        <f t="shared" si="1"/>
        <v>9.7001763668429827E-3</v>
      </c>
      <c r="I11">
        <f t="shared" si="2"/>
        <v>1.8641838046387173E-2</v>
      </c>
      <c r="J11">
        <f t="shared" si="3"/>
        <v>-1.9027051140316886E-2</v>
      </c>
      <c r="K11">
        <f t="shared" si="4"/>
        <v>9.569186602870753E-4</v>
      </c>
      <c r="L11">
        <f t="shared" si="5"/>
        <v>1.5167985653736959E-2</v>
      </c>
    </row>
    <row r="12" spans="1:23" x14ac:dyDescent="0.2">
      <c r="A12" s="18">
        <v>44600</v>
      </c>
      <c r="B12">
        <v>11.45</v>
      </c>
      <c r="C12">
        <v>38.25</v>
      </c>
      <c r="D12">
        <v>54.650002000000001</v>
      </c>
      <c r="E12">
        <v>52.299999</v>
      </c>
      <c r="F12">
        <v>18.739999999999998</v>
      </c>
      <c r="H12">
        <f t="shared" si="1"/>
        <v>-2.6200873362444859E-3</v>
      </c>
      <c r="I12">
        <f t="shared" si="2"/>
        <v>-1.1764732026143799E-2</v>
      </c>
      <c r="J12">
        <f t="shared" si="3"/>
        <v>2.0127355164598609E-3</v>
      </c>
      <c r="K12">
        <f t="shared" si="4"/>
        <v>-3.059273481056789E-3</v>
      </c>
      <c r="L12">
        <f t="shared" si="5"/>
        <v>9.605122732123975E-3</v>
      </c>
      <c r="N12" s="13" t="s">
        <v>8</v>
      </c>
      <c r="O12" s="14"/>
      <c r="S12" s="5" t="s">
        <v>8</v>
      </c>
      <c r="T12" s="6"/>
    </row>
    <row r="13" spans="1:23" x14ac:dyDescent="0.2">
      <c r="A13" s="18">
        <v>44601</v>
      </c>
      <c r="B13">
        <v>11.42</v>
      </c>
      <c r="C13">
        <v>37.799999</v>
      </c>
      <c r="D13">
        <v>54.759998000000003</v>
      </c>
      <c r="E13">
        <v>52.139999000000003</v>
      </c>
      <c r="F13">
        <v>18.920000000000002</v>
      </c>
      <c r="H13">
        <f t="shared" si="1"/>
        <v>-1.7513134851137981E-3</v>
      </c>
      <c r="I13">
        <f t="shared" si="2"/>
        <v>1.5873545393479303E-3</v>
      </c>
      <c r="J13">
        <f t="shared" si="3"/>
        <v>-4.3827247765786973E-3</v>
      </c>
      <c r="K13">
        <f t="shared" si="4"/>
        <v>-1.7644764435074109E-2</v>
      </c>
      <c r="L13">
        <f t="shared" si="5"/>
        <v>-1.4799207188160789E-2</v>
      </c>
      <c r="N13" s="7" t="s">
        <v>9</v>
      </c>
      <c r="O13" s="8" t="s">
        <v>10</v>
      </c>
      <c r="S13" s="7" t="s">
        <v>9</v>
      </c>
      <c r="T13" s="8" t="s">
        <v>10</v>
      </c>
    </row>
    <row r="14" spans="1:23" x14ac:dyDescent="0.2">
      <c r="A14" s="18">
        <v>44602</v>
      </c>
      <c r="B14">
        <v>11.4</v>
      </c>
      <c r="C14">
        <v>37.860000999999997</v>
      </c>
      <c r="D14">
        <v>54.52</v>
      </c>
      <c r="E14">
        <v>51.220001000000003</v>
      </c>
      <c r="F14">
        <v>18.639999</v>
      </c>
      <c r="H14">
        <f t="shared" si="1"/>
        <v>-2.8947368421052638E-2</v>
      </c>
      <c r="I14">
        <f t="shared" si="2"/>
        <v>-1.3206550100196026E-3</v>
      </c>
      <c r="J14">
        <f t="shared" si="3"/>
        <v>1.2655887747615557E-2</v>
      </c>
      <c r="K14">
        <f t="shared" si="4"/>
        <v>2.9480651513458449E-2</v>
      </c>
      <c r="L14">
        <f t="shared" si="5"/>
        <v>-1.6093348502861551E-3</v>
      </c>
      <c r="N14" s="7" t="s">
        <v>0</v>
      </c>
      <c r="O14" s="15">
        <v>0.2</v>
      </c>
      <c r="S14" s="7" t="s">
        <v>0</v>
      </c>
      <c r="T14" s="8">
        <v>0.2</v>
      </c>
    </row>
    <row r="15" spans="1:23" x14ac:dyDescent="0.2">
      <c r="A15" s="18">
        <v>44603</v>
      </c>
      <c r="B15">
        <v>11.07</v>
      </c>
      <c r="C15">
        <v>37.810001</v>
      </c>
      <c r="D15">
        <v>55.209999000000003</v>
      </c>
      <c r="E15">
        <v>52.73</v>
      </c>
      <c r="F15">
        <v>18.610001</v>
      </c>
      <c r="H15">
        <f t="shared" si="1"/>
        <v>-3.5230352303523088E-2</v>
      </c>
      <c r="I15">
        <f t="shared" si="2"/>
        <v>-7.405500994300508E-3</v>
      </c>
      <c r="J15">
        <f t="shared" si="3"/>
        <v>-1.5033472469361995E-2</v>
      </c>
      <c r="K15">
        <f t="shared" si="4"/>
        <v>-2.1429963967380953E-2</v>
      </c>
      <c r="L15">
        <f t="shared" si="5"/>
        <v>-1.1821708123497731E-2</v>
      </c>
      <c r="N15" s="7" t="s">
        <v>1</v>
      </c>
      <c r="O15" s="15">
        <v>0.2</v>
      </c>
      <c r="S15" s="7" t="s">
        <v>1</v>
      </c>
      <c r="T15" s="8">
        <v>0.2</v>
      </c>
    </row>
    <row r="16" spans="1:23" x14ac:dyDescent="0.2">
      <c r="A16" s="18">
        <v>44606</v>
      </c>
      <c r="B16">
        <v>10.68</v>
      </c>
      <c r="C16">
        <v>37.529998999999997</v>
      </c>
      <c r="D16">
        <v>54.380001</v>
      </c>
      <c r="E16">
        <v>51.599997999999999</v>
      </c>
      <c r="F16">
        <v>18.389999</v>
      </c>
      <c r="H16">
        <f t="shared" si="1"/>
        <v>1.7790262172284597E-2</v>
      </c>
      <c r="I16">
        <f t="shared" si="2"/>
        <v>-2.9310152659475668E-3</v>
      </c>
      <c r="J16">
        <f t="shared" si="3"/>
        <v>-1.6734093108972111E-2</v>
      </c>
      <c r="K16">
        <f t="shared" si="4"/>
        <v>-2.1317055089808807E-3</v>
      </c>
      <c r="L16">
        <f t="shared" si="5"/>
        <v>1.9032138065912831E-2</v>
      </c>
      <c r="N16" s="7" t="s">
        <v>2</v>
      </c>
      <c r="O16" s="15">
        <v>0.2</v>
      </c>
      <c r="S16" s="7" t="s">
        <v>2</v>
      </c>
      <c r="T16" s="8">
        <v>0.2</v>
      </c>
    </row>
    <row r="17" spans="1:20" x14ac:dyDescent="0.2">
      <c r="A17" s="18">
        <v>44607</v>
      </c>
      <c r="B17">
        <v>10.87</v>
      </c>
      <c r="C17">
        <v>37.419998</v>
      </c>
      <c r="D17">
        <v>53.470001000000003</v>
      </c>
      <c r="E17">
        <v>51.490001999999997</v>
      </c>
      <c r="F17">
        <v>18.739999999999998</v>
      </c>
      <c r="H17">
        <f t="shared" si="1"/>
        <v>-8.2796688132474577E-3</v>
      </c>
      <c r="I17">
        <f t="shared" si="2"/>
        <v>-6.9481029902781679E-3</v>
      </c>
      <c r="J17">
        <f t="shared" si="3"/>
        <v>1.0660183080976436E-2</v>
      </c>
      <c r="K17">
        <f t="shared" si="4"/>
        <v>7.5742665537282972E-3</v>
      </c>
      <c r="L17">
        <f t="shared" si="5"/>
        <v>6.9370864461045911E-3</v>
      </c>
      <c r="N17" s="7" t="s">
        <v>3</v>
      </c>
      <c r="O17" s="15">
        <v>0.2</v>
      </c>
      <c r="S17" s="7" t="s">
        <v>3</v>
      </c>
      <c r="T17" s="8">
        <v>0.2</v>
      </c>
    </row>
    <row r="18" spans="1:20" x14ac:dyDescent="0.2">
      <c r="A18" s="18">
        <v>44608</v>
      </c>
      <c r="B18">
        <v>10.78</v>
      </c>
      <c r="C18">
        <v>37.159999999999997</v>
      </c>
      <c r="D18">
        <v>54.040000999999997</v>
      </c>
      <c r="E18">
        <v>51.880001</v>
      </c>
      <c r="F18">
        <v>18.870000999999998</v>
      </c>
      <c r="H18">
        <f t="shared" si="1"/>
        <v>-2.2263450834879427E-2</v>
      </c>
      <c r="I18">
        <f t="shared" si="2"/>
        <v>-1.776103336921412E-2</v>
      </c>
      <c r="J18">
        <f t="shared" si="3"/>
        <v>-7.5869724724837925E-3</v>
      </c>
      <c r="K18">
        <f t="shared" si="4"/>
        <v>-3.662336089777635E-3</v>
      </c>
      <c r="L18">
        <f t="shared" si="5"/>
        <v>-9.5389502099125344E-3</v>
      </c>
      <c r="N18" s="7" t="s">
        <v>4</v>
      </c>
      <c r="O18" s="15">
        <v>0.2</v>
      </c>
      <c r="S18" s="7" t="s">
        <v>4</v>
      </c>
      <c r="T18" s="8">
        <v>0.2</v>
      </c>
    </row>
    <row r="19" spans="1:20" x14ac:dyDescent="0.2">
      <c r="A19" s="18">
        <v>44609</v>
      </c>
      <c r="B19">
        <v>10.54</v>
      </c>
      <c r="C19">
        <v>36.5</v>
      </c>
      <c r="D19">
        <v>53.630001</v>
      </c>
      <c r="E19">
        <v>51.689999</v>
      </c>
      <c r="F19">
        <v>18.690000999999999</v>
      </c>
      <c r="H19">
        <f t="shared" si="1"/>
        <v>-4.743833017077698E-3</v>
      </c>
      <c r="I19">
        <f t="shared" si="2"/>
        <v>8.4931780821917748E-3</v>
      </c>
      <c r="J19">
        <f t="shared" si="3"/>
        <v>-7.2720304443030515E-3</v>
      </c>
      <c r="K19">
        <f t="shared" si="4"/>
        <v>1.180112230220781E-2</v>
      </c>
      <c r="L19">
        <f t="shared" si="5"/>
        <v>-3.2103797105199313E-3</v>
      </c>
      <c r="N19" s="7" t="s">
        <v>11</v>
      </c>
      <c r="O19" s="8">
        <f>SUM(O14:O18)</f>
        <v>1</v>
      </c>
      <c r="S19" s="7" t="s">
        <v>11</v>
      </c>
      <c r="T19" s="8">
        <v>1</v>
      </c>
    </row>
    <row r="20" spans="1:20" x14ac:dyDescent="0.2">
      <c r="A20" s="18">
        <v>44610</v>
      </c>
      <c r="B20">
        <v>10.49</v>
      </c>
      <c r="C20">
        <v>36.810001</v>
      </c>
      <c r="D20">
        <v>53.240001999999997</v>
      </c>
      <c r="E20">
        <v>52.299999</v>
      </c>
      <c r="F20">
        <v>18.629999000000002</v>
      </c>
      <c r="H20">
        <f t="shared" si="1"/>
        <v>-1.9065776930409508E-3</v>
      </c>
      <c r="I20">
        <f t="shared" si="2"/>
        <v>7.6066012603477973E-3</v>
      </c>
      <c r="J20">
        <f t="shared" si="3"/>
        <v>-1.070631064213704E-2</v>
      </c>
      <c r="K20">
        <f t="shared" si="4"/>
        <v>-1.8164455414234334E-2</v>
      </c>
      <c r="L20">
        <f t="shared" si="5"/>
        <v>-4.8308107799684445E-3</v>
      </c>
      <c r="N20" s="7"/>
      <c r="O20" s="8"/>
      <c r="S20" s="7"/>
      <c r="T20" s="8"/>
    </row>
    <row r="21" spans="1:20" x14ac:dyDescent="0.2">
      <c r="A21" s="18">
        <v>44614</v>
      </c>
      <c r="B21">
        <v>10.47</v>
      </c>
      <c r="C21">
        <v>37.090000000000003</v>
      </c>
      <c r="D21">
        <v>52.669998</v>
      </c>
      <c r="E21">
        <v>51.349997999999999</v>
      </c>
      <c r="F21">
        <v>18.540001</v>
      </c>
      <c r="H21">
        <f t="shared" si="1"/>
        <v>2.5787965616045804E-2</v>
      </c>
      <c r="I21">
        <f t="shared" si="2"/>
        <v>-3.7745753572392309E-3</v>
      </c>
      <c r="J21">
        <f t="shared" si="3"/>
        <v>-7.5938867512392188E-4</v>
      </c>
      <c r="K21">
        <f t="shared" si="4"/>
        <v>4.8685493619688167E-3</v>
      </c>
      <c r="L21">
        <f t="shared" si="5"/>
        <v>-1.186628846460148E-2</v>
      </c>
      <c r="N21" s="9" t="s">
        <v>12</v>
      </c>
      <c r="O21" s="16" cm="1">
        <f t="array" ref="O21">MMULT(TRANSPOSE(O14:O18),O3:O7)</f>
        <v>-2.5279907437670224E-2</v>
      </c>
      <c r="S21" s="9" t="s">
        <v>12</v>
      </c>
      <c r="T21" s="11">
        <v>-2.5279907437670224E-2</v>
      </c>
    </row>
    <row r="22" spans="1:20" x14ac:dyDescent="0.2">
      <c r="A22" s="18">
        <v>44615</v>
      </c>
      <c r="B22">
        <v>10.74</v>
      </c>
      <c r="C22">
        <v>36.950001</v>
      </c>
      <c r="D22">
        <v>52.630001</v>
      </c>
      <c r="E22">
        <v>51.599997999999999</v>
      </c>
      <c r="F22">
        <v>18.32</v>
      </c>
      <c r="H22">
        <f t="shared" si="1"/>
        <v>-7.4487895716946056E-2</v>
      </c>
      <c r="I22">
        <f t="shared" si="2"/>
        <v>-5.5751067503353985E-2</v>
      </c>
      <c r="J22">
        <f t="shared" si="3"/>
        <v>-1.9760611442891606E-2</v>
      </c>
      <c r="K22">
        <f t="shared" si="4"/>
        <v>-4.9224749969951541E-2</v>
      </c>
      <c r="L22">
        <f t="shared" si="5"/>
        <v>-3.5480349344978089E-2</v>
      </c>
      <c r="N22" s="9" t="s">
        <v>13</v>
      </c>
      <c r="O22" s="16" cm="1">
        <f t="array" ref="O22">SQRT(MMULT(MMULT(TRANSPOSE(O14:O18),S3:W7),O14:O18))</f>
        <v>0.24840610354083728</v>
      </c>
      <c r="S22" s="9" t="s">
        <v>13</v>
      </c>
      <c r="T22" s="11">
        <v>0.24840610354083728</v>
      </c>
    </row>
    <row r="23" spans="1:20" x14ac:dyDescent="0.2">
      <c r="A23" s="18">
        <v>44616</v>
      </c>
      <c r="B23">
        <v>9.94</v>
      </c>
      <c r="C23">
        <v>34.889999000000003</v>
      </c>
      <c r="D23">
        <v>51.59</v>
      </c>
      <c r="E23">
        <v>49.060001</v>
      </c>
      <c r="F23">
        <v>17.670000000000002</v>
      </c>
      <c r="H23">
        <f t="shared" si="1"/>
        <v>4.1247484909456754E-2</v>
      </c>
      <c r="I23">
        <f t="shared" si="2"/>
        <v>3.9552910276666957E-2</v>
      </c>
      <c r="J23">
        <f t="shared" si="3"/>
        <v>5.0785016476061248E-2</v>
      </c>
      <c r="K23">
        <f t="shared" si="4"/>
        <v>3.0370932931697247E-2</v>
      </c>
      <c r="L23">
        <f t="shared" si="5"/>
        <v>1.9241652518392747E-2</v>
      </c>
      <c r="N23" s="9"/>
      <c r="O23" s="16"/>
      <c r="S23" s="9"/>
      <c r="T23" s="11"/>
    </row>
    <row r="24" spans="1:20" x14ac:dyDescent="0.2">
      <c r="A24" s="18">
        <v>44617</v>
      </c>
      <c r="B24">
        <v>10.35</v>
      </c>
      <c r="C24">
        <v>36.270000000000003</v>
      </c>
      <c r="D24">
        <v>54.209999000000003</v>
      </c>
      <c r="E24">
        <v>50.549999</v>
      </c>
      <c r="F24">
        <v>18.010000000000002</v>
      </c>
      <c r="H24">
        <f t="shared" si="1"/>
        <v>-4.3478260869565147E-2</v>
      </c>
      <c r="I24">
        <f t="shared" si="2"/>
        <v>-4.7697794320375138E-2</v>
      </c>
      <c r="J24">
        <f t="shared" si="3"/>
        <v>-3.3573142106126955E-2</v>
      </c>
      <c r="K24">
        <f t="shared" si="4"/>
        <v>-5.5390505546794684E-3</v>
      </c>
      <c r="L24">
        <f t="shared" si="5"/>
        <v>-1.7212604108828498E-2</v>
      </c>
      <c r="N24" s="10" t="s">
        <v>14</v>
      </c>
      <c r="O24" s="17">
        <f>(O21-O9)/O22</f>
        <v>-0.16215345300904943</v>
      </c>
      <c r="S24" s="10" t="s">
        <v>14</v>
      </c>
      <c r="T24" s="12">
        <v>-0.16215345300904943</v>
      </c>
    </row>
    <row r="25" spans="1:20" x14ac:dyDescent="0.2">
      <c r="A25" s="18">
        <v>44620</v>
      </c>
      <c r="B25">
        <v>9.9</v>
      </c>
      <c r="C25">
        <v>34.540000999999997</v>
      </c>
      <c r="D25">
        <v>52.389999000000003</v>
      </c>
      <c r="E25">
        <v>50.27</v>
      </c>
      <c r="F25">
        <v>17.700001</v>
      </c>
      <c r="H25">
        <f t="shared" si="1"/>
        <v>-5.9595959595959577E-2</v>
      </c>
      <c r="I25">
        <f t="shared" si="2"/>
        <v>-3.9953704691554591E-2</v>
      </c>
      <c r="J25">
        <f t="shared" si="3"/>
        <v>-1.1834300664903619E-2</v>
      </c>
      <c r="K25">
        <f t="shared" si="4"/>
        <v>-3.0435607718321187E-2</v>
      </c>
      <c r="L25">
        <f t="shared" si="5"/>
        <v>-2.090401011841762E-2</v>
      </c>
    </row>
    <row r="26" spans="1:20" x14ac:dyDescent="0.2">
      <c r="A26" s="18">
        <v>44621</v>
      </c>
      <c r="B26">
        <v>9.31</v>
      </c>
      <c r="C26">
        <v>33.159999999999997</v>
      </c>
      <c r="D26">
        <v>51.77</v>
      </c>
      <c r="E26">
        <v>48.740001999999997</v>
      </c>
      <c r="F26">
        <v>17.329999999999998</v>
      </c>
      <c r="H26">
        <f t="shared" si="1"/>
        <v>3.4371643394199812E-2</v>
      </c>
      <c r="I26">
        <f t="shared" si="2"/>
        <v>2.6839535585042314E-2</v>
      </c>
      <c r="J26">
        <f t="shared" si="3"/>
        <v>5.5051168630480908E-2</v>
      </c>
      <c r="K26">
        <f t="shared" si="4"/>
        <v>-1.4362740485730243E-3</v>
      </c>
      <c r="L26">
        <f t="shared" si="5"/>
        <v>1.3848817080207848E-2</v>
      </c>
    </row>
    <row r="27" spans="1:20" x14ac:dyDescent="0.2">
      <c r="A27" s="18">
        <v>44622</v>
      </c>
      <c r="B27">
        <v>9.6300000000000008</v>
      </c>
      <c r="C27">
        <v>34.049999</v>
      </c>
      <c r="D27">
        <v>54.619999</v>
      </c>
      <c r="E27">
        <v>48.669998</v>
      </c>
      <c r="F27">
        <v>17.57</v>
      </c>
      <c r="H27">
        <f t="shared" si="1"/>
        <v>-5.192107995846313E-2</v>
      </c>
      <c r="I27">
        <f t="shared" si="2"/>
        <v>-2.3494831820699898E-2</v>
      </c>
      <c r="J27">
        <f t="shared" si="3"/>
        <v>-5.9868199558187479E-2</v>
      </c>
      <c r="K27">
        <f t="shared" si="4"/>
        <v>-1.9930080950486158E-2</v>
      </c>
      <c r="L27">
        <f t="shared" si="5"/>
        <v>-2.4473591348890194E-2</v>
      </c>
    </row>
    <row r="28" spans="1:20" x14ac:dyDescent="0.2">
      <c r="A28" s="18">
        <v>44623</v>
      </c>
      <c r="B28">
        <v>9.1300000000000008</v>
      </c>
      <c r="C28">
        <v>33.25</v>
      </c>
      <c r="D28">
        <v>51.349997999999999</v>
      </c>
      <c r="E28">
        <v>47.700001</v>
      </c>
      <c r="F28">
        <v>17.139999</v>
      </c>
      <c r="H28">
        <f t="shared" si="1"/>
        <v>-8.2146768893756841E-2</v>
      </c>
      <c r="I28">
        <f t="shared" si="2"/>
        <v>-6.0751879699248106E-2</v>
      </c>
      <c r="J28">
        <f t="shared" si="3"/>
        <v>-3.8169407523638003E-2</v>
      </c>
      <c r="K28">
        <f t="shared" si="4"/>
        <v>-4.2348028462305495E-2</v>
      </c>
      <c r="L28">
        <f t="shared" si="5"/>
        <v>-4.3173806486219803E-2</v>
      </c>
      <c r="N28" s="18"/>
    </row>
    <row r="29" spans="1:20" x14ac:dyDescent="0.2">
      <c r="A29" s="18">
        <v>44624</v>
      </c>
      <c r="B29">
        <v>8.3800000000000008</v>
      </c>
      <c r="C29">
        <v>31.23</v>
      </c>
      <c r="D29">
        <v>49.389999000000003</v>
      </c>
      <c r="E29">
        <v>45.68</v>
      </c>
      <c r="F29">
        <v>16.399999999999999</v>
      </c>
      <c r="H29">
        <f t="shared" si="1"/>
        <v>-5.2505966587112214E-2</v>
      </c>
      <c r="I29">
        <f t="shared" si="2"/>
        <v>-2.0493115593980166E-2</v>
      </c>
      <c r="J29">
        <f t="shared" si="3"/>
        <v>4.3936060820734105E-2</v>
      </c>
      <c r="K29">
        <f t="shared" si="4"/>
        <v>-3.9404531523642726E-2</v>
      </c>
      <c r="L29">
        <f t="shared" si="5"/>
        <v>-3.7195121951219483E-2</v>
      </c>
      <c r="N29" s="18"/>
    </row>
    <row r="30" spans="1:20" x14ac:dyDescent="0.2">
      <c r="A30" s="18">
        <v>44627</v>
      </c>
      <c r="B30">
        <v>7.94</v>
      </c>
      <c r="C30">
        <v>30.59</v>
      </c>
      <c r="D30">
        <v>51.560001</v>
      </c>
      <c r="E30">
        <v>43.880001</v>
      </c>
      <c r="F30">
        <v>15.79</v>
      </c>
      <c r="H30">
        <f t="shared" si="1"/>
        <v>4.2821158690176192E-2</v>
      </c>
      <c r="I30">
        <f t="shared" si="2"/>
        <v>2.5498561621444871E-2</v>
      </c>
      <c r="J30">
        <f t="shared" si="3"/>
        <v>2.6764894748547437E-2</v>
      </c>
      <c r="K30">
        <f t="shared" si="4"/>
        <v>-3.8742478606597266E-3</v>
      </c>
      <c r="L30">
        <f t="shared" si="5"/>
        <v>-1.2666244458518005E-2</v>
      </c>
      <c r="N30" s="18"/>
    </row>
    <row r="31" spans="1:20" x14ac:dyDescent="0.2">
      <c r="A31" s="18">
        <v>44628</v>
      </c>
      <c r="B31">
        <v>8.2799999999999994</v>
      </c>
      <c r="C31">
        <v>31.370000999999998</v>
      </c>
      <c r="D31">
        <v>52.939999</v>
      </c>
      <c r="E31">
        <v>43.709999000000003</v>
      </c>
      <c r="F31">
        <v>15.59</v>
      </c>
      <c r="H31">
        <f t="shared" si="1"/>
        <v>4.5893719806763385E-2</v>
      </c>
      <c r="I31">
        <f t="shared" si="2"/>
        <v>2.5820815243200065E-2</v>
      </c>
      <c r="J31">
        <f t="shared" si="3"/>
        <v>-2.3233850079974441E-2</v>
      </c>
      <c r="K31">
        <f t="shared" si="4"/>
        <v>3.9121460515247237E-2</v>
      </c>
      <c r="L31">
        <f t="shared" si="5"/>
        <v>2.8864720974983986E-2</v>
      </c>
      <c r="N31" s="18"/>
    </row>
    <row r="32" spans="1:20" x14ac:dyDescent="0.2">
      <c r="A32" s="18">
        <v>44629</v>
      </c>
      <c r="B32">
        <v>8.66</v>
      </c>
      <c r="C32">
        <v>32.18</v>
      </c>
      <c r="D32">
        <v>51.709999000000003</v>
      </c>
      <c r="E32">
        <v>45.419998</v>
      </c>
      <c r="F32">
        <v>16.040001</v>
      </c>
      <c r="H32">
        <f t="shared" si="1"/>
        <v>-2.4249422632794556E-2</v>
      </c>
      <c r="I32">
        <f t="shared" si="2"/>
        <v>-2.8278433809819769E-2</v>
      </c>
      <c r="J32">
        <f t="shared" si="3"/>
        <v>-3.8677239193145459E-4</v>
      </c>
      <c r="K32">
        <f t="shared" si="4"/>
        <v>-2.3557905044381558E-2</v>
      </c>
      <c r="L32">
        <f t="shared" si="5"/>
        <v>-1.5586096285156156E-2</v>
      </c>
      <c r="N32" s="18"/>
    </row>
    <row r="33" spans="1:14" x14ac:dyDescent="0.2">
      <c r="A33" s="18">
        <v>44630</v>
      </c>
      <c r="B33">
        <v>8.4499999999999993</v>
      </c>
      <c r="C33">
        <v>31.27</v>
      </c>
      <c r="D33">
        <v>51.689999</v>
      </c>
      <c r="E33">
        <v>44.349997999999999</v>
      </c>
      <c r="F33">
        <v>15.79</v>
      </c>
      <c r="H33">
        <f t="shared" si="1"/>
        <v>-3.5502958579880905E-3</v>
      </c>
      <c r="I33">
        <f t="shared" si="2"/>
        <v>-4.7968979852894503E-3</v>
      </c>
      <c r="J33">
        <f t="shared" si="3"/>
        <v>-1.4703018276320735E-2</v>
      </c>
      <c r="K33">
        <f t="shared" si="4"/>
        <v>-9.019098490150982E-3</v>
      </c>
      <c r="L33">
        <f t="shared" si="5"/>
        <v>-6.3331222292590025E-3</v>
      </c>
      <c r="N33" s="18"/>
    </row>
    <row r="34" spans="1:14" x14ac:dyDescent="0.2">
      <c r="A34" s="18">
        <v>44631</v>
      </c>
      <c r="B34">
        <v>8.42</v>
      </c>
      <c r="C34">
        <v>31.120000999999998</v>
      </c>
      <c r="D34">
        <v>50.93</v>
      </c>
      <c r="E34">
        <v>43.950001</v>
      </c>
      <c r="F34">
        <v>15.69</v>
      </c>
      <c r="H34">
        <f t="shared" si="1"/>
        <v>5.3444180522565235E-2</v>
      </c>
      <c r="I34">
        <f t="shared" si="2"/>
        <v>2.281487715890497E-2</v>
      </c>
      <c r="J34">
        <f t="shared" si="3"/>
        <v>-1.9045768702140121E-2</v>
      </c>
      <c r="K34">
        <f t="shared" si="4"/>
        <v>9.1011829556044612E-3</v>
      </c>
      <c r="L34">
        <f t="shared" si="5"/>
        <v>1.6571064372211588E-2</v>
      </c>
      <c r="N34" s="18"/>
    </row>
    <row r="35" spans="1:14" x14ac:dyDescent="0.2">
      <c r="A35" s="18">
        <v>44634</v>
      </c>
      <c r="B35">
        <v>8.8699999999999992</v>
      </c>
      <c r="C35">
        <v>31.83</v>
      </c>
      <c r="D35">
        <v>49.959999000000003</v>
      </c>
      <c r="E35">
        <v>44.349997999999999</v>
      </c>
      <c r="F35">
        <v>15.95</v>
      </c>
      <c r="H35">
        <f t="shared" si="1"/>
        <v>7.8917700112739898E-3</v>
      </c>
      <c r="I35">
        <f t="shared" si="2"/>
        <v>-8.7967640590637334E-3</v>
      </c>
      <c r="J35">
        <f t="shared" si="3"/>
        <v>7.8062251362334091E-3</v>
      </c>
      <c r="K35">
        <f t="shared" si="4"/>
        <v>9.0193916130511958E-4</v>
      </c>
      <c r="L35">
        <f t="shared" si="5"/>
        <v>1.6927836990595743E-2</v>
      </c>
      <c r="N35" s="18"/>
    </row>
    <row r="36" spans="1:14" x14ac:dyDescent="0.2">
      <c r="A36" s="18">
        <v>44635</v>
      </c>
      <c r="B36">
        <v>8.94</v>
      </c>
      <c r="C36">
        <v>31.549999</v>
      </c>
      <c r="D36">
        <v>50.349997999999999</v>
      </c>
      <c r="E36">
        <v>44.389999000000003</v>
      </c>
      <c r="F36">
        <v>16.219999000000001</v>
      </c>
      <c r="H36">
        <f t="shared" si="1"/>
        <v>4.2505592841163398E-2</v>
      </c>
      <c r="I36">
        <f t="shared" si="2"/>
        <v>3.5816197648690894E-2</v>
      </c>
      <c r="J36">
        <f t="shared" si="3"/>
        <v>-2.383277155244425E-3</v>
      </c>
      <c r="K36">
        <f t="shared" si="4"/>
        <v>1.5544109383737476E-2</v>
      </c>
      <c r="L36">
        <f t="shared" si="5"/>
        <v>2.0961776878038022E-2</v>
      </c>
      <c r="N36" s="18"/>
    </row>
    <row r="37" spans="1:14" x14ac:dyDescent="0.2">
      <c r="A37" s="18">
        <v>44636</v>
      </c>
      <c r="B37">
        <v>9.32</v>
      </c>
      <c r="C37">
        <v>32.68</v>
      </c>
      <c r="D37">
        <v>50.23</v>
      </c>
      <c r="E37">
        <v>45.080002</v>
      </c>
      <c r="F37">
        <v>16.559999000000001</v>
      </c>
      <c r="H37">
        <f t="shared" si="1"/>
        <v>-7.5107296137339359E-3</v>
      </c>
      <c r="I37">
        <f t="shared" si="2"/>
        <v>1.6217839657282854E-2</v>
      </c>
      <c r="J37">
        <f t="shared" si="3"/>
        <v>3.2649790961576809E-2</v>
      </c>
      <c r="K37">
        <f t="shared" si="4"/>
        <v>5.3238240761391258E-3</v>
      </c>
      <c r="L37">
        <f t="shared" si="5"/>
        <v>1.509661926911952E-2</v>
      </c>
      <c r="N37" s="18"/>
    </row>
    <row r="38" spans="1:14" x14ac:dyDescent="0.2">
      <c r="A38" s="18">
        <v>44637</v>
      </c>
      <c r="B38">
        <v>9.25</v>
      </c>
      <c r="C38">
        <v>33.209999000000003</v>
      </c>
      <c r="D38">
        <v>51.869999</v>
      </c>
      <c r="E38">
        <v>45.32</v>
      </c>
      <c r="F38">
        <v>16.809999000000001</v>
      </c>
      <c r="H38">
        <f t="shared" si="1"/>
        <v>-4.3243243243242325E-3</v>
      </c>
      <c r="I38">
        <f t="shared" si="2"/>
        <v>-3.0105390849313361E-4</v>
      </c>
      <c r="J38">
        <f t="shared" si="3"/>
        <v>-1.3688047304570091E-2</v>
      </c>
      <c r="K38">
        <f t="shared" si="4"/>
        <v>-4.4132833186232571E-4</v>
      </c>
      <c r="L38">
        <f t="shared" si="5"/>
        <v>1.4277216792219822E-2</v>
      </c>
      <c r="N38" s="18"/>
    </row>
    <row r="39" spans="1:14" x14ac:dyDescent="0.2">
      <c r="A39" s="18">
        <v>44638</v>
      </c>
      <c r="B39">
        <v>9.2100000000000009</v>
      </c>
      <c r="C39">
        <v>33.200001</v>
      </c>
      <c r="D39">
        <v>51.16</v>
      </c>
      <c r="E39">
        <v>45.299999</v>
      </c>
      <c r="F39">
        <v>17.049999</v>
      </c>
      <c r="H39">
        <f t="shared" si="1"/>
        <v>-1.7372421281216084E-2</v>
      </c>
      <c r="I39">
        <f t="shared" si="2"/>
        <v>-6.0241263245745177E-3</v>
      </c>
      <c r="J39">
        <f t="shared" si="3"/>
        <v>4.4566047693510628E-2</v>
      </c>
      <c r="K39">
        <f t="shared" si="4"/>
        <v>-4.8564460233210894E-3</v>
      </c>
      <c r="L39">
        <f t="shared" si="5"/>
        <v>0</v>
      </c>
      <c r="N39" s="18"/>
    </row>
    <row r="40" spans="1:14" x14ac:dyDescent="0.2">
      <c r="A40" s="18">
        <v>44641</v>
      </c>
      <c r="B40">
        <v>9.0500000000000007</v>
      </c>
      <c r="C40">
        <v>33</v>
      </c>
      <c r="D40">
        <v>53.439999</v>
      </c>
      <c r="E40">
        <v>45.080002</v>
      </c>
      <c r="F40">
        <v>17.049999</v>
      </c>
      <c r="H40">
        <f t="shared" si="1"/>
        <v>2.7624309392265192E-2</v>
      </c>
      <c r="I40">
        <f t="shared" si="2"/>
        <v>3.3636393939393848E-2</v>
      </c>
      <c r="J40">
        <f t="shared" si="3"/>
        <v>-6.9236341115949491E-3</v>
      </c>
      <c r="K40">
        <f t="shared" si="4"/>
        <v>9.7603811108970834E-3</v>
      </c>
      <c r="L40">
        <f t="shared" si="5"/>
        <v>-1.1729032945984965E-3</v>
      </c>
      <c r="N40" s="18"/>
    </row>
    <row r="41" spans="1:14" x14ac:dyDescent="0.2">
      <c r="A41" s="18">
        <v>44642</v>
      </c>
      <c r="B41">
        <v>9.3000000000000007</v>
      </c>
      <c r="C41">
        <v>34.110000999999997</v>
      </c>
      <c r="D41">
        <v>53.07</v>
      </c>
      <c r="E41">
        <v>45.52</v>
      </c>
      <c r="F41">
        <v>17.030000999999999</v>
      </c>
      <c r="H41">
        <f t="shared" si="1"/>
        <v>-2.1505376344086134E-2</v>
      </c>
      <c r="I41">
        <f t="shared" si="2"/>
        <v>-1.7003869334392584E-2</v>
      </c>
      <c r="J41">
        <f t="shared" si="3"/>
        <v>3.1467910307141446E-2</v>
      </c>
      <c r="K41">
        <f t="shared" si="4"/>
        <v>-1.7135281195079222E-2</v>
      </c>
      <c r="L41">
        <f t="shared" si="5"/>
        <v>-2.7011213915959158E-2</v>
      </c>
      <c r="N41" s="18"/>
    </row>
    <row r="42" spans="1:14" x14ac:dyDescent="0.2">
      <c r="A42" s="18">
        <v>44643</v>
      </c>
      <c r="B42">
        <v>9.1</v>
      </c>
      <c r="C42">
        <v>33.529998999999997</v>
      </c>
      <c r="D42">
        <v>54.740001999999997</v>
      </c>
      <c r="E42">
        <v>44.740001999999997</v>
      </c>
      <c r="F42">
        <v>16.57</v>
      </c>
      <c r="H42">
        <f t="shared" si="1"/>
        <v>-3.2967032967032264E-3</v>
      </c>
      <c r="I42">
        <f t="shared" si="2"/>
        <v>1.6701491700014871E-2</v>
      </c>
      <c r="J42">
        <f t="shared" si="3"/>
        <v>5.1150527908275598E-3</v>
      </c>
      <c r="K42">
        <f t="shared" si="4"/>
        <v>-2.9056994677827694E-3</v>
      </c>
      <c r="L42">
        <f t="shared" si="5"/>
        <v>9.0524441762221547E-3</v>
      </c>
      <c r="N42" s="18"/>
    </row>
    <row r="43" spans="1:14" x14ac:dyDescent="0.2">
      <c r="A43" s="18">
        <v>44644</v>
      </c>
      <c r="B43">
        <v>9.07</v>
      </c>
      <c r="C43">
        <v>34.090000000000003</v>
      </c>
      <c r="D43">
        <v>55.02</v>
      </c>
      <c r="E43">
        <v>44.610000999999997</v>
      </c>
      <c r="F43">
        <v>16.719999000000001</v>
      </c>
      <c r="H43">
        <f t="shared" si="1"/>
        <v>-2.2050716648290597E-3</v>
      </c>
      <c r="I43">
        <f t="shared" si="2"/>
        <v>3.5200645350542668E-3</v>
      </c>
      <c r="J43">
        <f t="shared" si="3"/>
        <v>1.0359869138495098E-2</v>
      </c>
      <c r="K43">
        <f t="shared" si="4"/>
        <v>6.5008068482223019E-3</v>
      </c>
      <c r="L43">
        <f t="shared" si="5"/>
        <v>3.5886365782675715E-3</v>
      </c>
      <c r="N43" s="18"/>
    </row>
    <row r="44" spans="1:14" x14ac:dyDescent="0.2">
      <c r="A44" s="18">
        <v>44645</v>
      </c>
      <c r="B44">
        <v>9.0500000000000007</v>
      </c>
      <c r="C44">
        <v>34.209999000000003</v>
      </c>
      <c r="D44">
        <v>55.59</v>
      </c>
      <c r="E44">
        <v>44.900002000000001</v>
      </c>
      <c r="F44">
        <v>16.780000999999999</v>
      </c>
      <c r="H44">
        <f t="shared" si="1"/>
        <v>-0.10607734806629843</v>
      </c>
      <c r="I44">
        <f t="shared" si="2"/>
        <v>-6.1385269260020546E-3</v>
      </c>
      <c r="J44">
        <f t="shared" si="3"/>
        <v>-2.896204353300965E-2</v>
      </c>
      <c r="K44">
        <f t="shared" si="4"/>
        <v>6.6814919072832038E-3</v>
      </c>
      <c r="L44">
        <f t="shared" si="5"/>
        <v>5.9594752109976413E-4</v>
      </c>
      <c r="N44" s="18"/>
    </row>
    <row r="45" spans="1:14" x14ac:dyDescent="0.2">
      <c r="A45" s="18">
        <v>44648</v>
      </c>
      <c r="B45">
        <v>8.09</v>
      </c>
      <c r="C45">
        <v>34</v>
      </c>
      <c r="D45">
        <v>53.98</v>
      </c>
      <c r="E45">
        <v>45.200001</v>
      </c>
      <c r="F45">
        <v>16.790001</v>
      </c>
      <c r="H45">
        <f t="shared" si="1"/>
        <v>3.5846724351050796E-2</v>
      </c>
      <c r="I45">
        <f t="shared" si="2"/>
        <v>1.2941147058823536E-2</v>
      </c>
      <c r="J45">
        <f t="shared" si="3"/>
        <v>-9.8184327528713713E-3</v>
      </c>
      <c r="K45">
        <f t="shared" si="4"/>
        <v>2.3230065857741899E-2</v>
      </c>
      <c r="L45">
        <f t="shared" si="5"/>
        <v>1.0720547306697671E-2</v>
      </c>
      <c r="N45" s="18"/>
    </row>
    <row r="46" spans="1:14" x14ac:dyDescent="0.2">
      <c r="A46" s="18">
        <v>44649</v>
      </c>
      <c r="B46">
        <v>8.3800000000000008</v>
      </c>
      <c r="C46">
        <v>34.439999</v>
      </c>
      <c r="D46">
        <v>53.450001</v>
      </c>
      <c r="E46">
        <v>46.25</v>
      </c>
      <c r="F46">
        <v>16.969999000000001</v>
      </c>
      <c r="H46">
        <f t="shared" si="1"/>
        <v>-3.4606205250596767E-2</v>
      </c>
      <c r="I46">
        <f t="shared" si="2"/>
        <v>1.1614692555594042E-3</v>
      </c>
      <c r="J46">
        <f t="shared" si="3"/>
        <v>4.0411598869754865E-2</v>
      </c>
      <c r="K46">
        <f t="shared" si="4"/>
        <v>2.1617297297303912E-4</v>
      </c>
      <c r="L46">
        <f t="shared" si="5"/>
        <v>-4.124867656150292E-3</v>
      </c>
      <c r="N46" s="18"/>
    </row>
    <row r="47" spans="1:14" x14ac:dyDescent="0.2">
      <c r="A47" s="18">
        <v>44650</v>
      </c>
      <c r="B47">
        <v>8.09</v>
      </c>
      <c r="C47">
        <v>34.479999999999997</v>
      </c>
      <c r="D47">
        <v>55.610000999999997</v>
      </c>
      <c r="E47">
        <v>46.259998000000003</v>
      </c>
      <c r="F47">
        <v>16.899999999999999</v>
      </c>
      <c r="H47">
        <f t="shared" si="1"/>
        <v>-2.3485784919653831E-2</v>
      </c>
      <c r="I47">
        <f t="shared" si="2"/>
        <v>-7.5405742459394853E-3</v>
      </c>
      <c r="J47">
        <f t="shared" si="3"/>
        <v>-1.2228034306275183E-2</v>
      </c>
      <c r="K47">
        <f t="shared" si="4"/>
        <v>-1.4915651314987146E-2</v>
      </c>
      <c r="L47">
        <f t="shared" si="5"/>
        <v>-1.6567988165680482E-2</v>
      </c>
      <c r="N47" s="18"/>
    </row>
    <row r="48" spans="1:14" x14ac:dyDescent="0.2">
      <c r="A48" s="18">
        <v>44651</v>
      </c>
      <c r="B48">
        <v>7.9</v>
      </c>
      <c r="C48">
        <v>34.220001000000003</v>
      </c>
      <c r="D48">
        <v>54.93</v>
      </c>
      <c r="E48">
        <v>45.57</v>
      </c>
      <c r="F48">
        <v>16.620000999999998</v>
      </c>
      <c r="H48">
        <f t="shared" si="1"/>
        <v>6.3291139240506103E-3</v>
      </c>
      <c r="I48">
        <f t="shared" si="2"/>
        <v>1.2273465450804622E-2</v>
      </c>
      <c r="J48">
        <f t="shared" si="3"/>
        <v>1.4381958856726811E-2</v>
      </c>
      <c r="K48">
        <f t="shared" si="4"/>
        <v>2.2602545534342749E-2</v>
      </c>
      <c r="L48">
        <f t="shared" si="5"/>
        <v>1.8050480261704152E-2</v>
      </c>
      <c r="N48" s="18"/>
    </row>
    <row r="49" spans="1:14" x14ac:dyDescent="0.2">
      <c r="A49" s="18">
        <v>44652</v>
      </c>
      <c r="B49">
        <v>7.95</v>
      </c>
      <c r="C49">
        <v>34.639999000000003</v>
      </c>
      <c r="D49">
        <v>55.720001000000003</v>
      </c>
      <c r="E49">
        <v>46.599997999999999</v>
      </c>
      <c r="F49">
        <v>16.920000000000002</v>
      </c>
      <c r="H49">
        <f t="shared" si="1"/>
        <v>-1.5094339622641522E-2</v>
      </c>
      <c r="I49">
        <f t="shared" si="2"/>
        <v>-4.3301675614946218E-3</v>
      </c>
      <c r="J49">
        <f t="shared" si="3"/>
        <v>1.7946697452499477E-3</v>
      </c>
      <c r="K49">
        <f t="shared" si="4"/>
        <v>-1.0729399602120086E-3</v>
      </c>
      <c r="L49">
        <f t="shared" si="5"/>
        <v>-6.5012411347517996E-3</v>
      </c>
      <c r="N49" s="18"/>
    </row>
    <row r="50" spans="1:14" x14ac:dyDescent="0.2">
      <c r="A50" s="18">
        <v>44655</v>
      </c>
      <c r="B50">
        <v>7.83</v>
      </c>
      <c r="C50">
        <v>34.490001999999997</v>
      </c>
      <c r="D50">
        <v>55.82</v>
      </c>
      <c r="E50">
        <v>46.549999</v>
      </c>
      <c r="F50">
        <v>16.809999000000001</v>
      </c>
      <c r="H50">
        <f t="shared" si="1"/>
        <v>-1.0217113665389537E-2</v>
      </c>
      <c r="I50">
        <f t="shared" si="2"/>
        <v>-4.0592633192656118E-3</v>
      </c>
      <c r="J50">
        <f t="shared" si="3"/>
        <v>-1.6302400573271297E-2</v>
      </c>
      <c r="K50">
        <f t="shared" si="4"/>
        <v>-8.3780667750390954E-3</v>
      </c>
      <c r="L50">
        <f t="shared" si="5"/>
        <v>-1.6061749914440867E-2</v>
      </c>
      <c r="N50" s="18"/>
    </row>
    <row r="51" spans="1:14" x14ac:dyDescent="0.2">
      <c r="A51" s="18">
        <v>44656</v>
      </c>
      <c r="B51">
        <v>7.75</v>
      </c>
      <c r="C51">
        <v>34.349997999999999</v>
      </c>
      <c r="D51">
        <v>54.91</v>
      </c>
      <c r="E51">
        <v>46.16</v>
      </c>
      <c r="F51">
        <v>16.540001</v>
      </c>
      <c r="H51">
        <f t="shared" si="1"/>
        <v>-1.1612903225806433E-2</v>
      </c>
      <c r="I51">
        <f t="shared" si="2"/>
        <v>-3.7844834809013942E-3</v>
      </c>
      <c r="J51">
        <f t="shared" si="3"/>
        <v>7.1025132034238415E-3</v>
      </c>
      <c r="K51">
        <f t="shared" si="4"/>
        <v>-5.4159445407279032E-3</v>
      </c>
      <c r="L51">
        <f t="shared" si="5"/>
        <v>2.2369950279930453E-2</v>
      </c>
      <c r="N51" s="18"/>
    </row>
    <row r="52" spans="1:14" x14ac:dyDescent="0.2">
      <c r="A52" s="18">
        <v>44657</v>
      </c>
      <c r="B52">
        <v>7.66</v>
      </c>
      <c r="C52">
        <v>34.220001000000003</v>
      </c>
      <c r="D52">
        <v>55.299999</v>
      </c>
      <c r="E52">
        <v>45.91</v>
      </c>
      <c r="F52">
        <v>16.91</v>
      </c>
      <c r="H52">
        <f t="shared" si="1"/>
        <v>-6.5274151436031103E-3</v>
      </c>
      <c r="I52">
        <f t="shared" si="2"/>
        <v>4.3833429461324824E-3</v>
      </c>
      <c r="J52">
        <f t="shared" si="3"/>
        <v>2.1699638728745721E-3</v>
      </c>
      <c r="K52">
        <f t="shared" si="4"/>
        <v>4.5741450664344022E-3</v>
      </c>
      <c r="L52">
        <f t="shared" si="5"/>
        <v>-2.9567711413364685E-3</v>
      </c>
      <c r="N52" s="18"/>
    </row>
    <row r="53" spans="1:14" x14ac:dyDescent="0.2">
      <c r="A53" s="18">
        <v>44658</v>
      </c>
      <c r="B53">
        <v>7.61</v>
      </c>
      <c r="C53">
        <v>34.369999</v>
      </c>
      <c r="D53">
        <v>55.419998</v>
      </c>
      <c r="E53">
        <v>46.119999</v>
      </c>
      <c r="F53">
        <v>16.860001</v>
      </c>
      <c r="H53">
        <f t="shared" si="1"/>
        <v>7.8843626806832604E-3</v>
      </c>
      <c r="I53">
        <f t="shared" si="2"/>
        <v>4.6552227132737652E-3</v>
      </c>
      <c r="J53">
        <f t="shared" si="3"/>
        <v>1.2089534900380252E-2</v>
      </c>
      <c r="K53">
        <f t="shared" si="4"/>
        <v>-6.2878795812636428E-3</v>
      </c>
      <c r="L53">
        <f t="shared" si="5"/>
        <v>7.1173779882931186E-3</v>
      </c>
      <c r="N53" s="18"/>
    </row>
    <row r="54" spans="1:14" x14ac:dyDescent="0.2">
      <c r="A54" s="18">
        <v>44659</v>
      </c>
      <c r="B54">
        <v>7.67</v>
      </c>
      <c r="C54">
        <v>34.529998999999997</v>
      </c>
      <c r="D54">
        <v>56.09</v>
      </c>
      <c r="E54">
        <v>45.830002</v>
      </c>
      <c r="F54">
        <v>16.98</v>
      </c>
      <c r="H54">
        <f t="shared" si="1"/>
        <v>-3.9113428943937743E-3</v>
      </c>
      <c r="I54">
        <f t="shared" si="2"/>
        <v>2.6064292674900865E-3</v>
      </c>
      <c r="J54">
        <f t="shared" si="3"/>
        <v>-1.3727937243715512E-2</v>
      </c>
      <c r="K54">
        <f t="shared" si="4"/>
        <v>-1.0255312666143969E-2</v>
      </c>
      <c r="L54">
        <f t="shared" si="5"/>
        <v>7.0671378091873372E-3</v>
      </c>
      <c r="N54" s="18"/>
    </row>
    <row r="55" spans="1:14" x14ac:dyDescent="0.2">
      <c r="A55" s="18">
        <v>44662</v>
      </c>
      <c r="B55">
        <v>7.64</v>
      </c>
      <c r="C55">
        <v>34.619999</v>
      </c>
      <c r="D55">
        <v>55.32</v>
      </c>
      <c r="E55">
        <v>45.360000999999997</v>
      </c>
      <c r="F55">
        <v>17.100000000000001</v>
      </c>
      <c r="H55">
        <f t="shared" si="1"/>
        <v>-1.3089005235602049E-2</v>
      </c>
      <c r="I55">
        <f t="shared" si="2"/>
        <v>-3.2062421492270898E-2</v>
      </c>
      <c r="J55">
        <f t="shared" si="3"/>
        <v>1.2111388286333995E-2</v>
      </c>
      <c r="K55">
        <f t="shared" si="4"/>
        <v>-1.8959457253980152E-2</v>
      </c>
      <c r="L55">
        <f t="shared" si="5"/>
        <v>1.7543274853801232E-3</v>
      </c>
      <c r="N55" s="18"/>
    </row>
    <row r="56" spans="1:14" x14ac:dyDescent="0.2">
      <c r="A56" s="18">
        <v>44663</v>
      </c>
      <c r="B56">
        <v>7.54</v>
      </c>
      <c r="C56">
        <v>33.509998000000003</v>
      </c>
      <c r="D56">
        <v>55.990001999999997</v>
      </c>
      <c r="E56">
        <v>44.5</v>
      </c>
      <c r="F56">
        <v>17.129999000000002</v>
      </c>
      <c r="H56">
        <f t="shared" si="1"/>
        <v>2.3872679045092802E-2</v>
      </c>
      <c r="I56">
        <f t="shared" si="2"/>
        <v>1.3428857859078365E-2</v>
      </c>
      <c r="J56">
        <f t="shared" si="3"/>
        <v>1.8753330282074283E-2</v>
      </c>
      <c r="K56">
        <f t="shared" si="4"/>
        <v>1.1460629213483215E-2</v>
      </c>
      <c r="L56">
        <f t="shared" si="5"/>
        <v>2.510216141869008E-2</v>
      </c>
      <c r="N56" s="18"/>
    </row>
    <row r="57" spans="1:14" x14ac:dyDescent="0.2">
      <c r="A57" s="18">
        <v>44664</v>
      </c>
      <c r="B57">
        <v>7.72</v>
      </c>
      <c r="C57">
        <v>33.959999000000003</v>
      </c>
      <c r="D57">
        <v>57.040000999999997</v>
      </c>
      <c r="E57">
        <v>45.009998000000003</v>
      </c>
      <c r="F57">
        <v>17.559999000000001</v>
      </c>
      <c r="H57">
        <f t="shared" si="1"/>
        <v>-7.7720207253885506E-3</v>
      </c>
      <c r="I57">
        <f t="shared" si="2"/>
        <v>-5.8892816810751745E-4</v>
      </c>
      <c r="J57">
        <f t="shared" si="3"/>
        <v>1.2272089546422043E-3</v>
      </c>
      <c r="K57">
        <f t="shared" si="4"/>
        <v>-7.7760056776720243E-3</v>
      </c>
      <c r="L57">
        <f t="shared" si="5"/>
        <v>-3.4167997389977778E-3</v>
      </c>
      <c r="N57" s="18"/>
    </row>
    <row r="58" spans="1:14" x14ac:dyDescent="0.2">
      <c r="A58" s="18">
        <v>44665</v>
      </c>
      <c r="B58">
        <v>7.66</v>
      </c>
      <c r="C58">
        <v>33.939999</v>
      </c>
      <c r="D58">
        <v>57.110000999999997</v>
      </c>
      <c r="E58">
        <v>44.66</v>
      </c>
      <c r="F58">
        <v>17.5</v>
      </c>
      <c r="H58">
        <f t="shared" si="1"/>
        <v>9.1383812010444234E-3</v>
      </c>
      <c r="I58">
        <f t="shared" si="2"/>
        <v>-1.473188022191667E-3</v>
      </c>
      <c r="J58">
        <f t="shared" si="3"/>
        <v>3.8522324662540884E-3</v>
      </c>
      <c r="K58">
        <f t="shared" si="4"/>
        <v>-9.8521943573666188E-3</v>
      </c>
      <c r="L58">
        <f t="shared" si="5"/>
        <v>-9.7142857142858124E-3</v>
      </c>
      <c r="N58" s="18"/>
    </row>
    <row r="59" spans="1:14" x14ac:dyDescent="0.2">
      <c r="A59" s="18">
        <v>44669</v>
      </c>
      <c r="B59">
        <v>7.73</v>
      </c>
      <c r="C59">
        <v>33.889999000000003</v>
      </c>
      <c r="D59">
        <v>57.330002</v>
      </c>
      <c r="E59">
        <v>44.220001000000003</v>
      </c>
      <c r="F59">
        <v>17.329999999999998</v>
      </c>
      <c r="H59">
        <f t="shared" si="1"/>
        <v>7.7619663648123682E-3</v>
      </c>
      <c r="I59">
        <f t="shared" si="2"/>
        <v>1.386845718112868E-2</v>
      </c>
      <c r="J59">
        <f t="shared" si="3"/>
        <v>1.325654933694234E-2</v>
      </c>
      <c r="K59">
        <f t="shared" si="4"/>
        <v>1.2890094688147861E-2</v>
      </c>
      <c r="L59">
        <f t="shared" si="5"/>
        <v>-7.5013848817079044E-3</v>
      </c>
      <c r="N59" s="18"/>
    </row>
    <row r="60" spans="1:14" x14ac:dyDescent="0.2">
      <c r="A60" s="18">
        <v>44670</v>
      </c>
      <c r="B60">
        <v>7.79</v>
      </c>
      <c r="C60">
        <v>34.360000999999997</v>
      </c>
      <c r="D60">
        <v>58.09</v>
      </c>
      <c r="E60">
        <v>44.790000999999997</v>
      </c>
      <c r="F60">
        <v>17.200001</v>
      </c>
      <c r="H60">
        <f t="shared" si="1"/>
        <v>7.7021822849806946E-3</v>
      </c>
      <c r="I60">
        <f t="shared" si="2"/>
        <v>1.7753200880291201E-2</v>
      </c>
      <c r="J60">
        <f t="shared" si="3"/>
        <v>-3.7872439318299782E-3</v>
      </c>
      <c r="K60">
        <f t="shared" si="4"/>
        <v>1.4065572358437837E-2</v>
      </c>
      <c r="L60">
        <f t="shared" si="5"/>
        <v>-1.5116278190914149E-2</v>
      </c>
      <c r="N60" s="18"/>
    </row>
    <row r="61" spans="1:14" x14ac:dyDescent="0.2">
      <c r="A61" s="18">
        <v>44671</v>
      </c>
      <c r="B61">
        <v>7.85</v>
      </c>
      <c r="C61">
        <v>34.970001000000003</v>
      </c>
      <c r="D61">
        <v>57.869999</v>
      </c>
      <c r="E61">
        <v>45.419998</v>
      </c>
      <c r="F61">
        <v>16.940000999999999</v>
      </c>
      <c r="H61">
        <f t="shared" si="1"/>
        <v>-3.8216560509553329E-3</v>
      </c>
      <c r="I61">
        <f t="shared" si="2"/>
        <v>-1.3154217524900853E-2</v>
      </c>
      <c r="J61">
        <f t="shared" si="3"/>
        <v>-2.0044928633919566E-2</v>
      </c>
      <c r="K61">
        <f t="shared" si="4"/>
        <v>2.6420740925615404E-3</v>
      </c>
      <c r="L61">
        <f t="shared" si="5"/>
        <v>-7.0838838793456076E-3</v>
      </c>
      <c r="N61" s="18"/>
    </row>
    <row r="62" spans="1:14" x14ac:dyDescent="0.2">
      <c r="A62" s="18">
        <v>44672</v>
      </c>
      <c r="B62">
        <v>7.82</v>
      </c>
      <c r="C62">
        <v>34.509998000000003</v>
      </c>
      <c r="D62">
        <v>56.709999000000003</v>
      </c>
      <c r="E62">
        <v>45.540000999999997</v>
      </c>
      <c r="F62">
        <v>16.82</v>
      </c>
      <c r="H62">
        <f t="shared" si="1"/>
        <v>-2.4296675191815907E-2</v>
      </c>
      <c r="I62">
        <f t="shared" si="2"/>
        <v>-3.1005478470326274E-2</v>
      </c>
      <c r="J62">
        <f t="shared" si="3"/>
        <v>-2.1512908155755853E-2</v>
      </c>
      <c r="K62">
        <f t="shared" si="4"/>
        <v>-2.8546551854489429E-3</v>
      </c>
      <c r="L62">
        <f t="shared" si="5"/>
        <v>-1.7241319857312823E-2</v>
      </c>
      <c r="N62" s="18"/>
    </row>
    <row r="63" spans="1:14" x14ac:dyDescent="0.2">
      <c r="A63" s="18">
        <v>44673</v>
      </c>
      <c r="B63">
        <v>7.63</v>
      </c>
      <c r="C63">
        <v>33.439999</v>
      </c>
      <c r="D63">
        <v>55.490001999999997</v>
      </c>
      <c r="E63">
        <v>45.41</v>
      </c>
      <c r="F63">
        <v>16.530000999999999</v>
      </c>
      <c r="H63">
        <f t="shared" si="1"/>
        <v>1.3106159895150441E-3</v>
      </c>
      <c r="I63">
        <f t="shared" si="2"/>
        <v>-3.1698505732610821E-2</v>
      </c>
      <c r="J63">
        <f t="shared" si="3"/>
        <v>-3.0816416261797944E-2</v>
      </c>
      <c r="K63">
        <f t="shared" si="4"/>
        <v>2.1581127504955E-2</v>
      </c>
      <c r="L63">
        <f t="shared" si="5"/>
        <v>3.0247427087269798E-3</v>
      </c>
      <c r="N63" s="18"/>
    </row>
    <row r="64" spans="1:14" x14ac:dyDescent="0.2">
      <c r="A64" s="18">
        <v>44676</v>
      </c>
      <c r="B64">
        <v>7.64</v>
      </c>
      <c r="C64">
        <v>32.380001</v>
      </c>
      <c r="D64">
        <v>53.779998999999997</v>
      </c>
      <c r="E64">
        <v>46.389999000000003</v>
      </c>
      <c r="F64">
        <v>16.579999999999998</v>
      </c>
      <c r="H64">
        <f t="shared" si="1"/>
        <v>-4.3193717277486922E-2</v>
      </c>
      <c r="I64">
        <f t="shared" si="2"/>
        <v>-7.8443512092541329E-2</v>
      </c>
      <c r="J64">
        <f t="shared" si="3"/>
        <v>-1.3573819516062039E-2</v>
      </c>
      <c r="K64">
        <f t="shared" si="4"/>
        <v>-1.57361288151786E-2</v>
      </c>
      <c r="L64">
        <f t="shared" si="5"/>
        <v>-2.5331724969843077E-2</v>
      </c>
      <c r="N64" s="18"/>
    </row>
    <row r="65" spans="1:14" x14ac:dyDescent="0.2">
      <c r="A65" s="18">
        <v>44677</v>
      </c>
      <c r="B65">
        <v>7.31</v>
      </c>
      <c r="C65">
        <v>29.84</v>
      </c>
      <c r="D65">
        <v>53.049999</v>
      </c>
      <c r="E65">
        <v>45.66</v>
      </c>
      <c r="F65">
        <v>16.16</v>
      </c>
      <c r="H65">
        <f t="shared" si="1"/>
        <v>-4.1039671682625662E-3</v>
      </c>
      <c r="I65">
        <f t="shared" si="2"/>
        <v>2.010727211796243E-2</v>
      </c>
      <c r="J65">
        <f t="shared" si="3"/>
        <v>1.4137606298541118E-2</v>
      </c>
      <c r="K65">
        <f t="shared" si="4"/>
        <v>-1.795882610600073E-2</v>
      </c>
      <c r="L65">
        <f t="shared" si="5"/>
        <v>-8.0444925742575203E-3</v>
      </c>
      <c r="N65" s="18"/>
    </row>
    <row r="66" spans="1:14" x14ac:dyDescent="0.2">
      <c r="A66" s="18">
        <v>44678</v>
      </c>
      <c r="B66">
        <v>7.28</v>
      </c>
      <c r="C66">
        <v>30.440000999999999</v>
      </c>
      <c r="D66">
        <v>53.799999</v>
      </c>
      <c r="E66">
        <v>44.84</v>
      </c>
      <c r="F66">
        <v>16.030000999999999</v>
      </c>
      <c r="H66">
        <f t="shared" si="1"/>
        <v>3.7087912087912026E-2</v>
      </c>
      <c r="I66">
        <f t="shared" si="2"/>
        <v>1.8396812799053499E-2</v>
      </c>
      <c r="J66">
        <f t="shared" si="3"/>
        <v>2.1747249474856008E-2</v>
      </c>
      <c r="K66">
        <f t="shared" si="4"/>
        <v>2.9438001784121166E-2</v>
      </c>
      <c r="L66">
        <f t="shared" si="5"/>
        <v>1.4971864318661052E-2</v>
      </c>
      <c r="N66" s="18"/>
    </row>
    <row r="67" spans="1:14" x14ac:dyDescent="0.2">
      <c r="A67" s="18">
        <v>44679</v>
      </c>
      <c r="B67">
        <v>7.55</v>
      </c>
      <c r="C67">
        <v>31</v>
      </c>
      <c r="D67">
        <v>54.970001000000003</v>
      </c>
      <c r="E67">
        <v>46.16</v>
      </c>
      <c r="F67">
        <v>16.27</v>
      </c>
      <c r="H67">
        <f t="shared" si="1"/>
        <v>-1.3245033112582735E-2</v>
      </c>
      <c r="I67">
        <f t="shared" si="2"/>
        <v>3.2258064516134074E-4</v>
      </c>
      <c r="J67">
        <f t="shared" si="3"/>
        <v>-2.8015298744491629E-2</v>
      </c>
      <c r="K67">
        <f t="shared" si="4"/>
        <v>2.1663344887349759E-3</v>
      </c>
      <c r="L67">
        <f t="shared" si="5"/>
        <v>-6.6379840196681014E-2</v>
      </c>
      <c r="N67" s="18"/>
    </row>
    <row r="68" spans="1:14" x14ac:dyDescent="0.2">
      <c r="A68" s="18">
        <v>44680</v>
      </c>
      <c r="B68">
        <v>7.45</v>
      </c>
      <c r="C68">
        <v>31.01</v>
      </c>
      <c r="D68">
        <v>53.43</v>
      </c>
      <c r="E68">
        <v>46.259998000000003</v>
      </c>
      <c r="F68">
        <v>15.19</v>
      </c>
      <c r="H68">
        <f t="shared" ref="H68:H131" si="6">(B69-B68)/B68</f>
        <v>4.026845637583926E-3</v>
      </c>
      <c r="I68">
        <f t="shared" ref="I68:I131" si="7">(C69-C68)/C68</f>
        <v>-3.8697516930023225E-3</v>
      </c>
      <c r="J68">
        <f t="shared" ref="J68:J131" si="8">(D69-D68)/D68</f>
        <v>5.6148231330712551E-3</v>
      </c>
      <c r="K68">
        <f t="shared" ref="K68:K131" si="9">(E69-E68)/E68</f>
        <v>-1.3402486528425702E-2</v>
      </c>
      <c r="L68">
        <f t="shared" ref="L68:L131" si="10">(F69-F68)/F68</f>
        <v>-8.5582620144831478E-3</v>
      </c>
      <c r="N68" s="18"/>
    </row>
    <row r="69" spans="1:14" x14ac:dyDescent="0.2">
      <c r="A69" s="18">
        <v>44683</v>
      </c>
      <c r="B69">
        <v>7.48</v>
      </c>
      <c r="C69">
        <v>30.889999</v>
      </c>
      <c r="D69">
        <v>53.73</v>
      </c>
      <c r="E69">
        <v>45.639999000000003</v>
      </c>
      <c r="F69">
        <v>15.06</v>
      </c>
      <c r="H69">
        <f t="shared" si="6"/>
        <v>3.6096256684491922E-2</v>
      </c>
      <c r="I69">
        <f t="shared" si="7"/>
        <v>4.1761121455523527E-2</v>
      </c>
      <c r="J69">
        <f t="shared" si="8"/>
        <v>3.5548092313419065E-2</v>
      </c>
      <c r="K69">
        <f t="shared" si="9"/>
        <v>2.1917178394323673E-4</v>
      </c>
      <c r="L69">
        <f t="shared" si="10"/>
        <v>4.0504648074369154E-2</v>
      </c>
      <c r="N69" s="18"/>
    </row>
    <row r="70" spans="1:14" x14ac:dyDescent="0.2">
      <c r="A70" s="18">
        <v>44684</v>
      </c>
      <c r="B70">
        <v>7.75</v>
      </c>
      <c r="C70">
        <v>32.18</v>
      </c>
      <c r="D70">
        <v>55.639999000000003</v>
      </c>
      <c r="E70">
        <v>45.650002000000001</v>
      </c>
      <c r="F70">
        <v>15.67</v>
      </c>
      <c r="H70">
        <f t="shared" si="6"/>
        <v>2.0645161290322598E-2</v>
      </c>
      <c r="I70">
        <f t="shared" si="7"/>
        <v>2.3927936606587961E-2</v>
      </c>
      <c r="J70">
        <f t="shared" si="8"/>
        <v>2.3903702802007605E-2</v>
      </c>
      <c r="K70">
        <f t="shared" si="9"/>
        <v>5.4764510196516529E-3</v>
      </c>
      <c r="L70">
        <f t="shared" si="10"/>
        <v>1.2763241863433267E-2</v>
      </c>
      <c r="N70" s="18"/>
    </row>
    <row r="71" spans="1:14" x14ac:dyDescent="0.2">
      <c r="A71" s="18">
        <v>44685</v>
      </c>
      <c r="B71">
        <v>7.91</v>
      </c>
      <c r="C71">
        <v>32.950001</v>
      </c>
      <c r="D71">
        <v>56.970001000000003</v>
      </c>
      <c r="E71">
        <v>45.900002000000001</v>
      </c>
      <c r="F71">
        <v>15.87</v>
      </c>
      <c r="H71">
        <f t="shared" si="6"/>
        <v>-4.1719342604298368E-2</v>
      </c>
      <c r="I71">
        <f t="shared" si="7"/>
        <v>-4.5827009231350295E-2</v>
      </c>
      <c r="J71">
        <f t="shared" si="8"/>
        <v>-5.2662804060690099E-4</v>
      </c>
      <c r="K71">
        <f t="shared" si="9"/>
        <v>-2.3529454312442084E-2</v>
      </c>
      <c r="L71">
        <f t="shared" si="10"/>
        <v>-2.5204788909892792E-2</v>
      </c>
      <c r="N71" s="18"/>
    </row>
    <row r="72" spans="1:14" x14ac:dyDescent="0.2">
      <c r="A72" s="18">
        <v>44686</v>
      </c>
      <c r="B72">
        <v>7.58</v>
      </c>
      <c r="C72">
        <v>31.440000999999999</v>
      </c>
      <c r="D72">
        <v>56.939999</v>
      </c>
      <c r="E72">
        <v>44.82</v>
      </c>
      <c r="F72">
        <v>15.47</v>
      </c>
      <c r="H72">
        <f t="shared" si="6"/>
        <v>-1.0554089709762543E-2</v>
      </c>
      <c r="I72">
        <f t="shared" si="7"/>
        <v>-6.0432886118546485E-3</v>
      </c>
      <c r="J72">
        <f t="shared" si="8"/>
        <v>1.3347418569501557E-2</v>
      </c>
      <c r="K72">
        <f t="shared" si="9"/>
        <v>-7.5858991521642882E-3</v>
      </c>
      <c r="L72">
        <f t="shared" si="10"/>
        <v>-2.8442146089204996E-2</v>
      </c>
      <c r="N72" s="18"/>
    </row>
    <row r="73" spans="1:14" x14ac:dyDescent="0.2">
      <c r="A73" s="18">
        <v>44687</v>
      </c>
      <c r="B73">
        <v>7.5</v>
      </c>
      <c r="C73">
        <v>31.25</v>
      </c>
      <c r="D73">
        <v>57.700001</v>
      </c>
      <c r="E73">
        <v>44.48</v>
      </c>
      <c r="F73">
        <v>15.03</v>
      </c>
      <c r="H73">
        <f t="shared" si="6"/>
        <v>-1.8666666666666623E-2</v>
      </c>
      <c r="I73">
        <f t="shared" si="7"/>
        <v>-2.624000000000001E-2</v>
      </c>
      <c r="J73">
        <f t="shared" si="8"/>
        <v>-5.8058976463449298E-2</v>
      </c>
      <c r="K73">
        <f t="shared" si="9"/>
        <v>7.8687500000000788E-3</v>
      </c>
      <c r="L73">
        <f t="shared" si="10"/>
        <v>-1.5302727877578089E-2</v>
      </c>
      <c r="N73" s="18"/>
    </row>
    <row r="74" spans="1:14" x14ac:dyDescent="0.2">
      <c r="A74" s="18">
        <v>44690</v>
      </c>
      <c r="B74">
        <v>7.36</v>
      </c>
      <c r="C74">
        <v>30.43</v>
      </c>
      <c r="D74">
        <v>54.349997999999999</v>
      </c>
      <c r="E74">
        <v>44.830002</v>
      </c>
      <c r="F74">
        <v>14.8</v>
      </c>
      <c r="H74">
        <f t="shared" si="6"/>
        <v>-1.4945652173913086E-2</v>
      </c>
      <c r="I74">
        <f t="shared" si="7"/>
        <v>1.0515938218862974E-2</v>
      </c>
      <c r="J74">
        <f t="shared" si="8"/>
        <v>1.0855584576102485E-2</v>
      </c>
      <c r="K74">
        <f t="shared" si="9"/>
        <v>1.4722283527892696E-2</v>
      </c>
      <c r="L74">
        <f t="shared" si="10"/>
        <v>4.7297297297296285E-3</v>
      </c>
      <c r="N74" s="18"/>
    </row>
    <row r="75" spans="1:14" x14ac:dyDescent="0.2">
      <c r="A75" s="18">
        <v>44691</v>
      </c>
      <c r="B75">
        <v>7.25</v>
      </c>
      <c r="C75">
        <v>30.75</v>
      </c>
      <c r="D75">
        <v>54.939999</v>
      </c>
      <c r="E75">
        <v>45.490001999999997</v>
      </c>
      <c r="F75">
        <v>14.87</v>
      </c>
      <c r="H75">
        <f t="shared" si="6"/>
        <v>-1.3793103448275813E-2</v>
      </c>
      <c r="I75">
        <f t="shared" si="7"/>
        <v>-1.5284520325203298E-2</v>
      </c>
      <c r="J75">
        <f t="shared" si="8"/>
        <v>1.6927557643384734E-2</v>
      </c>
      <c r="K75">
        <f t="shared" si="9"/>
        <v>-1.6926818336917056E-2</v>
      </c>
      <c r="L75">
        <f t="shared" si="10"/>
        <v>-2.0174848688634766E-2</v>
      </c>
      <c r="N75" s="18"/>
    </row>
    <row r="76" spans="1:14" x14ac:dyDescent="0.2">
      <c r="A76" s="18">
        <v>44692</v>
      </c>
      <c r="B76">
        <v>7.15</v>
      </c>
      <c r="C76">
        <v>30.280000999999999</v>
      </c>
      <c r="D76">
        <v>55.869999</v>
      </c>
      <c r="E76">
        <v>44.720001000000003</v>
      </c>
      <c r="F76">
        <v>14.57</v>
      </c>
      <c r="H76">
        <f t="shared" si="6"/>
        <v>1.2587412587412567E-2</v>
      </c>
      <c r="I76">
        <f t="shared" si="7"/>
        <v>-2.4108387578983204E-2</v>
      </c>
      <c r="J76">
        <f t="shared" si="8"/>
        <v>-1.1634115117846995E-2</v>
      </c>
      <c r="K76">
        <f t="shared" si="9"/>
        <v>1.0509794040478594E-2</v>
      </c>
      <c r="L76">
        <f t="shared" si="10"/>
        <v>8.9224433768015782E-3</v>
      </c>
      <c r="N76" s="18"/>
    </row>
    <row r="77" spans="1:14" x14ac:dyDescent="0.2">
      <c r="A77" s="18">
        <v>44693</v>
      </c>
      <c r="B77">
        <v>7.24</v>
      </c>
      <c r="C77">
        <v>29.549999</v>
      </c>
      <c r="D77">
        <v>55.220001000000003</v>
      </c>
      <c r="E77">
        <v>45.189999</v>
      </c>
      <c r="F77">
        <v>14.7</v>
      </c>
      <c r="H77">
        <f t="shared" si="6"/>
        <v>3.5911602209944722E-2</v>
      </c>
      <c r="I77">
        <f t="shared" si="7"/>
        <v>3.9255500482419652E-2</v>
      </c>
      <c r="J77">
        <f t="shared" si="8"/>
        <v>2.6801882890222999E-2</v>
      </c>
      <c r="K77">
        <f t="shared" si="9"/>
        <v>2.1686192115206716E-2</v>
      </c>
      <c r="L77">
        <f t="shared" si="10"/>
        <v>-4.7619047619046609E-3</v>
      </c>
      <c r="N77" s="18"/>
    </row>
    <row r="78" spans="1:14" x14ac:dyDescent="0.2">
      <c r="A78" s="18">
        <v>44694</v>
      </c>
      <c r="B78">
        <v>7.5</v>
      </c>
      <c r="C78">
        <v>30.709999</v>
      </c>
      <c r="D78">
        <v>56.700001</v>
      </c>
      <c r="E78">
        <v>46.169998</v>
      </c>
      <c r="F78">
        <v>14.63</v>
      </c>
      <c r="H78">
        <f t="shared" si="6"/>
        <v>1.7333333333333319E-2</v>
      </c>
      <c r="I78">
        <f t="shared" si="7"/>
        <v>2.2794530211478936E-3</v>
      </c>
      <c r="J78">
        <f t="shared" si="8"/>
        <v>2.3985890229525735E-2</v>
      </c>
      <c r="K78">
        <f t="shared" si="9"/>
        <v>-1.2995408836708189E-2</v>
      </c>
      <c r="L78">
        <f t="shared" si="10"/>
        <v>2.6657552973342363E-2</v>
      </c>
      <c r="N78" s="18"/>
    </row>
    <row r="79" spans="1:14" x14ac:dyDescent="0.2">
      <c r="A79" s="18">
        <v>44697</v>
      </c>
      <c r="B79">
        <v>7.63</v>
      </c>
      <c r="C79">
        <v>30.780000999999999</v>
      </c>
      <c r="D79">
        <v>58.060001</v>
      </c>
      <c r="E79">
        <v>45.57</v>
      </c>
      <c r="F79">
        <v>15.02</v>
      </c>
      <c r="H79">
        <f t="shared" si="6"/>
        <v>4.3250327653997389E-2</v>
      </c>
      <c r="I79">
        <f t="shared" si="7"/>
        <v>2.0467803103710151E-2</v>
      </c>
      <c r="J79">
        <f t="shared" si="8"/>
        <v>8.2673095372491796E-3</v>
      </c>
      <c r="K79">
        <f t="shared" si="9"/>
        <v>6.3638578011849158E-3</v>
      </c>
      <c r="L79">
        <f t="shared" si="10"/>
        <v>1.1318242343541939E-2</v>
      </c>
      <c r="N79" s="18"/>
    </row>
    <row r="80" spans="1:14" x14ac:dyDescent="0.2">
      <c r="A80" s="18">
        <v>44698</v>
      </c>
      <c r="B80">
        <v>7.96</v>
      </c>
      <c r="C80">
        <v>31.41</v>
      </c>
      <c r="D80">
        <v>58.540000999999997</v>
      </c>
      <c r="E80">
        <v>45.860000999999997</v>
      </c>
      <c r="F80">
        <v>15.19</v>
      </c>
      <c r="H80">
        <f t="shared" si="6"/>
        <v>-2.8894472361808986E-2</v>
      </c>
      <c r="I80">
        <f t="shared" si="7"/>
        <v>-2.6743075453677167E-2</v>
      </c>
      <c r="J80">
        <f t="shared" si="8"/>
        <v>-2.0499316356348708E-3</v>
      </c>
      <c r="K80">
        <f t="shared" si="9"/>
        <v>-3.6197120885365808E-2</v>
      </c>
      <c r="L80">
        <f t="shared" si="10"/>
        <v>-2.962475312705723E-2</v>
      </c>
      <c r="N80" s="18"/>
    </row>
    <row r="81" spans="1:14" x14ac:dyDescent="0.2">
      <c r="A81" s="18">
        <v>44699</v>
      </c>
      <c r="B81">
        <v>7.73</v>
      </c>
      <c r="C81">
        <v>30.57</v>
      </c>
      <c r="D81">
        <v>58.419998</v>
      </c>
      <c r="E81">
        <v>44.200001</v>
      </c>
      <c r="F81">
        <v>14.74</v>
      </c>
      <c r="H81">
        <f t="shared" si="6"/>
        <v>1.4230271668822694E-2</v>
      </c>
      <c r="I81">
        <f t="shared" si="7"/>
        <v>-1.6355904481518059E-3</v>
      </c>
      <c r="J81">
        <f t="shared" si="8"/>
        <v>2.2252825137036129E-3</v>
      </c>
      <c r="K81">
        <f t="shared" si="9"/>
        <v>-2.6018144207734309E-2</v>
      </c>
      <c r="L81">
        <f t="shared" si="10"/>
        <v>1.2211668928086819E-2</v>
      </c>
      <c r="N81" s="18"/>
    </row>
    <row r="82" spans="1:14" x14ac:dyDescent="0.2">
      <c r="A82" s="18">
        <v>44700</v>
      </c>
      <c r="B82">
        <v>7.84</v>
      </c>
      <c r="C82">
        <v>30.52</v>
      </c>
      <c r="D82">
        <v>58.549999</v>
      </c>
      <c r="E82">
        <v>43.049999</v>
      </c>
      <c r="F82">
        <v>14.92</v>
      </c>
      <c r="H82">
        <f t="shared" si="6"/>
        <v>-6.3775510204081409E-3</v>
      </c>
      <c r="I82">
        <f t="shared" si="7"/>
        <v>7.5360419397116785E-3</v>
      </c>
      <c r="J82">
        <f t="shared" si="8"/>
        <v>-3.5866610347849242E-3</v>
      </c>
      <c r="K82">
        <f t="shared" si="9"/>
        <v>2.183514568722748E-2</v>
      </c>
      <c r="L82">
        <f t="shared" si="10"/>
        <v>2.7479892761394113E-2</v>
      </c>
      <c r="N82" s="18"/>
    </row>
    <row r="83" spans="1:14" x14ac:dyDescent="0.2">
      <c r="A83" s="18">
        <v>44701</v>
      </c>
      <c r="B83">
        <v>7.79</v>
      </c>
      <c r="C83">
        <v>30.75</v>
      </c>
      <c r="D83">
        <v>58.34</v>
      </c>
      <c r="E83">
        <v>43.990001999999997</v>
      </c>
      <c r="F83">
        <v>15.33</v>
      </c>
      <c r="H83">
        <f t="shared" si="6"/>
        <v>3.9794608472400461E-2</v>
      </c>
      <c r="I83">
        <f t="shared" si="7"/>
        <v>2.1138211382113775E-2</v>
      </c>
      <c r="J83">
        <f t="shared" si="8"/>
        <v>2.8625265683921829E-2</v>
      </c>
      <c r="K83">
        <f t="shared" si="9"/>
        <v>1.0229528973424537E-2</v>
      </c>
      <c r="L83">
        <f t="shared" si="10"/>
        <v>4.4357469015003356E-2</v>
      </c>
      <c r="N83" s="18"/>
    </row>
    <row r="84" spans="1:14" x14ac:dyDescent="0.2">
      <c r="A84" s="18">
        <v>44704</v>
      </c>
      <c r="B84">
        <v>8.1</v>
      </c>
      <c r="C84">
        <v>31.4</v>
      </c>
      <c r="D84">
        <v>60.009998000000003</v>
      </c>
      <c r="E84">
        <v>44.439999</v>
      </c>
      <c r="F84">
        <v>16.010000000000002</v>
      </c>
      <c r="H84">
        <f t="shared" si="6"/>
        <v>3.3333333333333284E-2</v>
      </c>
      <c r="I84">
        <f t="shared" si="7"/>
        <v>4.2038248407643468E-2</v>
      </c>
      <c r="J84">
        <f t="shared" si="8"/>
        <v>-1.1664556296102993E-3</v>
      </c>
      <c r="K84">
        <f t="shared" si="9"/>
        <v>5.8506301946586467E-3</v>
      </c>
      <c r="L84">
        <f t="shared" si="10"/>
        <v>3.435346658338536E-2</v>
      </c>
      <c r="N84" s="18"/>
    </row>
    <row r="85" spans="1:14" x14ac:dyDescent="0.2">
      <c r="A85" s="18">
        <v>44705</v>
      </c>
      <c r="B85">
        <v>8.3699999999999992</v>
      </c>
      <c r="C85">
        <v>32.720001000000003</v>
      </c>
      <c r="D85">
        <v>59.939999</v>
      </c>
      <c r="E85">
        <v>44.700001</v>
      </c>
      <c r="F85">
        <v>16.559999000000001</v>
      </c>
      <c r="H85">
        <f t="shared" si="6"/>
        <v>5.9737156511350913E-3</v>
      </c>
      <c r="I85">
        <f t="shared" si="7"/>
        <v>3.0562040630743512E-3</v>
      </c>
      <c r="J85">
        <f t="shared" si="8"/>
        <v>7.0070404906078937E-3</v>
      </c>
      <c r="K85">
        <f t="shared" si="9"/>
        <v>-1.8791945888323433E-2</v>
      </c>
      <c r="L85">
        <f t="shared" si="10"/>
        <v>9.6618363322365005E-3</v>
      </c>
      <c r="N85" s="18"/>
    </row>
    <row r="86" spans="1:14" x14ac:dyDescent="0.2">
      <c r="A86" s="18">
        <v>44706</v>
      </c>
      <c r="B86">
        <v>8.42</v>
      </c>
      <c r="C86">
        <v>32.82</v>
      </c>
      <c r="D86">
        <v>60.360000999999997</v>
      </c>
      <c r="E86">
        <v>43.860000999999997</v>
      </c>
      <c r="F86">
        <v>16.719999000000001</v>
      </c>
      <c r="H86">
        <f t="shared" si="6"/>
        <v>2.3752969121140059E-2</v>
      </c>
      <c r="I86">
        <f t="shared" si="7"/>
        <v>5.7890920170628512E-3</v>
      </c>
      <c r="J86">
        <f t="shared" si="8"/>
        <v>-3.9761762098048502E-3</v>
      </c>
      <c r="K86">
        <f t="shared" si="9"/>
        <v>-9.1201548308210542E-4</v>
      </c>
      <c r="L86">
        <f t="shared" si="10"/>
        <v>2.9904906094789948E-3</v>
      </c>
      <c r="N86" s="18"/>
    </row>
    <row r="87" spans="1:14" x14ac:dyDescent="0.2">
      <c r="A87" s="18">
        <v>44707</v>
      </c>
      <c r="B87">
        <v>8.6199999999999992</v>
      </c>
      <c r="C87">
        <v>33.009998000000003</v>
      </c>
      <c r="D87">
        <v>60.119999</v>
      </c>
      <c r="E87">
        <v>43.82</v>
      </c>
      <c r="F87">
        <v>16.77</v>
      </c>
      <c r="H87">
        <f t="shared" si="6"/>
        <v>1.3921113689095245E-2</v>
      </c>
      <c r="I87">
        <f t="shared" si="7"/>
        <v>2.0599849778845703E-2</v>
      </c>
      <c r="J87">
        <f t="shared" si="8"/>
        <v>-1.6633233809600835E-3</v>
      </c>
      <c r="K87">
        <f t="shared" si="9"/>
        <v>3.6513007759013372E-3</v>
      </c>
      <c r="L87">
        <f t="shared" si="10"/>
        <v>-8.3483005366725132E-3</v>
      </c>
      <c r="N87" s="18"/>
    </row>
    <row r="88" spans="1:14" x14ac:dyDescent="0.2">
      <c r="A88" s="18">
        <v>44708</v>
      </c>
      <c r="B88">
        <v>8.74</v>
      </c>
      <c r="C88">
        <v>33.689999</v>
      </c>
      <c r="D88">
        <v>60.02</v>
      </c>
      <c r="E88">
        <v>43.98</v>
      </c>
      <c r="F88">
        <v>16.629999000000002</v>
      </c>
      <c r="H88">
        <f t="shared" si="6"/>
        <v>-6.8649885583524596E-3</v>
      </c>
      <c r="I88">
        <f t="shared" si="7"/>
        <v>-6.8269518203309199E-3</v>
      </c>
      <c r="J88">
        <f t="shared" si="8"/>
        <v>-1.332887370876374E-2</v>
      </c>
      <c r="K88">
        <f t="shared" si="9"/>
        <v>9.8908640291041475E-2</v>
      </c>
      <c r="L88">
        <f t="shared" si="10"/>
        <v>6.0132294656169312E-4</v>
      </c>
      <c r="N88" s="18"/>
    </row>
    <row r="89" spans="1:14" x14ac:dyDescent="0.2">
      <c r="A89" s="18">
        <v>44712</v>
      </c>
      <c r="B89">
        <v>8.68</v>
      </c>
      <c r="C89">
        <v>33.459999000000003</v>
      </c>
      <c r="D89">
        <v>59.220001000000003</v>
      </c>
      <c r="E89">
        <v>48.330002</v>
      </c>
      <c r="F89">
        <v>16.639999</v>
      </c>
      <c r="H89">
        <f t="shared" si="6"/>
        <v>-1.6129032258064582E-2</v>
      </c>
      <c r="I89">
        <f t="shared" si="7"/>
        <v>-9.5636583850465823E-3</v>
      </c>
      <c r="J89">
        <f t="shared" si="8"/>
        <v>8.6119383888560459E-3</v>
      </c>
      <c r="K89">
        <f t="shared" si="9"/>
        <v>-4.3244359890570738E-2</v>
      </c>
      <c r="L89">
        <f t="shared" si="10"/>
        <v>-7.8124403733436515E-3</v>
      </c>
      <c r="N89" s="18"/>
    </row>
    <row r="90" spans="1:14" x14ac:dyDescent="0.2">
      <c r="A90" s="18">
        <v>44713</v>
      </c>
      <c r="B90">
        <v>8.5399999999999991</v>
      </c>
      <c r="C90">
        <v>33.139999000000003</v>
      </c>
      <c r="D90">
        <v>59.73</v>
      </c>
      <c r="E90">
        <v>46.240001999999997</v>
      </c>
      <c r="F90">
        <v>16.510000000000002</v>
      </c>
      <c r="H90">
        <f t="shared" si="6"/>
        <v>-2.3419203747072101E-3</v>
      </c>
      <c r="I90">
        <f t="shared" si="7"/>
        <v>6.9402536795488993E-3</v>
      </c>
      <c r="J90">
        <f t="shared" si="8"/>
        <v>-8.2035493052067636E-3</v>
      </c>
      <c r="K90">
        <f t="shared" si="9"/>
        <v>8.8667816234091791E-3</v>
      </c>
      <c r="L90">
        <f t="shared" si="10"/>
        <v>-9.691096305269542E-3</v>
      </c>
      <c r="N90" s="18"/>
    </row>
    <row r="91" spans="1:14" x14ac:dyDescent="0.2">
      <c r="A91" s="18">
        <v>44714</v>
      </c>
      <c r="B91">
        <v>8.52</v>
      </c>
      <c r="C91">
        <v>33.369999</v>
      </c>
      <c r="D91">
        <v>59.240001999999997</v>
      </c>
      <c r="E91">
        <v>46.650002000000001</v>
      </c>
      <c r="F91">
        <v>16.350000000000001</v>
      </c>
      <c r="H91">
        <f t="shared" si="6"/>
        <v>-1.1737089201877894E-2</v>
      </c>
      <c r="I91">
        <f t="shared" si="7"/>
        <v>-1.1986754929180445E-2</v>
      </c>
      <c r="J91">
        <f t="shared" si="8"/>
        <v>7.0897701860307104E-3</v>
      </c>
      <c r="K91">
        <f t="shared" si="9"/>
        <v>-2.7867522921005985E-3</v>
      </c>
      <c r="L91">
        <f t="shared" si="10"/>
        <v>-4.0978593272171356E-2</v>
      </c>
      <c r="N91" s="18"/>
    </row>
    <row r="92" spans="1:14" x14ac:dyDescent="0.2">
      <c r="A92" s="18">
        <v>44715</v>
      </c>
      <c r="B92">
        <v>8.42</v>
      </c>
      <c r="C92">
        <v>32.970001000000003</v>
      </c>
      <c r="D92">
        <v>59.66</v>
      </c>
      <c r="E92">
        <v>46.52</v>
      </c>
      <c r="F92">
        <v>15.68</v>
      </c>
      <c r="H92">
        <f t="shared" si="6"/>
        <v>2.7315914489311213E-2</v>
      </c>
      <c r="I92">
        <f t="shared" si="7"/>
        <v>1.2435547090216848E-2</v>
      </c>
      <c r="J92">
        <f t="shared" si="8"/>
        <v>7.7103419376467214E-3</v>
      </c>
      <c r="K92">
        <f t="shared" si="9"/>
        <v>4.0842433361994888E-3</v>
      </c>
      <c r="L92">
        <f t="shared" si="10"/>
        <v>1.3392857142857198E-2</v>
      </c>
      <c r="N92" s="18"/>
    </row>
    <row r="93" spans="1:14" x14ac:dyDescent="0.2">
      <c r="A93" s="18">
        <v>44718</v>
      </c>
      <c r="B93">
        <v>8.65</v>
      </c>
      <c r="C93">
        <v>33.380001</v>
      </c>
      <c r="D93">
        <v>60.119999</v>
      </c>
      <c r="E93">
        <v>46.709999000000003</v>
      </c>
      <c r="F93">
        <v>15.89</v>
      </c>
      <c r="H93">
        <f t="shared" si="6"/>
        <v>2.3121387283236501E-3</v>
      </c>
      <c r="I93">
        <f t="shared" si="7"/>
        <v>2.3965847095092463E-3</v>
      </c>
      <c r="J93">
        <f t="shared" si="8"/>
        <v>2.3785762205351994E-2</v>
      </c>
      <c r="K93">
        <f t="shared" si="9"/>
        <v>8.5636910418252464E-4</v>
      </c>
      <c r="L93">
        <f t="shared" si="10"/>
        <v>8.8106356198865976E-3</v>
      </c>
      <c r="N93" s="18"/>
    </row>
    <row r="94" spans="1:14" x14ac:dyDescent="0.2">
      <c r="A94" s="18">
        <v>44719</v>
      </c>
      <c r="B94">
        <v>8.67</v>
      </c>
      <c r="C94">
        <v>33.459999000000003</v>
      </c>
      <c r="D94">
        <v>61.549999</v>
      </c>
      <c r="E94">
        <v>46.75</v>
      </c>
      <c r="F94">
        <v>16.030000999999999</v>
      </c>
      <c r="H94">
        <f t="shared" si="6"/>
        <v>-2.0761245674740452E-2</v>
      </c>
      <c r="I94">
        <f t="shared" si="7"/>
        <v>-2.8690945268707368E-2</v>
      </c>
      <c r="J94">
        <f t="shared" si="8"/>
        <v>-4.2241755357299527E-3</v>
      </c>
      <c r="K94">
        <f t="shared" si="9"/>
        <v>-1.518714438502681E-2</v>
      </c>
      <c r="L94">
        <f t="shared" si="10"/>
        <v>-2.1834122156324191E-2</v>
      </c>
      <c r="N94" s="18"/>
    </row>
    <row r="95" spans="1:14" x14ac:dyDescent="0.2">
      <c r="A95" s="18">
        <v>44720</v>
      </c>
      <c r="B95">
        <v>8.49</v>
      </c>
      <c r="C95">
        <v>32.5</v>
      </c>
      <c r="D95">
        <v>61.290000999999997</v>
      </c>
      <c r="E95">
        <v>46.040000999999997</v>
      </c>
      <c r="F95">
        <v>15.68</v>
      </c>
      <c r="H95">
        <f t="shared" si="6"/>
        <v>-2.4734982332155576E-2</v>
      </c>
      <c r="I95">
        <f t="shared" si="7"/>
        <v>-2.2153815384615427E-2</v>
      </c>
      <c r="J95">
        <f t="shared" si="8"/>
        <v>-2.8715972773438202E-2</v>
      </c>
      <c r="K95">
        <f t="shared" si="9"/>
        <v>-1.8462249816197797E-2</v>
      </c>
      <c r="L95">
        <f t="shared" si="10"/>
        <v>5.7397959183673377E-3</v>
      </c>
      <c r="N95" s="18"/>
    </row>
    <row r="96" spans="1:14" x14ac:dyDescent="0.2">
      <c r="A96" s="18">
        <v>44721</v>
      </c>
      <c r="B96">
        <v>8.2799999999999994</v>
      </c>
      <c r="C96">
        <v>31.780000999999999</v>
      </c>
      <c r="D96">
        <v>59.529998999999997</v>
      </c>
      <c r="E96">
        <v>45.189999</v>
      </c>
      <c r="F96">
        <v>15.77</v>
      </c>
      <c r="H96">
        <f t="shared" si="6"/>
        <v>-3.8647342995169011E-2</v>
      </c>
      <c r="I96">
        <f t="shared" si="7"/>
        <v>-3.0522403067262251E-2</v>
      </c>
      <c r="J96">
        <f t="shared" si="8"/>
        <v>-2.603727576074711E-2</v>
      </c>
      <c r="K96">
        <f t="shared" si="9"/>
        <v>-2.8766984482562282E-3</v>
      </c>
      <c r="L96">
        <f t="shared" si="10"/>
        <v>-1.1414077362079882E-2</v>
      </c>
      <c r="N96" s="18"/>
    </row>
    <row r="97" spans="1:14" x14ac:dyDescent="0.2">
      <c r="A97" s="18">
        <v>44722</v>
      </c>
      <c r="B97">
        <v>7.96</v>
      </c>
      <c r="C97">
        <v>30.809999000000001</v>
      </c>
      <c r="D97">
        <v>57.98</v>
      </c>
      <c r="E97">
        <v>45.060001</v>
      </c>
      <c r="F97">
        <v>15.59</v>
      </c>
      <c r="H97">
        <f t="shared" si="6"/>
        <v>-3.5175879396984959E-2</v>
      </c>
      <c r="I97">
        <f t="shared" si="7"/>
        <v>-4.543946918011894E-3</v>
      </c>
      <c r="J97">
        <f t="shared" si="8"/>
        <v>-3.552952742324935E-2</v>
      </c>
      <c r="K97">
        <f t="shared" si="9"/>
        <v>-1.708832629630885E-2</v>
      </c>
      <c r="L97">
        <f t="shared" si="10"/>
        <v>-1.4753046824887777E-2</v>
      </c>
      <c r="N97" s="18"/>
    </row>
    <row r="98" spans="1:14" x14ac:dyDescent="0.2">
      <c r="A98" s="18">
        <v>44725</v>
      </c>
      <c r="B98">
        <v>7.68</v>
      </c>
      <c r="C98">
        <v>30.67</v>
      </c>
      <c r="D98">
        <v>55.919998</v>
      </c>
      <c r="E98">
        <v>44.290000999999997</v>
      </c>
      <c r="F98">
        <v>15.36</v>
      </c>
      <c r="H98">
        <f t="shared" si="6"/>
        <v>-1.4322916666666593E-2</v>
      </c>
      <c r="I98">
        <f t="shared" si="7"/>
        <v>1.5324388653407166E-2</v>
      </c>
      <c r="J98">
        <f t="shared" si="8"/>
        <v>-1.7525018509478477E-2</v>
      </c>
      <c r="K98">
        <f t="shared" si="9"/>
        <v>-1.6482275536638551E-2</v>
      </c>
      <c r="L98">
        <f t="shared" si="10"/>
        <v>-1.1718749999999983E-2</v>
      </c>
      <c r="N98" s="18"/>
    </row>
    <row r="99" spans="1:14" x14ac:dyDescent="0.2">
      <c r="A99" s="18">
        <v>44726</v>
      </c>
      <c r="B99">
        <v>7.57</v>
      </c>
      <c r="C99">
        <v>31.139999</v>
      </c>
      <c r="D99">
        <v>54.939999</v>
      </c>
      <c r="E99">
        <v>43.560001</v>
      </c>
      <c r="F99">
        <v>15.18</v>
      </c>
      <c r="H99">
        <f t="shared" si="6"/>
        <v>5.548216644649933E-2</v>
      </c>
      <c r="I99">
        <f t="shared" si="7"/>
        <v>3.275533181616342E-2</v>
      </c>
      <c r="J99">
        <f t="shared" si="8"/>
        <v>3.6403349770725561E-4</v>
      </c>
      <c r="K99">
        <f t="shared" si="9"/>
        <v>1.1478420305821389E-2</v>
      </c>
      <c r="L99">
        <f t="shared" si="10"/>
        <v>1.8445322793148956E-2</v>
      </c>
      <c r="N99" s="18"/>
    </row>
    <row r="100" spans="1:14" x14ac:dyDescent="0.2">
      <c r="A100" s="18">
        <v>44727</v>
      </c>
      <c r="B100">
        <v>7.99</v>
      </c>
      <c r="C100">
        <v>32.159999999999997</v>
      </c>
      <c r="D100">
        <v>54.959999000000003</v>
      </c>
      <c r="E100">
        <v>44.060001</v>
      </c>
      <c r="F100">
        <v>15.46</v>
      </c>
      <c r="H100">
        <f t="shared" si="6"/>
        <v>-3.6295369211514397E-2</v>
      </c>
      <c r="I100">
        <f t="shared" si="7"/>
        <v>-1.6480130597014774E-2</v>
      </c>
      <c r="J100">
        <f t="shared" si="8"/>
        <v>-4.6579276684484701E-2</v>
      </c>
      <c r="K100">
        <f t="shared" si="9"/>
        <v>-8.3976847844374654E-3</v>
      </c>
      <c r="L100">
        <f t="shared" si="10"/>
        <v>3.8809831824061268E-3</v>
      </c>
      <c r="N100" s="18"/>
    </row>
    <row r="101" spans="1:14" x14ac:dyDescent="0.2">
      <c r="A101" s="18">
        <v>44728</v>
      </c>
      <c r="B101">
        <v>7.7</v>
      </c>
      <c r="C101">
        <v>31.629999000000002</v>
      </c>
      <c r="D101">
        <v>52.400002000000001</v>
      </c>
      <c r="E101">
        <v>43.689999</v>
      </c>
      <c r="F101">
        <v>15.52</v>
      </c>
      <c r="H101">
        <f t="shared" si="6"/>
        <v>9.0909090909090124E-3</v>
      </c>
      <c r="I101">
        <f t="shared" si="7"/>
        <v>-2.0866266862670471E-2</v>
      </c>
      <c r="J101">
        <f t="shared" si="8"/>
        <v>-4.7137440948952655E-2</v>
      </c>
      <c r="K101">
        <f t="shared" si="9"/>
        <v>6.8670177813469834E-4</v>
      </c>
      <c r="L101">
        <f t="shared" si="10"/>
        <v>-1.9329896907216084E-3</v>
      </c>
      <c r="N101" s="18"/>
    </row>
    <row r="102" spans="1:14" x14ac:dyDescent="0.2">
      <c r="A102" s="18">
        <v>44729</v>
      </c>
      <c r="B102">
        <v>7.77</v>
      </c>
      <c r="C102">
        <v>30.969999000000001</v>
      </c>
      <c r="D102">
        <v>49.93</v>
      </c>
      <c r="E102">
        <v>43.720001000000003</v>
      </c>
      <c r="F102">
        <v>15.49</v>
      </c>
      <c r="H102">
        <f t="shared" si="6"/>
        <v>2.702702702702714E-2</v>
      </c>
      <c r="I102">
        <f t="shared" si="7"/>
        <v>6.9744981263964473E-2</v>
      </c>
      <c r="J102">
        <f t="shared" si="8"/>
        <v>5.0470678950530756E-2</v>
      </c>
      <c r="K102">
        <f t="shared" si="9"/>
        <v>1.486729151721649E-2</v>
      </c>
      <c r="L102">
        <f t="shared" si="10"/>
        <v>2.4531956100710069E-2</v>
      </c>
      <c r="N102" s="18"/>
    </row>
    <row r="103" spans="1:14" x14ac:dyDescent="0.2">
      <c r="A103" s="18">
        <v>44733</v>
      </c>
      <c r="B103">
        <v>7.98</v>
      </c>
      <c r="C103">
        <v>33.130001</v>
      </c>
      <c r="D103">
        <v>52.450001</v>
      </c>
      <c r="E103">
        <v>44.369999</v>
      </c>
      <c r="F103">
        <v>15.87</v>
      </c>
      <c r="H103">
        <f t="shared" si="6"/>
        <v>7.5187969924810421E-3</v>
      </c>
      <c r="I103">
        <f t="shared" si="7"/>
        <v>-1.4488348491145515E-2</v>
      </c>
      <c r="J103">
        <f t="shared" si="8"/>
        <v>-3.0886538972611267E-2</v>
      </c>
      <c r="K103">
        <f t="shared" si="9"/>
        <v>0</v>
      </c>
      <c r="L103">
        <f t="shared" si="10"/>
        <v>-1.2602394454946396E-2</v>
      </c>
      <c r="N103" s="18"/>
    </row>
    <row r="104" spans="1:14" x14ac:dyDescent="0.2">
      <c r="A104" s="18">
        <v>44734</v>
      </c>
      <c r="B104">
        <v>8.0399999999999991</v>
      </c>
      <c r="C104">
        <v>32.650002000000001</v>
      </c>
      <c r="D104">
        <v>50.830002</v>
      </c>
      <c r="E104">
        <v>44.369999</v>
      </c>
      <c r="F104">
        <v>15.67</v>
      </c>
      <c r="H104">
        <f t="shared" si="6"/>
        <v>-4.7263681592039683E-2</v>
      </c>
      <c r="I104">
        <f t="shared" si="7"/>
        <v>-9.4947007966491772E-3</v>
      </c>
      <c r="J104">
        <f t="shared" si="8"/>
        <v>-3.2657956613891155E-2</v>
      </c>
      <c r="K104">
        <f t="shared" si="9"/>
        <v>4.5075727858366714E-3</v>
      </c>
      <c r="L104">
        <f t="shared" si="10"/>
        <v>-5.1052967453733295E-3</v>
      </c>
      <c r="N104" s="18"/>
    </row>
    <row r="105" spans="1:14" x14ac:dyDescent="0.2">
      <c r="A105" s="18">
        <v>44735</v>
      </c>
      <c r="B105">
        <v>7.66</v>
      </c>
      <c r="C105">
        <v>32.340000000000003</v>
      </c>
      <c r="D105">
        <v>49.169998</v>
      </c>
      <c r="E105">
        <v>44.57</v>
      </c>
      <c r="F105">
        <v>15.59</v>
      </c>
      <c r="H105">
        <f t="shared" si="6"/>
        <v>3.6553524804177576E-2</v>
      </c>
      <c r="I105">
        <f t="shared" si="7"/>
        <v>2.1335776128633056E-2</v>
      </c>
      <c r="J105">
        <f t="shared" si="8"/>
        <v>3.5387473475186983E-2</v>
      </c>
      <c r="K105">
        <f t="shared" si="9"/>
        <v>3.7693515817814667E-2</v>
      </c>
      <c r="L105">
        <f t="shared" si="10"/>
        <v>4.4900577293136811E-3</v>
      </c>
      <c r="N105" s="18"/>
    </row>
    <row r="106" spans="1:14" x14ac:dyDescent="0.2">
      <c r="A106" s="18">
        <v>44736</v>
      </c>
      <c r="B106">
        <v>7.94</v>
      </c>
      <c r="C106">
        <v>33.029998999999997</v>
      </c>
      <c r="D106">
        <v>50.91</v>
      </c>
      <c r="E106">
        <v>46.25</v>
      </c>
      <c r="F106">
        <v>15.66</v>
      </c>
      <c r="H106">
        <f t="shared" si="6"/>
        <v>-2.5188916876574888E-3</v>
      </c>
      <c r="I106">
        <f t="shared" si="7"/>
        <v>-3.3303361589564965E-3</v>
      </c>
      <c r="J106">
        <f t="shared" si="8"/>
        <v>1.826753093694769E-2</v>
      </c>
      <c r="K106">
        <f t="shared" si="9"/>
        <v>-5.4054054054054057E-3</v>
      </c>
      <c r="L106">
        <f t="shared" si="10"/>
        <v>5.1085568326947684E-3</v>
      </c>
      <c r="N106" s="18"/>
    </row>
    <row r="107" spans="1:14" x14ac:dyDescent="0.2">
      <c r="A107" s="18">
        <v>44739</v>
      </c>
      <c r="B107">
        <v>7.92</v>
      </c>
      <c r="C107">
        <v>32.919998</v>
      </c>
      <c r="D107">
        <v>51.84</v>
      </c>
      <c r="E107">
        <v>46</v>
      </c>
      <c r="F107">
        <v>15.74</v>
      </c>
      <c r="H107">
        <f t="shared" si="6"/>
        <v>-8.8383838383838745E-3</v>
      </c>
      <c r="I107">
        <f t="shared" si="7"/>
        <v>2.4301945583350385E-3</v>
      </c>
      <c r="J107">
        <f t="shared" si="8"/>
        <v>2.5270100308641921E-2</v>
      </c>
      <c r="K107">
        <f t="shared" si="9"/>
        <v>-1.4565173913043471E-2</v>
      </c>
      <c r="L107">
        <f t="shared" si="10"/>
        <v>-3.1766200762389269E-3</v>
      </c>
      <c r="N107" s="18"/>
    </row>
    <row r="108" spans="1:14" x14ac:dyDescent="0.2">
      <c r="A108" s="18">
        <v>44740</v>
      </c>
      <c r="B108">
        <v>7.85</v>
      </c>
      <c r="C108">
        <v>33</v>
      </c>
      <c r="D108">
        <v>53.150002000000001</v>
      </c>
      <c r="E108">
        <v>45.330002</v>
      </c>
      <c r="F108">
        <v>15.69</v>
      </c>
      <c r="H108">
        <f t="shared" si="6"/>
        <v>-1.6560509554140113E-2</v>
      </c>
      <c r="I108">
        <f t="shared" si="7"/>
        <v>1.181815151515161E-2</v>
      </c>
      <c r="J108">
        <f t="shared" si="8"/>
        <v>-1.0348146365074478E-2</v>
      </c>
      <c r="K108">
        <f t="shared" si="9"/>
        <v>5.0738802085206038E-3</v>
      </c>
      <c r="L108">
        <f t="shared" si="10"/>
        <v>-1.5933715742511154E-2</v>
      </c>
      <c r="N108" s="18"/>
    </row>
    <row r="109" spans="1:14" x14ac:dyDescent="0.2">
      <c r="A109" s="18">
        <v>44741</v>
      </c>
      <c r="B109">
        <v>7.72</v>
      </c>
      <c r="C109">
        <v>33.389999000000003</v>
      </c>
      <c r="D109">
        <v>52.599997999999999</v>
      </c>
      <c r="E109">
        <v>45.560001</v>
      </c>
      <c r="F109">
        <v>15.44</v>
      </c>
      <c r="H109">
        <f t="shared" si="6"/>
        <v>-1.5544041450777216E-2</v>
      </c>
      <c r="I109">
        <f t="shared" si="7"/>
        <v>-2.1563372912949276E-2</v>
      </c>
      <c r="J109">
        <f t="shared" si="8"/>
        <v>-5.8934793115391895E-3</v>
      </c>
      <c r="K109">
        <f t="shared" si="9"/>
        <v>5.9262729164558312E-3</v>
      </c>
      <c r="L109">
        <f t="shared" si="10"/>
        <v>9.0673575129534053E-3</v>
      </c>
      <c r="N109" s="18"/>
    </row>
    <row r="110" spans="1:14" x14ac:dyDescent="0.2">
      <c r="A110" s="18">
        <v>44742</v>
      </c>
      <c r="B110">
        <v>7.6</v>
      </c>
      <c r="C110">
        <v>32.669998</v>
      </c>
      <c r="D110">
        <v>52.290000999999997</v>
      </c>
      <c r="E110">
        <v>45.830002</v>
      </c>
      <c r="F110">
        <v>15.58</v>
      </c>
      <c r="H110">
        <f t="shared" si="6"/>
        <v>0</v>
      </c>
      <c r="I110">
        <f t="shared" si="7"/>
        <v>3.0615245216727798E-4</v>
      </c>
      <c r="J110">
        <f t="shared" si="8"/>
        <v>-7.4583857820158771E-3</v>
      </c>
      <c r="K110">
        <f t="shared" si="9"/>
        <v>1.0037071349025825E-2</v>
      </c>
      <c r="L110">
        <f t="shared" si="10"/>
        <v>1.925545571245145E-3</v>
      </c>
      <c r="N110" s="18"/>
    </row>
    <row r="111" spans="1:14" x14ac:dyDescent="0.2">
      <c r="A111" s="18">
        <v>44743</v>
      </c>
      <c r="B111">
        <v>7.6</v>
      </c>
      <c r="C111">
        <v>32.68</v>
      </c>
      <c r="D111">
        <v>51.900002000000001</v>
      </c>
      <c r="E111">
        <v>46.290000999999997</v>
      </c>
      <c r="F111">
        <v>15.61</v>
      </c>
      <c r="H111">
        <f t="shared" si="6"/>
        <v>-3.8157894736842113E-2</v>
      </c>
      <c r="I111">
        <f t="shared" si="7"/>
        <v>-3.2741707466340246E-2</v>
      </c>
      <c r="J111">
        <f t="shared" si="8"/>
        <v>-6.3583889649946476E-2</v>
      </c>
      <c r="K111">
        <f t="shared" si="9"/>
        <v>-9.7213434927338471E-3</v>
      </c>
      <c r="L111">
        <f t="shared" si="10"/>
        <v>-1.4734144778987742E-2</v>
      </c>
      <c r="N111" s="18"/>
    </row>
    <row r="112" spans="1:14" x14ac:dyDescent="0.2">
      <c r="A112" s="18">
        <v>44747</v>
      </c>
      <c r="B112">
        <v>7.31</v>
      </c>
      <c r="C112">
        <v>31.610001</v>
      </c>
      <c r="D112">
        <v>48.599997999999999</v>
      </c>
      <c r="E112">
        <v>45.84</v>
      </c>
      <c r="F112">
        <v>15.38</v>
      </c>
      <c r="H112">
        <f t="shared" si="6"/>
        <v>-2.188782489740072E-2</v>
      </c>
      <c r="I112">
        <f t="shared" si="7"/>
        <v>-1.4552388024283892E-2</v>
      </c>
      <c r="J112">
        <f t="shared" si="8"/>
        <v>-1.2139918195058287E-2</v>
      </c>
      <c r="K112">
        <f t="shared" si="9"/>
        <v>7.4171029668411055E-3</v>
      </c>
      <c r="L112">
        <f t="shared" si="10"/>
        <v>-1.0403120936280893E-2</v>
      </c>
      <c r="N112" s="18"/>
    </row>
    <row r="113" spans="1:14" x14ac:dyDescent="0.2">
      <c r="A113" s="18">
        <v>44748</v>
      </c>
      <c r="B113">
        <v>7.15</v>
      </c>
      <c r="C113">
        <v>31.15</v>
      </c>
      <c r="D113">
        <v>48.009998000000003</v>
      </c>
      <c r="E113">
        <v>46.18</v>
      </c>
      <c r="F113">
        <v>15.22</v>
      </c>
      <c r="H113">
        <f t="shared" si="6"/>
        <v>2.9370629370629363E-2</v>
      </c>
      <c r="I113">
        <f t="shared" si="7"/>
        <v>2.9213515248796187E-2</v>
      </c>
      <c r="J113">
        <f t="shared" si="8"/>
        <v>1.9579317624633046E-2</v>
      </c>
      <c r="K113">
        <f t="shared" si="9"/>
        <v>-1.0826981377219506E-3</v>
      </c>
      <c r="L113">
        <f t="shared" si="10"/>
        <v>7.2273324572929981E-3</v>
      </c>
      <c r="N113" s="18"/>
    </row>
    <row r="114" spans="1:14" x14ac:dyDescent="0.2">
      <c r="A114" s="18">
        <v>44749</v>
      </c>
      <c r="B114">
        <v>7.36</v>
      </c>
      <c r="C114">
        <v>32.060001</v>
      </c>
      <c r="D114">
        <v>48.950001</v>
      </c>
      <c r="E114">
        <v>46.130001</v>
      </c>
      <c r="F114">
        <v>15.33</v>
      </c>
      <c r="H114">
        <f t="shared" si="6"/>
        <v>8.1521739130434243E-3</v>
      </c>
      <c r="I114">
        <f t="shared" si="7"/>
        <v>-1.497195836020097E-2</v>
      </c>
      <c r="J114">
        <f t="shared" si="8"/>
        <v>2.0428600195534084E-3</v>
      </c>
      <c r="K114">
        <f t="shared" si="9"/>
        <v>0</v>
      </c>
      <c r="L114">
        <f t="shared" si="10"/>
        <v>7.8277886497064072E-3</v>
      </c>
      <c r="N114" s="18"/>
    </row>
    <row r="115" spans="1:14" x14ac:dyDescent="0.2">
      <c r="A115" s="18">
        <v>44750</v>
      </c>
      <c r="B115">
        <v>7.42</v>
      </c>
      <c r="C115">
        <v>31.58</v>
      </c>
      <c r="D115">
        <v>49.049999</v>
      </c>
      <c r="E115">
        <v>46.130001</v>
      </c>
      <c r="F115">
        <v>15.45</v>
      </c>
      <c r="H115">
        <f t="shared" si="6"/>
        <v>-2.021563342318064E-2</v>
      </c>
      <c r="I115">
        <f t="shared" si="7"/>
        <v>-5.6998100063331133E-3</v>
      </c>
      <c r="J115">
        <f t="shared" si="8"/>
        <v>-1.4475005391947026E-2</v>
      </c>
      <c r="K115">
        <f t="shared" si="9"/>
        <v>-7.5872966055215013E-3</v>
      </c>
      <c r="L115">
        <f t="shared" si="10"/>
        <v>-6.4724919093850902E-3</v>
      </c>
      <c r="N115" s="18"/>
    </row>
    <row r="116" spans="1:14" x14ac:dyDescent="0.2">
      <c r="A116" s="18">
        <v>44753</v>
      </c>
      <c r="B116">
        <v>7.27</v>
      </c>
      <c r="C116">
        <v>31.4</v>
      </c>
      <c r="D116">
        <v>48.34</v>
      </c>
      <c r="E116">
        <v>45.779998999999997</v>
      </c>
      <c r="F116">
        <v>15.35</v>
      </c>
      <c r="H116">
        <f t="shared" si="6"/>
        <v>-2.7510316368637654E-3</v>
      </c>
      <c r="I116">
        <f t="shared" si="7"/>
        <v>-1.5923566878979988E-3</v>
      </c>
      <c r="J116">
        <f t="shared" si="8"/>
        <v>-1.3446441870086949E-2</v>
      </c>
      <c r="K116">
        <f t="shared" si="9"/>
        <v>5.242485916175022E-3</v>
      </c>
      <c r="L116">
        <f t="shared" si="10"/>
        <v>-1.3029315960911775E-3</v>
      </c>
      <c r="N116" s="18"/>
    </row>
    <row r="117" spans="1:14" x14ac:dyDescent="0.2">
      <c r="A117" s="18">
        <v>44754</v>
      </c>
      <c r="B117">
        <v>7.25</v>
      </c>
      <c r="C117">
        <v>31.35</v>
      </c>
      <c r="D117">
        <v>47.689999</v>
      </c>
      <c r="E117">
        <v>46.02</v>
      </c>
      <c r="F117">
        <v>15.33</v>
      </c>
      <c r="H117">
        <f t="shared" si="6"/>
        <v>-2.7586206896551137E-3</v>
      </c>
      <c r="I117">
        <f t="shared" si="7"/>
        <v>6.3799043062191536E-4</v>
      </c>
      <c r="J117">
        <f t="shared" si="8"/>
        <v>1.8871881293181891E-3</v>
      </c>
      <c r="K117">
        <f t="shared" si="9"/>
        <v>5.4324206866579747E-3</v>
      </c>
      <c r="L117">
        <f t="shared" si="10"/>
        <v>6.523157208088692E-3</v>
      </c>
      <c r="N117" s="18"/>
    </row>
    <row r="118" spans="1:14" x14ac:dyDescent="0.2">
      <c r="A118" s="18">
        <v>44755</v>
      </c>
      <c r="B118">
        <v>7.23</v>
      </c>
      <c r="C118">
        <v>31.370000999999998</v>
      </c>
      <c r="D118">
        <v>47.779998999999997</v>
      </c>
      <c r="E118">
        <v>46.27</v>
      </c>
      <c r="F118">
        <v>15.43</v>
      </c>
      <c r="H118">
        <f t="shared" si="6"/>
        <v>-3.7344398340249024E-2</v>
      </c>
      <c r="I118">
        <f t="shared" si="7"/>
        <v>-3.2196364928391237E-2</v>
      </c>
      <c r="J118">
        <f t="shared" si="8"/>
        <v>-3.43239856493089E-2</v>
      </c>
      <c r="K118">
        <f t="shared" si="9"/>
        <v>-7.348173762697285E-3</v>
      </c>
      <c r="L118">
        <f t="shared" si="10"/>
        <v>-1.8146467919637029E-2</v>
      </c>
      <c r="N118" s="18"/>
    </row>
    <row r="119" spans="1:14" x14ac:dyDescent="0.2">
      <c r="A119" s="18">
        <v>44756</v>
      </c>
      <c r="B119">
        <v>6.96</v>
      </c>
      <c r="C119">
        <v>30.360001</v>
      </c>
      <c r="D119">
        <v>46.139999000000003</v>
      </c>
      <c r="E119">
        <v>45.93</v>
      </c>
      <c r="F119">
        <v>15.15</v>
      </c>
      <c r="H119">
        <f t="shared" si="6"/>
        <v>4.1666666666666671E-2</v>
      </c>
      <c r="I119">
        <f t="shared" si="7"/>
        <v>9.5520089080365356E-3</v>
      </c>
      <c r="J119">
        <f t="shared" si="8"/>
        <v>2.8825358232019038E-2</v>
      </c>
      <c r="K119">
        <f t="shared" si="9"/>
        <v>6.0962116263880619E-3</v>
      </c>
      <c r="L119">
        <f t="shared" si="10"/>
        <v>1.3201320132013155E-2</v>
      </c>
      <c r="N119" s="18"/>
    </row>
    <row r="120" spans="1:14" x14ac:dyDescent="0.2">
      <c r="A120" s="18">
        <v>44757</v>
      </c>
      <c r="B120">
        <v>7.25</v>
      </c>
      <c r="C120">
        <v>30.65</v>
      </c>
      <c r="D120">
        <v>47.470001000000003</v>
      </c>
      <c r="E120">
        <v>46.209999000000003</v>
      </c>
      <c r="F120">
        <v>15.35</v>
      </c>
      <c r="H120">
        <f t="shared" si="6"/>
        <v>2.4827586206896513E-2</v>
      </c>
      <c r="I120">
        <f t="shared" si="7"/>
        <v>1.1745513866231745E-2</v>
      </c>
      <c r="J120">
        <f t="shared" si="8"/>
        <v>2.2961870171437245E-2</v>
      </c>
      <c r="K120">
        <f t="shared" si="9"/>
        <v>-5.8428912755441329E-3</v>
      </c>
      <c r="L120">
        <f t="shared" si="10"/>
        <v>9.1205211726384742E-3</v>
      </c>
      <c r="N120" s="18"/>
    </row>
    <row r="121" spans="1:14" x14ac:dyDescent="0.2">
      <c r="A121" s="18">
        <v>44760</v>
      </c>
      <c r="B121">
        <v>7.43</v>
      </c>
      <c r="C121">
        <v>31.01</v>
      </c>
      <c r="D121">
        <v>48.560001</v>
      </c>
      <c r="E121">
        <v>45.939999</v>
      </c>
      <c r="F121">
        <v>15.49</v>
      </c>
      <c r="H121">
        <f t="shared" si="6"/>
        <v>4.0376850605652853E-2</v>
      </c>
      <c r="I121">
        <f t="shared" si="7"/>
        <v>1.805869074492095E-2</v>
      </c>
      <c r="J121">
        <f t="shared" si="8"/>
        <v>1.9975246705616765E-2</v>
      </c>
      <c r="K121">
        <f t="shared" si="9"/>
        <v>2.960383172842471E-2</v>
      </c>
      <c r="L121">
        <f t="shared" si="10"/>
        <v>1.8076178179470586E-2</v>
      </c>
      <c r="N121" s="18"/>
    </row>
    <row r="122" spans="1:14" x14ac:dyDescent="0.2">
      <c r="A122" s="18">
        <v>44761</v>
      </c>
      <c r="B122">
        <v>7.73</v>
      </c>
      <c r="C122">
        <v>31.57</v>
      </c>
      <c r="D122">
        <v>49.529998999999997</v>
      </c>
      <c r="E122">
        <v>47.299999</v>
      </c>
      <c r="F122">
        <v>15.77</v>
      </c>
      <c r="H122">
        <f t="shared" si="6"/>
        <v>-1.0349288486416567E-2</v>
      </c>
      <c r="I122">
        <f t="shared" si="7"/>
        <v>-1.995562242635418E-2</v>
      </c>
      <c r="J122">
        <f t="shared" si="8"/>
        <v>-4.6436504066958871E-3</v>
      </c>
      <c r="K122">
        <f t="shared" si="9"/>
        <v>-1.5433382990134935E-2</v>
      </c>
      <c r="L122">
        <f t="shared" si="10"/>
        <v>-2.4096385542168614E-2</v>
      </c>
      <c r="N122" s="18"/>
    </row>
    <row r="123" spans="1:14" x14ac:dyDescent="0.2">
      <c r="A123" s="18">
        <v>44762</v>
      </c>
      <c r="B123">
        <v>7.65</v>
      </c>
      <c r="C123">
        <v>30.940000999999999</v>
      </c>
      <c r="D123">
        <v>49.299999</v>
      </c>
      <c r="E123">
        <v>46.57</v>
      </c>
      <c r="F123">
        <v>15.39</v>
      </c>
      <c r="H123">
        <f t="shared" si="6"/>
        <v>1.0457516339869289E-2</v>
      </c>
      <c r="I123">
        <f t="shared" si="7"/>
        <v>1.2605009288784431E-2</v>
      </c>
      <c r="J123">
        <f t="shared" si="8"/>
        <v>-6.4908520586380294E-3</v>
      </c>
      <c r="K123">
        <f t="shared" si="9"/>
        <v>1.9325746188532597E-3</v>
      </c>
      <c r="L123">
        <f t="shared" si="10"/>
        <v>2.5990903183885083E-3</v>
      </c>
      <c r="N123" s="18"/>
    </row>
    <row r="124" spans="1:14" x14ac:dyDescent="0.2">
      <c r="A124" s="18">
        <v>44763</v>
      </c>
      <c r="B124">
        <v>7.73</v>
      </c>
      <c r="C124">
        <v>31.33</v>
      </c>
      <c r="D124">
        <v>48.98</v>
      </c>
      <c r="E124">
        <v>46.66</v>
      </c>
      <c r="F124">
        <v>15.43</v>
      </c>
      <c r="H124">
        <f t="shared" si="6"/>
        <v>-1.4230271668822809E-2</v>
      </c>
      <c r="I124">
        <f t="shared" si="7"/>
        <v>-1.3086498563676878E-2</v>
      </c>
      <c r="J124">
        <f t="shared" si="8"/>
        <v>-3.8791139240506381E-3</v>
      </c>
      <c r="K124">
        <f t="shared" si="9"/>
        <v>7.7153879125590775E-3</v>
      </c>
      <c r="L124">
        <f t="shared" si="10"/>
        <v>-6.4808813998702447E-4</v>
      </c>
      <c r="N124" s="18"/>
    </row>
    <row r="125" spans="1:14" x14ac:dyDescent="0.2">
      <c r="A125" s="18">
        <v>44764</v>
      </c>
      <c r="B125">
        <v>7.62</v>
      </c>
      <c r="C125">
        <v>30.92</v>
      </c>
      <c r="D125">
        <v>48.790000999999997</v>
      </c>
      <c r="E125">
        <v>47.02</v>
      </c>
      <c r="F125">
        <v>15.42</v>
      </c>
      <c r="H125">
        <f t="shared" si="6"/>
        <v>3.2808398950131233E-2</v>
      </c>
      <c r="I125">
        <f t="shared" si="7"/>
        <v>2.9430789133246978E-2</v>
      </c>
      <c r="J125">
        <f t="shared" si="8"/>
        <v>2.8694363010978493E-2</v>
      </c>
      <c r="K125">
        <f t="shared" si="9"/>
        <v>2.5520842194810709E-3</v>
      </c>
      <c r="L125">
        <f t="shared" si="10"/>
        <v>9.0791180285344081E-3</v>
      </c>
      <c r="N125" s="18"/>
    </row>
    <row r="126" spans="1:14" x14ac:dyDescent="0.2">
      <c r="A126" s="18">
        <v>44767</v>
      </c>
      <c r="B126">
        <v>7.87</v>
      </c>
      <c r="C126">
        <v>31.83</v>
      </c>
      <c r="D126">
        <v>50.189999</v>
      </c>
      <c r="E126">
        <v>47.139999000000003</v>
      </c>
      <c r="F126">
        <v>15.56</v>
      </c>
      <c r="H126">
        <f t="shared" si="6"/>
        <v>-3.3036848792884342E-2</v>
      </c>
      <c r="I126">
        <f t="shared" si="7"/>
        <v>-1.3509267986176555E-2</v>
      </c>
      <c r="J126">
        <f t="shared" si="8"/>
        <v>-2.5901176049037281E-3</v>
      </c>
      <c r="K126">
        <f t="shared" si="9"/>
        <v>3.6274905309183314E-2</v>
      </c>
      <c r="L126">
        <f t="shared" si="10"/>
        <v>-6.6195372750642745E-2</v>
      </c>
      <c r="N126" s="18"/>
    </row>
    <row r="127" spans="1:14" x14ac:dyDescent="0.2">
      <c r="A127" s="18">
        <v>44768</v>
      </c>
      <c r="B127">
        <v>7.61</v>
      </c>
      <c r="C127">
        <v>31.4</v>
      </c>
      <c r="D127">
        <v>50.060001</v>
      </c>
      <c r="E127">
        <v>48.849997999999999</v>
      </c>
      <c r="F127">
        <v>14.53</v>
      </c>
      <c r="H127">
        <f t="shared" si="6"/>
        <v>3.6793692509855369E-2</v>
      </c>
      <c r="I127">
        <f t="shared" si="7"/>
        <v>1.7515955414012796E-2</v>
      </c>
      <c r="J127">
        <f t="shared" si="8"/>
        <v>2.7167338650272897E-2</v>
      </c>
      <c r="K127">
        <f t="shared" si="9"/>
        <v>-8.3930197909117439E-3</v>
      </c>
      <c r="L127">
        <f t="shared" si="10"/>
        <v>1.1011699931176885E-2</v>
      </c>
      <c r="N127" s="18"/>
    </row>
    <row r="128" spans="1:14" x14ac:dyDescent="0.2">
      <c r="A128" s="18">
        <v>44769</v>
      </c>
      <c r="B128">
        <v>7.89</v>
      </c>
      <c r="C128">
        <v>31.950001</v>
      </c>
      <c r="D128">
        <v>51.419998</v>
      </c>
      <c r="E128">
        <v>48.439999</v>
      </c>
      <c r="F128">
        <v>14.69</v>
      </c>
      <c r="H128">
        <f t="shared" si="6"/>
        <v>-5.1964512040557576E-2</v>
      </c>
      <c r="I128">
        <f t="shared" si="7"/>
        <v>-1.752744859069021E-2</v>
      </c>
      <c r="J128">
        <f t="shared" si="8"/>
        <v>1.3614158444735314E-3</v>
      </c>
      <c r="K128">
        <f t="shared" si="9"/>
        <v>-2.0643889773820359E-3</v>
      </c>
      <c r="L128">
        <f t="shared" si="10"/>
        <v>-2.0422055820285837E-2</v>
      </c>
      <c r="N128" s="18"/>
    </row>
    <row r="129" spans="1:14" x14ac:dyDescent="0.2">
      <c r="A129" s="18">
        <v>44770</v>
      </c>
      <c r="B129">
        <v>7.48</v>
      </c>
      <c r="C129">
        <v>31.389999</v>
      </c>
      <c r="D129">
        <v>51.490001999999997</v>
      </c>
      <c r="E129">
        <v>48.34</v>
      </c>
      <c r="F129">
        <v>14.39</v>
      </c>
      <c r="H129">
        <f t="shared" si="6"/>
        <v>4.1443850267379623E-2</v>
      </c>
      <c r="I129">
        <f t="shared" si="7"/>
        <v>3.1860466131263779E-4</v>
      </c>
      <c r="J129">
        <f t="shared" si="8"/>
        <v>3.6706135688244934E-2</v>
      </c>
      <c r="K129">
        <f t="shared" si="9"/>
        <v>6.6197765825401975E-3</v>
      </c>
      <c r="L129">
        <f t="shared" si="10"/>
        <v>2.5712300208478055E-2</v>
      </c>
      <c r="N129" s="18"/>
    </row>
    <row r="130" spans="1:14" x14ac:dyDescent="0.2">
      <c r="A130" s="18">
        <v>44771</v>
      </c>
      <c r="B130">
        <v>7.79</v>
      </c>
      <c r="C130">
        <v>31.4</v>
      </c>
      <c r="D130">
        <v>53.380001</v>
      </c>
      <c r="E130">
        <v>48.66</v>
      </c>
      <c r="F130">
        <v>14.76</v>
      </c>
      <c r="H130">
        <f t="shared" si="6"/>
        <v>2.6957637997432601E-2</v>
      </c>
      <c r="I130">
        <f t="shared" si="7"/>
        <v>6.496812101910833E-2</v>
      </c>
      <c r="J130">
        <f t="shared" si="8"/>
        <v>-1.9108279896810101E-2</v>
      </c>
      <c r="K130">
        <f t="shared" si="9"/>
        <v>4.9322235922729975E-3</v>
      </c>
      <c r="L130">
        <f t="shared" si="10"/>
        <v>1.3550135501354725E-3</v>
      </c>
      <c r="N130" s="18"/>
    </row>
    <row r="131" spans="1:14" x14ac:dyDescent="0.2">
      <c r="A131" s="18">
        <v>44774</v>
      </c>
      <c r="B131">
        <v>8</v>
      </c>
      <c r="C131">
        <v>33.439999</v>
      </c>
      <c r="D131">
        <v>52.360000999999997</v>
      </c>
      <c r="E131">
        <v>48.900002000000001</v>
      </c>
      <c r="F131">
        <v>14.78</v>
      </c>
      <c r="H131">
        <f t="shared" si="6"/>
        <v>-1.749999999999996E-2</v>
      </c>
      <c r="I131">
        <f t="shared" si="7"/>
        <v>-2.9605204234605387E-2</v>
      </c>
      <c r="J131">
        <f t="shared" si="8"/>
        <v>6.8754773324012459E-3</v>
      </c>
      <c r="K131">
        <f t="shared" si="9"/>
        <v>-8.3844577347870798E-3</v>
      </c>
      <c r="L131">
        <f t="shared" si="10"/>
        <v>-9.4722598105547225E-3</v>
      </c>
      <c r="N131" s="18"/>
    </row>
    <row r="132" spans="1:14" x14ac:dyDescent="0.2">
      <c r="A132" s="18">
        <v>44775</v>
      </c>
      <c r="B132">
        <v>7.86</v>
      </c>
      <c r="C132">
        <v>32.450001</v>
      </c>
      <c r="D132">
        <v>52.720001000000003</v>
      </c>
      <c r="E132">
        <v>48.490001999999997</v>
      </c>
      <c r="F132">
        <v>14.64</v>
      </c>
      <c r="H132">
        <f t="shared" ref="H132:H195" si="11">(B133-B132)/B132</f>
        <v>2.6717557251908393E-2</v>
      </c>
      <c r="I132">
        <f t="shared" ref="I132:I195" si="12">(C133-C132)/C132</f>
        <v>1.2326563564666732E-2</v>
      </c>
      <c r="J132">
        <f t="shared" ref="J132:J195" si="13">(D133-D132)/D132</f>
        <v>-6.8285279433133268E-3</v>
      </c>
      <c r="K132">
        <f t="shared" ref="K132:K195" si="14">(E133-E132)/E132</f>
        <v>6.393008604124264E-3</v>
      </c>
      <c r="L132">
        <f t="shared" ref="L132:L195" si="15">(F133-F132)/F132</f>
        <v>-1.4344262295082025E-2</v>
      </c>
      <c r="N132" s="18"/>
    </row>
    <row r="133" spans="1:14" x14ac:dyDescent="0.2">
      <c r="A133" s="18">
        <v>44776</v>
      </c>
      <c r="B133">
        <v>8.07</v>
      </c>
      <c r="C133">
        <v>32.849997999999999</v>
      </c>
      <c r="D133">
        <v>52.360000999999997</v>
      </c>
      <c r="E133">
        <v>48.799999</v>
      </c>
      <c r="F133">
        <v>14.43</v>
      </c>
      <c r="H133">
        <f t="shared" si="11"/>
        <v>-8.6741016109046203E-3</v>
      </c>
      <c r="I133">
        <f t="shared" si="12"/>
        <v>-4.2617658606857751E-3</v>
      </c>
      <c r="J133">
        <f t="shared" si="13"/>
        <v>-2.4255175243407531E-2</v>
      </c>
      <c r="K133">
        <f t="shared" si="14"/>
        <v>-7.7869058972726626E-3</v>
      </c>
      <c r="L133">
        <f t="shared" si="15"/>
        <v>-3.4650034650033912E-3</v>
      </c>
      <c r="N133" s="18"/>
    </row>
    <row r="134" spans="1:14" x14ac:dyDescent="0.2">
      <c r="A134" s="18">
        <v>44777</v>
      </c>
      <c r="B134">
        <v>8</v>
      </c>
      <c r="C134">
        <v>32.709999000000003</v>
      </c>
      <c r="D134">
        <v>51.09</v>
      </c>
      <c r="E134">
        <v>48.419998</v>
      </c>
      <c r="F134">
        <v>14.38</v>
      </c>
      <c r="H134">
        <f t="shared" si="11"/>
        <v>1.1249999999999982E-2</v>
      </c>
      <c r="I134">
        <f t="shared" si="12"/>
        <v>3.0572302982949146E-3</v>
      </c>
      <c r="J134">
        <f t="shared" si="13"/>
        <v>1.5658622039538064E-2</v>
      </c>
      <c r="K134">
        <f t="shared" si="14"/>
        <v>-7.2283770024112633E-3</v>
      </c>
      <c r="L134">
        <f t="shared" si="15"/>
        <v>2.1557719054241913E-2</v>
      </c>
      <c r="N134" s="18"/>
    </row>
    <row r="135" spans="1:14" x14ac:dyDescent="0.2">
      <c r="A135" s="18">
        <v>44778</v>
      </c>
      <c r="B135">
        <v>8.09</v>
      </c>
      <c r="C135">
        <v>32.810001</v>
      </c>
      <c r="D135">
        <v>51.889999000000003</v>
      </c>
      <c r="E135">
        <v>48.07</v>
      </c>
      <c r="F135">
        <v>14.69</v>
      </c>
      <c r="H135">
        <f t="shared" si="11"/>
        <v>4.9443757725588285E-3</v>
      </c>
      <c r="I135">
        <f t="shared" si="12"/>
        <v>3.962145566530172E-3</v>
      </c>
      <c r="J135">
        <f t="shared" si="13"/>
        <v>1.5417614480971631E-3</v>
      </c>
      <c r="K135">
        <f t="shared" si="14"/>
        <v>7.2810068649885448E-3</v>
      </c>
      <c r="L135">
        <f t="shared" si="15"/>
        <v>-4.7651463580667313E-3</v>
      </c>
      <c r="N135" s="18"/>
    </row>
    <row r="136" spans="1:14" x14ac:dyDescent="0.2">
      <c r="A136" s="18">
        <v>44781</v>
      </c>
      <c r="B136">
        <v>8.1300000000000008</v>
      </c>
      <c r="C136">
        <v>32.939999</v>
      </c>
      <c r="D136">
        <v>51.970001000000003</v>
      </c>
      <c r="E136">
        <v>48.419998</v>
      </c>
      <c r="F136">
        <v>14.62</v>
      </c>
      <c r="H136">
        <f t="shared" si="11"/>
        <v>3.6900369003689247E-3</v>
      </c>
      <c r="I136">
        <f t="shared" si="12"/>
        <v>1.5482756997047877E-2</v>
      </c>
      <c r="J136">
        <f t="shared" si="13"/>
        <v>1.0583009224879553E-2</v>
      </c>
      <c r="K136">
        <f t="shared" si="14"/>
        <v>-1.1771995529615683E-2</v>
      </c>
      <c r="L136">
        <f t="shared" si="15"/>
        <v>1.3679890560875587E-2</v>
      </c>
      <c r="N136" s="18"/>
    </row>
    <row r="137" spans="1:14" x14ac:dyDescent="0.2">
      <c r="A137" s="18">
        <v>44782</v>
      </c>
      <c r="B137">
        <v>8.16</v>
      </c>
      <c r="C137">
        <v>33.450001</v>
      </c>
      <c r="D137">
        <v>52.52</v>
      </c>
      <c r="E137">
        <v>47.849997999999999</v>
      </c>
      <c r="F137">
        <v>14.82</v>
      </c>
      <c r="H137">
        <f t="shared" si="11"/>
        <v>3.7990196078431432E-2</v>
      </c>
      <c r="I137">
        <f t="shared" si="12"/>
        <v>-4.7832584519206349E-3</v>
      </c>
      <c r="J137">
        <f t="shared" si="13"/>
        <v>1.1614642041127131E-2</v>
      </c>
      <c r="K137">
        <f t="shared" si="14"/>
        <v>1.1076343200683115E-2</v>
      </c>
      <c r="L137">
        <f t="shared" si="15"/>
        <v>1.3495276653171101E-3</v>
      </c>
      <c r="N137" s="18"/>
    </row>
    <row r="138" spans="1:14" x14ac:dyDescent="0.2">
      <c r="A138" s="18">
        <v>44783</v>
      </c>
      <c r="B138">
        <v>8.4700000000000006</v>
      </c>
      <c r="C138">
        <v>33.290000999999997</v>
      </c>
      <c r="D138">
        <v>53.130001</v>
      </c>
      <c r="E138">
        <v>48.380001</v>
      </c>
      <c r="F138">
        <v>14.84</v>
      </c>
      <c r="H138">
        <f t="shared" si="11"/>
        <v>-2.3612750885479749E-3</v>
      </c>
      <c r="I138">
        <f t="shared" si="12"/>
        <v>6.3081704323170009E-3</v>
      </c>
      <c r="J138">
        <f t="shared" si="13"/>
        <v>1.5057387256589731E-2</v>
      </c>
      <c r="K138">
        <f t="shared" si="14"/>
        <v>-1.5088858720775955E-2</v>
      </c>
      <c r="L138">
        <f t="shared" si="15"/>
        <v>-5.3908355795148294E-3</v>
      </c>
      <c r="N138" s="18"/>
    </row>
    <row r="139" spans="1:14" x14ac:dyDescent="0.2">
      <c r="A139" s="18">
        <v>44784</v>
      </c>
      <c r="B139">
        <v>8.4499999999999993</v>
      </c>
      <c r="C139">
        <v>33.5</v>
      </c>
      <c r="D139">
        <v>53.93</v>
      </c>
      <c r="E139">
        <v>47.650002000000001</v>
      </c>
      <c r="F139">
        <v>14.76</v>
      </c>
      <c r="H139">
        <f t="shared" si="11"/>
        <v>1.4201183431952782E-2</v>
      </c>
      <c r="I139">
        <f t="shared" si="12"/>
        <v>3.2836119402984152E-3</v>
      </c>
      <c r="J139">
        <f t="shared" si="13"/>
        <v>6.6753384016316874E-3</v>
      </c>
      <c r="K139">
        <f t="shared" si="14"/>
        <v>2.7281635790906353E-3</v>
      </c>
      <c r="L139">
        <f t="shared" si="15"/>
        <v>5.4200542005420106E-3</v>
      </c>
      <c r="N139" s="18"/>
    </row>
    <row r="140" spans="1:14" x14ac:dyDescent="0.2">
      <c r="A140" s="18">
        <v>44785</v>
      </c>
      <c r="B140">
        <v>8.57</v>
      </c>
      <c r="C140">
        <v>33.610000999999997</v>
      </c>
      <c r="D140">
        <v>54.290000999999997</v>
      </c>
      <c r="E140">
        <v>47.779998999999997</v>
      </c>
      <c r="F140">
        <v>14.84</v>
      </c>
      <c r="H140">
        <f t="shared" si="11"/>
        <v>-5.8343057176196856E-3</v>
      </c>
      <c r="I140">
        <f t="shared" si="12"/>
        <v>-1.3686372696031646E-2</v>
      </c>
      <c r="J140">
        <f t="shared" si="13"/>
        <v>-2.3208730462171111E-2</v>
      </c>
      <c r="K140">
        <f t="shared" si="14"/>
        <v>6.2791964478699962E-4</v>
      </c>
      <c r="L140">
        <f t="shared" si="15"/>
        <v>-7.4123989218328459E-3</v>
      </c>
      <c r="N140" s="18"/>
    </row>
    <row r="141" spans="1:14" x14ac:dyDescent="0.2">
      <c r="A141" s="18">
        <v>44788</v>
      </c>
      <c r="B141">
        <v>8.52</v>
      </c>
      <c r="C141">
        <v>33.150002000000001</v>
      </c>
      <c r="D141">
        <v>53.029998999999997</v>
      </c>
      <c r="E141">
        <v>47.810001</v>
      </c>
      <c r="F141">
        <v>14.73</v>
      </c>
      <c r="H141">
        <f t="shared" si="11"/>
        <v>-9.3896713615023563E-3</v>
      </c>
      <c r="I141">
        <f t="shared" si="12"/>
        <v>7.5414776747223123E-3</v>
      </c>
      <c r="J141">
        <f t="shared" si="13"/>
        <v>-5.4685462090994881E-3</v>
      </c>
      <c r="K141">
        <f t="shared" si="14"/>
        <v>-3.3465592272210812E-3</v>
      </c>
      <c r="L141">
        <f t="shared" si="15"/>
        <v>2.1045485403937456E-2</v>
      </c>
      <c r="N141" s="18"/>
    </row>
    <row r="142" spans="1:14" x14ac:dyDescent="0.2">
      <c r="A142" s="18">
        <v>44789</v>
      </c>
      <c r="B142">
        <v>8.44</v>
      </c>
      <c r="C142">
        <v>33.400002000000001</v>
      </c>
      <c r="D142">
        <v>52.740001999999997</v>
      </c>
      <c r="E142">
        <v>47.650002000000001</v>
      </c>
      <c r="F142">
        <v>15.04</v>
      </c>
      <c r="H142">
        <f t="shared" si="11"/>
        <v>-1.7772511848341277E-2</v>
      </c>
      <c r="I142">
        <f t="shared" si="12"/>
        <v>-1.0778472408474826E-2</v>
      </c>
      <c r="J142">
        <f t="shared" si="13"/>
        <v>3.2233218345346223E-3</v>
      </c>
      <c r="K142">
        <f t="shared" si="14"/>
        <v>0</v>
      </c>
      <c r="L142">
        <f t="shared" si="15"/>
        <v>-2.4601063829787183E-2</v>
      </c>
      <c r="N142" s="18"/>
    </row>
    <row r="143" spans="1:14" x14ac:dyDescent="0.2">
      <c r="A143" s="18">
        <v>44790</v>
      </c>
      <c r="B143">
        <v>8.2899999999999991</v>
      </c>
      <c r="C143">
        <v>33.040000999999997</v>
      </c>
      <c r="D143">
        <v>52.91</v>
      </c>
      <c r="E143">
        <v>47.650002000000001</v>
      </c>
      <c r="F143">
        <v>14.67</v>
      </c>
      <c r="H143">
        <f t="shared" si="11"/>
        <v>-9.6501809408924364E-3</v>
      </c>
      <c r="I143">
        <f t="shared" si="12"/>
        <v>-1.9067826299399935E-2</v>
      </c>
      <c r="J143">
        <f t="shared" si="13"/>
        <v>1.4741995841995911E-2</v>
      </c>
      <c r="K143">
        <f t="shared" si="14"/>
        <v>-6.2959913411966125E-3</v>
      </c>
      <c r="L143">
        <f t="shared" si="15"/>
        <v>-6.1349693251533648E-3</v>
      </c>
      <c r="N143" s="18"/>
    </row>
    <row r="144" spans="1:14" x14ac:dyDescent="0.2">
      <c r="A144" s="18">
        <v>44791</v>
      </c>
      <c r="B144">
        <v>8.2100000000000009</v>
      </c>
      <c r="C144">
        <v>32.409999999999997</v>
      </c>
      <c r="D144">
        <v>53.689999</v>
      </c>
      <c r="E144">
        <v>47.349997999999999</v>
      </c>
      <c r="F144">
        <v>14.58</v>
      </c>
      <c r="H144">
        <f t="shared" si="11"/>
        <v>-3.2886723507917229E-2</v>
      </c>
      <c r="I144">
        <f t="shared" si="12"/>
        <v>-1.8512835544584862E-2</v>
      </c>
      <c r="J144">
        <f t="shared" si="13"/>
        <v>-1.545908019107997E-2</v>
      </c>
      <c r="K144">
        <f t="shared" si="14"/>
        <v>1.2672017430707648E-3</v>
      </c>
      <c r="L144">
        <f t="shared" si="15"/>
        <v>-1.2345679012345659E-2</v>
      </c>
      <c r="N144" s="18"/>
    </row>
    <row r="145" spans="1:14" x14ac:dyDescent="0.2">
      <c r="A145" s="18">
        <v>44792</v>
      </c>
      <c r="B145">
        <v>7.94</v>
      </c>
      <c r="C145">
        <v>31.809999000000001</v>
      </c>
      <c r="D145">
        <v>52.860000999999997</v>
      </c>
      <c r="E145">
        <v>47.41</v>
      </c>
      <c r="F145">
        <v>14.4</v>
      </c>
      <c r="H145">
        <f t="shared" si="11"/>
        <v>-1.8891687657430774E-2</v>
      </c>
      <c r="I145">
        <f t="shared" si="12"/>
        <v>-2.8292990515340743E-3</v>
      </c>
      <c r="J145">
        <f t="shared" si="13"/>
        <v>-1.8923571340828281E-4</v>
      </c>
      <c r="K145">
        <f t="shared" si="14"/>
        <v>-8.2261126344651651E-3</v>
      </c>
      <c r="L145">
        <f t="shared" si="15"/>
        <v>-2.4305555555555532E-2</v>
      </c>
      <c r="N145" s="18"/>
    </row>
    <row r="146" spans="1:14" x14ac:dyDescent="0.2">
      <c r="A146" s="18">
        <v>44795</v>
      </c>
      <c r="B146">
        <v>7.79</v>
      </c>
      <c r="C146">
        <v>31.719999000000001</v>
      </c>
      <c r="D146">
        <v>52.849997999999999</v>
      </c>
      <c r="E146">
        <v>47.02</v>
      </c>
      <c r="F146">
        <v>14.05</v>
      </c>
      <c r="H146">
        <f t="shared" si="11"/>
        <v>8.985879332477572E-3</v>
      </c>
      <c r="I146">
        <f t="shared" si="12"/>
        <v>-9.7729826536249644E-3</v>
      </c>
      <c r="J146">
        <f t="shared" si="13"/>
        <v>4.1627267422034722E-2</v>
      </c>
      <c r="K146">
        <f t="shared" si="14"/>
        <v>-9.145044661846017E-3</v>
      </c>
      <c r="L146">
        <f t="shared" si="15"/>
        <v>-1.0676156583629918E-2</v>
      </c>
      <c r="N146" s="18"/>
    </row>
    <row r="147" spans="1:14" x14ac:dyDescent="0.2">
      <c r="A147" s="18">
        <v>44796</v>
      </c>
      <c r="B147">
        <v>7.86</v>
      </c>
      <c r="C147">
        <v>31.41</v>
      </c>
      <c r="D147">
        <v>55.049999</v>
      </c>
      <c r="E147">
        <v>46.59</v>
      </c>
      <c r="F147">
        <v>13.9</v>
      </c>
      <c r="H147">
        <f t="shared" si="11"/>
        <v>-6.3613231552163748E-3</v>
      </c>
      <c r="I147">
        <f t="shared" si="12"/>
        <v>-1.7828716969118075E-2</v>
      </c>
      <c r="J147">
        <f t="shared" si="13"/>
        <v>-1.108083580528311E-2</v>
      </c>
      <c r="K147">
        <f t="shared" si="14"/>
        <v>7.5123202403948658E-3</v>
      </c>
      <c r="L147">
        <f t="shared" si="15"/>
        <v>-1.0071942446043206E-2</v>
      </c>
      <c r="N147" s="18"/>
    </row>
    <row r="148" spans="1:14" x14ac:dyDescent="0.2">
      <c r="A148" s="18">
        <v>44797</v>
      </c>
      <c r="B148">
        <v>7.81</v>
      </c>
      <c r="C148">
        <v>30.85</v>
      </c>
      <c r="D148">
        <v>54.439999</v>
      </c>
      <c r="E148">
        <v>46.939999</v>
      </c>
      <c r="F148">
        <v>13.76</v>
      </c>
      <c r="H148">
        <f t="shared" si="11"/>
        <v>2.0486555697823323E-2</v>
      </c>
      <c r="I148">
        <f t="shared" si="12"/>
        <v>1.0372771474878454E-2</v>
      </c>
      <c r="J148">
        <f t="shared" si="13"/>
        <v>5.5107091386977555E-3</v>
      </c>
      <c r="K148">
        <f t="shared" si="14"/>
        <v>1.4912441732263951E-3</v>
      </c>
      <c r="L148">
        <f t="shared" si="15"/>
        <v>5.8139534883720981E-3</v>
      </c>
      <c r="N148" s="18"/>
    </row>
    <row r="149" spans="1:14" x14ac:dyDescent="0.2">
      <c r="A149" s="18">
        <v>44798</v>
      </c>
      <c r="B149">
        <v>7.97</v>
      </c>
      <c r="C149">
        <v>31.17</v>
      </c>
      <c r="D149">
        <v>54.740001999999997</v>
      </c>
      <c r="E149">
        <v>47.009998000000003</v>
      </c>
      <c r="F149">
        <v>13.84</v>
      </c>
      <c r="H149">
        <f t="shared" si="11"/>
        <v>-3.387703889585942E-2</v>
      </c>
      <c r="I149">
        <f t="shared" si="12"/>
        <v>-9.945428296438923E-3</v>
      </c>
      <c r="J149">
        <f t="shared" si="13"/>
        <v>2.5575263954137799E-3</v>
      </c>
      <c r="K149">
        <f t="shared" si="14"/>
        <v>-2.1059307426475531E-2</v>
      </c>
      <c r="L149">
        <f t="shared" si="15"/>
        <v>-2.1676300578034734E-2</v>
      </c>
      <c r="N149" s="18"/>
    </row>
    <row r="150" spans="1:14" x14ac:dyDescent="0.2">
      <c r="A150" s="18">
        <v>44799</v>
      </c>
      <c r="B150">
        <v>7.7</v>
      </c>
      <c r="C150">
        <v>30.860001</v>
      </c>
      <c r="D150">
        <v>54.880001</v>
      </c>
      <c r="E150">
        <v>46.02</v>
      </c>
      <c r="F150">
        <v>13.54</v>
      </c>
      <c r="H150">
        <f t="shared" si="11"/>
        <v>0</v>
      </c>
      <c r="I150">
        <f t="shared" si="12"/>
        <v>9.0731688569938504E-3</v>
      </c>
      <c r="J150">
        <f t="shared" si="13"/>
        <v>1.4212809507784021E-2</v>
      </c>
      <c r="K150">
        <f t="shared" si="14"/>
        <v>-1.5210560625815472E-3</v>
      </c>
      <c r="L150">
        <f t="shared" si="15"/>
        <v>3.6927621861152669E-3</v>
      </c>
      <c r="N150" s="18"/>
    </row>
    <row r="151" spans="1:14" x14ac:dyDescent="0.2">
      <c r="A151" s="18">
        <v>44802</v>
      </c>
      <c r="B151">
        <v>7.7</v>
      </c>
      <c r="C151">
        <v>31.139999</v>
      </c>
      <c r="D151">
        <v>55.66</v>
      </c>
      <c r="E151">
        <v>45.950001</v>
      </c>
      <c r="F151">
        <v>13.59</v>
      </c>
      <c r="H151">
        <f t="shared" si="11"/>
        <v>1.2987012987012941E-2</v>
      </c>
      <c r="I151">
        <f t="shared" si="12"/>
        <v>-7.064836450380035E-3</v>
      </c>
      <c r="J151">
        <f t="shared" si="13"/>
        <v>-2.2637405677326555E-2</v>
      </c>
      <c r="K151">
        <f t="shared" si="14"/>
        <v>-4.3525787953737002E-3</v>
      </c>
      <c r="L151">
        <f t="shared" si="15"/>
        <v>1.4716703458424998E-3</v>
      </c>
      <c r="N151" s="18"/>
    </row>
    <row r="152" spans="1:14" x14ac:dyDescent="0.2">
      <c r="A152" s="18">
        <v>44803</v>
      </c>
      <c r="B152">
        <v>7.8</v>
      </c>
      <c r="C152">
        <v>30.92</v>
      </c>
      <c r="D152">
        <v>54.400002000000001</v>
      </c>
      <c r="E152">
        <v>45.75</v>
      </c>
      <c r="F152">
        <v>13.61</v>
      </c>
      <c r="H152">
        <f t="shared" si="11"/>
        <v>-1.2820512820512547E-3</v>
      </c>
      <c r="I152">
        <f t="shared" si="12"/>
        <v>-2.9107373868047675E-3</v>
      </c>
      <c r="J152">
        <f t="shared" si="13"/>
        <v>-2.6102976981508267E-2</v>
      </c>
      <c r="K152">
        <f t="shared" si="14"/>
        <v>-7.868874316939823E-3</v>
      </c>
      <c r="L152">
        <f t="shared" si="15"/>
        <v>-1.3960323291697245E-2</v>
      </c>
      <c r="N152" s="18"/>
    </row>
    <row r="153" spans="1:14" x14ac:dyDescent="0.2">
      <c r="A153" s="18">
        <v>44804</v>
      </c>
      <c r="B153">
        <v>7.79</v>
      </c>
      <c r="C153">
        <v>30.83</v>
      </c>
      <c r="D153">
        <v>52.98</v>
      </c>
      <c r="E153">
        <v>45.389999000000003</v>
      </c>
      <c r="F153">
        <v>13.42</v>
      </c>
      <c r="H153">
        <f t="shared" si="11"/>
        <v>-2.3106546854942196E-2</v>
      </c>
      <c r="I153">
        <f t="shared" si="12"/>
        <v>-1.4596204995134506E-2</v>
      </c>
      <c r="J153">
        <f t="shared" si="13"/>
        <v>-1.0947489618723976E-2</v>
      </c>
      <c r="K153">
        <f t="shared" si="14"/>
        <v>-1.0574994725159752E-2</v>
      </c>
      <c r="L153">
        <f t="shared" si="15"/>
        <v>-2.5335320417287619E-2</v>
      </c>
      <c r="N153" s="18"/>
    </row>
    <row r="154" spans="1:14" x14ac:dyDescent="0.2">
      <c r="A154" s="18">
        <v>44805</v>
      </c>
      <c r="B154">
        <v>7.61</v>
      </c>
      <c r="C154">
        <v>30.379999000000002</v>
      </c>
      <c r="D154">
        <v>52.400002000000001</v>
      </c>
      <c r="E154">
        <v>44.91</v>
      </c>
      <c r="F154">
        <v>13.08</v>
      </c>
      <c r="H154">
        <f t="shared" si="11"/>
        <v>1.4454664914585996E-2</v>
      </c>
      <c r="I154">
        <f t="shared" si="12"/>
        <v>6.9124755402394291E-3</v>
      </c>
      <c r="J154">
        <f t="shared" si="13"/>
        <v>1.5839655883982527E-2</v>
      </c>
      <c r="K154">
        <f t="shared" si="14"/>
        <v>-6.9027388109551826E-3</v>
      </c>
      <c r="L154">
        <f t="shared" si="15"/>
        <v>0</v>
      </c>
      <c r="N154" s="18"/>
    </row>
    <row r="155" spans="1:14" x14ac:dyDescent="0.2">
      <c r="A155" s="18">
        <v>44806</v>
      </c>
      <c r="B155">
        <v>7.72</v>
      </c>
      <c r="C155">
        <v>30.59</v>
      </c>
      <c r="D155">
        <v>53.23</v>
      </c>
      <c r="E155">
        <v>44.599997999999999</v>
      </c>
      <c r="F155">
        <v>13.08</v>
      </c>
      <c r="H155">
        <f t="shared" si="11"/>
        <v>1.4248704663212477E-2</v>
      </c>
      <c r="I155">
        <f t="shared" si="12"/>
        <v>5.5573716900948582E-3</v>
      </c>
      <c r="J155">
        <f t="shared" si="13"/>
        <v>-8.0781702047716935E-3</v>
      </c>
      <c r="K155">
        <f t="shared" si="14"/>
        <v>4.4843275553510184E-3</v>
      </c>
      <c r="L155">
        <f t="shared" si="15"/>
        <v>-3.0581039755352389E-3</v>
      </c>
      <c r="N155" s="18"/>
    </row>
    <row r="156" spans="1:14" x14ac:dyDescent="0.2">
      <c r="A156" s="18">
        <v>44810</v>
      </c>
      <c r="B156">
        <v>7.83</v>
      </c>
      <c r="C156">
        <v>30.76</v>
      </c>
      <c r="D156">
        <v>52.799999</v>
      </c>
      <c r="E156">
        <v>44.799999</v>
      </c>
      <c r="F156">
        <v>13.04</v>
      </c>
      <c r="H156">
        <f t="shared" si="11"/>
        <v>-1.5325670498084304E-2</v>
      </c>
      <c r="I156">
        <f t="shared" si="12"/>
        <v>-1.2353738621586476E-2</v>
      </c>
      <c r="J156">
        <f t="shared" si="13"/>
        <v>-1.1553030521837688E-2</v>
      </c>
      <c r="K156">
        <f t="shared" si="14"/>
        <v>1.1160714534837378E-2</v>
      </c>
      <c r="L156">
        <f t="shared" si="15"/>
        <v>-2.3006134969325073E-2</v>
      </c>
      <c r="N156" s="18"/>
    </row>
    <row r="157" spans="1:14" x14ac:dyDescent="0.2">
      <c r="A157" s="18">
        <v>44811</v>
      </c>
      <c r="B157">
        <v>7.71</v>
      </c>
      <c r="C157">
        <v>30.379999000000002</v>
      </c>
      <c r="D157">
        <v>52.189999</v>
      </c>
      <c r="E157">
        <v>45.299999</v>
      </c>
      <c r="F157">
        <v>12.74</v>
      </c>
      <c r="H157">
        <f t="shared" si="11"/>
        <v>1.6861219195849531E-2</v>
      </c>
      <c r="I157">
        <f t="shared" si="12"/>
        <v>6.254147671301725E-3</v>
      </c>
      <c r="J157">
        <f t="shared" si="13"/>
        <v>-5.748036132363915E-4</v>
      </c>
      <c r="K157">
        <f t="shared" si="14"/>
        <v>-7.7262253361197507E-3</v>
      </c>
      <c r="L157">
        <f t="shared" si="15"/>
        <v>-2.0408163265306107E-2</v>
      </c>
      <c r="N157" s="18"/>
    </row>
    <row r="158" spans="1:14" x14ac:dyDescent="0.2">
      <c r="A158" s="18">
        <v>44812</v>
      </c>
      <c r="B158">
        <v>7.84</v>
      </c>
      <c r="C158">
        <v>30.57</v>
      </c>
      <c r="D158">
        <v>52.16</v>
      </c>
      <c r="E158">
        <v>44.950001</v>
      </c>
      <c r="F158">
        <v>12.48</v>
      </c>
      <c r="H158">
        <f t="shared" si="11"/>
        <v>2.1683673469387748E-2</v>
      </c>
      <c r="I158">
        <f t="shared" si="12"/>
        <v>1.0794896957801711E-2</v>
      </c>
      <c r="J158">
        <f t="shared" si="13"/>
        <v>2.856598926380376E-2</v>
      </c>
      <c r="K158">
        <f t="shared" si="14"/>
        <v>2.3581690242899054E-2</v>
      </c>
      <c r="L158">
        <f t="shared" si="15"/>
        <v>1.7628205128205038E-2</v>
      </c>
      <c r="N158" s="18"/>
    </row>
    <row r="159" spans="1:14" x14ac:dyDescent="0.2">
      <c r="A159" s="18">
        <v>44813</v>
      </c>
      <c r="B159">
        <v>8.01</v>
      </c>
      <c r="C159">
        <v>30.9</v>
      </c>
      <c r="D159">
        <v>53.650002000000001</v>
      </c>
      <c r="E159">
        <v>46.009998000000003</v>
      </c>
      <c r="F159">
        <v>12.7</v>
      </c>
      <c r="H159">
        <f t="shared" si="11"/>
        <v>2.9962546816479429E-2</v>
      </c>
      <c r="I159">
        <f t="shared" si="12"/>
        <v>1.8446569579288117E-2</v>
      </c>
      <c r="J159">
        <f t="shared" si="13"/>
        <v>5.9645664132501391E-3</v>
      </c>
      <c r="K159">
        <f t="shared" si="14"/>
        <v>1.7822300274822817E-2</v>
      </c>
      <c r="L159">
        <f t="shared" si="15"/>
        <v>1.968503937007874E-2</v>
      </c>
      <c r="N159" s="18"/>
    </row>
    <row r="160" spans="1:14" x14ac:dyDescent="0.2">
      <c r="A160" s="18">
        <v>44816</v>
      </c>
      <c r="B160">
        <v>8.25</v>
      </c>
      <c r="C160">
        <v>31.469999000000001</v>
      </c>
      <c r="D160">
        <v>53.970001000000003</v>
      </c>
      <c r="E160">
        <v>46.830002</v>
      </c>
      <c r="F160">
        <v>12.95</v>
      </c>
      <c r="H160">
        <f t="shared" si="11"/>
        <v>-3.3939393939393971E-2</v>
      </c>
      <c r="I160">
        <f t="shared" si="12"/>
        <v>-3.145850115851611E-2</v>
      </c>
      <c r="J160">
        <f t="shared" si="13"/>
        <v>-1.4823105154287541E-2</v>
      </c>
      <c r="K160">
        <f t="shared" si="14"/>
        <v>-2.0072666236486542E-2</v>
      </c>
      <c r="L160">
        <f t="shared" si="15"/>
        <v>-3.5521235521235449E-2</v>
      </c>
      <c r="N160" s="18"/>
    </row>
    <row r="161" spans="1:14" x14ac:dyDescent="0.2">
      <c r="A161" s="18">
        <v>44817</v>
      </c>
      <c r="B161">
        <v>7.97</v>
      </c>
      <c r="C161">
        <v>30.48</v>
      </c>
      <c r="D161">
        <v>53.169998</v>
      </c>
      <c r="E161">
        <v>45.889999000000003</v>
      </c>
      <c r="F161">
        <v>12.49</v>
      </c>
      <c r="H161">
        <f t="shared" si="11"/>
        <v>-3.7641154328731945E-3</v>
      </c>
      <c r="I161">
        <f t="shared" si="12"/>
        <v>-4.9212598425197552E-3</v>
      </c>
      <c r="J161">
        <f t="shared" si="13"/>
        <v>1.9559921743837638E-2</v>
      </c>
      <c r="K161">
        <f t="shared" si="14"/>
        <v>6.5371542065181907E-4</v>
      </c>
      <c r="L161">
        <f t="shared" si="15"/>
        <v>-2.4019215372297325E-3</v>
      </c>
      <c r="N161" s="18"/>
    </row>
    <row r="162" spans="1:14" x14ac:dyDescent="0.2">
      <c r="A162" s="18">
        <v>44818</v>
      </c>
      <c r="B162">
        <v>7.94</v>
      </c>
      <c r="C162">
        <v>30.33</v>
      </c>
      <c r="D162">
        <v>54.209999000000003</v>
      </c>
      <c r="E162">
        <v>45.919998</v>
      </c>
      <c r="F162">
        <v>12.46</v>
      </c>
      <c r="H162">
        <f t="shared" si="11"/>
        <v>1.007556675062962E-2</v>
      </c>
      <c r="I162">
        <f t="shared" si="12"/>
        <v>1.1210023079459395E-2</v>
      </c>
      <c r="J162">
        <f t="shared" si="13"/>
        <v>-2.0475945775243493E-2</v>
      </c>
      <c r="K162">
        <f t="shared" si="14"/>
        <v>-1.1541790572377563E-2</v>
      </c>
      <c r="L162">
        <f t="shared" si="15"/>
        <v>5.6179775280897678E-3</v>
      </c>
      <c r="N162" s="18"/>
    </row>
    <row r="163" spans="1:14" x14ac:dyDescent="0.2">
      <c r="A163" s="18">
        <v>44819</v>
      </c>
      <c r="B163">
        <v>8.02</v>
      </c>
      <c r="C163">
        <v>30.67</v>
      </c>
      <c r="D163">
        <v>53.099997999999999</v>
      </c>
      <c r="E163">
        <v>45.389999000000003</v>
      </c>
      <c r="F163">
        <v>12.53</v>
      </c>
      <c r="H163">
        <f t="shared" si="11"/>
        <v>-1.2468827930174521E-2</v>
      </c>
      <c r="I163">
        <f t="shared" si="12"/>
        <v>-6.8471144440822264E-3</v>
      </c>
      <c r="J163">
        <f t="shared" si="13"/>
        <v>-1.0546083259739535E-2</v>
      </c>
      <c r="K163">
        <f t="shared" si="14"/>
        <v>-4.8469047113220568E-3</v>
      </c>
      <c r="L163">
        <f t="shared" si="15"/>
        <v>-3.9904229848363075E-3</v>
      </c>
      <c r="N163" s="18"/>
    </row>
    <row r="164" spans="1:14" x14ac:dyDescent="0.2">
      <c r="A164" s="18">
        <v>44820</v>
      </c>
      <c r="B164">
        <v>7.92</v>
      </c>
      <c r="C164">
        <v>30.459999</v>
      </c>
      <c r="D164">
        <v>52.540000999999997</v>
      </c>
      <c r="E164">
        <v>45.169998</v>
      </c>
      <c r="F164">
        <v>12.48</v>
      </c>
      <c r="H164">
        <f t="shared" si="11"/>
        <v>5.0505050505050553E-3</v>
      </c>
      <c r="I164">
        <f t="shared" si="12"/>
        <v>2.6264610185968932E-3</v>
      </c>
      <c r="J164">
        <f t="shared" si="13"/>
        <v>-9.5163683000309962E-4</v>
      </c>
      <c r="K164">
        <f t="shared" si="14"/>
        <v>3.7636043286963122E-3</v>
      </c>
      <c r="L164">
        <f t="shared" si="15"/>
        <v>1.6025641025640682E-3</v>
      </c>
      <c r="N164" s="18"/>
    </row>
    <row r="165" spans="1:14" x14ac:dyDescent="0.2">
      <c r="A165" s="18">
        <v>44823</v>
      </c>
      <c r="B165">
        <v>7.96</v>
      </c>
      <c r="C165">
        <v>30.540001</v>
      </c>
      <c r="D165">
        <v>52.490001999999997</v>
      </c>
      <c r="E165">
        <v>45.34</v>
      </c>
      <c r="F165">
        <v>12.5</v>
      </c>
      <c r="H165">
        <f t="shared" si="11"/>
        <v>-1.6331658291457274E-2</v>
      </c>
      <c r="I165">
        <f t="shared" si="12"/>
        <v>-4.911656682656973E-3</v>
      </c>
      <c r="J165">
        <f t="shared" si="13"/>
        <v>6.8583727621119627E-3</v>
      </c>
      <c r="K165">
        <f t="shared" si="14"/>
        <v>-2.6466475518306123E-3</v>
      </c>
      <c r="L165">
        <f t="shared" si="15"/>
        <v>-2.7199999999999988E-2</v>
      </c>
      <c r="N165" s="18"/>
    </row>
    <row r="166" spans="1:14" x14ac:dyDescent="0.2">
      <c r="A166" s="18">
        <v>44824</v>
      </c>
      <c r="B166">
        <v>7.83</v>
      </c>
      <c r="C166">
        <v>30.389999</v>
      </c>
      <c r="D166">
        <v>52.849997999999999</v>
      </c>
      <c r="E166">
        <v>45.220001000000003</v>
      </c>
      <c r="F166">
        <v>12.16</v>
      </c>
      <c r="H166">
        <f t="shared" si="11"/>
        <v>-3.8314176245210704E-2</v>
      </c>
      <c r="I166">
        <f t="shared" si="12"/>
        <v>-3.0602172774010283E-2</v>
      </c>
      <c r="J166">
        <f t="shared" si="13"/>
        <v>-9.8390921414982652E-3</v>
      </c>
      <c r="K166">
        <f t="shared" si="14"/>
        <v>6.8553293486214896E-3</v>
      </c>
      <c r="L166">
        <f t="shared" si="15"/>
        <v>9.8684210526315142E-3</v>
      </c>
      <c r="N166" s="18"/>
    </row>
    <row r="167" spans="1:14" x14ac:dyDescent="0.2">
      <c r="A167" s="18">
        <v>44825</v>
      </c>
      <c r="B167">
        <v>7.53</v>
      </c>
      <c r="C167">
        <v>29.459999</v>
      </c>
      <c r="D167">
        <v>52.330002</v>
      </c>
      <c r="E167">
        <v>45.529998999999997</v>
      </c>
      <c r="F167">
        <v>12.28</v>
      </c>
      <c r="H167">
        <f t="shared" si="11"/>
        <v>0</v>
      </c>
      <c r="I167">
        <f t="shared" si="12"/>
        <v>-8.1466397877338163E-3</v>
      </c>
      <c r="J167">
        <f t="shared" si="13"/>
        <v>1.9105674790539966E-4</v>
      </c>
      <c r="K167">
        <f t="shared" si="14"/>
        <v>2.8552822942078263E-3</v>
      </c>
      <c r="L167">
        <f t="shared" si="15"/>
        <v>7.3289902280130178E-3</v>
      </c>
      <c r="N167" s="18"/>
    </row>
    <row r="168" spans="1:14" x14ac:dyDescent="0.2">
      <c r="A168" s="18">
        <v>44826</v>
      </c>
      <c r="B168">
        <v>7.53</v>
      </c>
      <c r="C168">
        <v>29.219999000000001</v>
      </c>
      <c r="D168">
        <v>52.34</v>
      </c>
      <c r="E168">
        <v>45.66</v>
      </c>
      <c r="F168">
        <v>12.37</v>
      </c>
      <c r="H168">
        <f t="shared" si="11"/>
        <v>-5.9760956175298828E-2</v>
      </c>
      <c r="I168">
        <f t="shared" si="12"/>
        <v>-3.627648994786075E-2</v>
      </c>
      <c r="J168">
        <f t="shared" si="13"/>
        <v>-8.0817711119602717E-2</v>
      </c>
      <c r="K168">
        <f t="shared" si="14"/>
        <v>-3.9640867279894819E-2</v>
      </c>
      <c r="L168">
        <f t="shared" si="15"/>
        <v>-3.2336297493936829E-2</v>
      </c>
      <c r="N168" s="18"/>
    </row>
    <row r="169" spans="1:14" x14ac:dyDescent="0.2">
      <c r="A169" s="18">
        <v>44827</v>
      </c>
      <c r="B169">
        <v>7.08</v>
      </c>
      <c r="C169">
        <v>28.16</v>
      </c>
      <c r="D169">
        <v>48.110000999999997</v>
      </c>
      <c r="E169">
        <v>43.849997999999999</v>
      </c>
      <c r="F169">
        <v>11.97</v>
      </c>
      <c r="H169">
        <f t="shared" si="11"/>
        <v>-2.5423728813559282E-2</v>
      </c>
      <c r="I169">
        <f t="shared" si="12"/>
        <v>-3.9772691761363638E-2</v>
      </c>
      <c r="J169">
        <f t="shared" si="13"/>
        <v>-2.7229307270228435E-2</v>
      </c>
      <c r="K169">
        <f t="shared" si="14"/>
        <v>-6.841049342807058E-4</v>
      </c>
      <c r="L169">
        <f t="shared" si="15"/>
        <v>-3.8429406850459549E-2</v>
      </c>
      <c r="N169" s="18"/>
    </row>
    <row r="170" spans="1:14" x14ac:dyDescent="0.2">
      <c r="A170" s="18">
        <v>44830</v>
      </c>
      <c r="B170">
        <v>6.9</v>
      </c>
      <c r="C170">
        <v>27.040001</v>
      </c>
      <c r="D170">
        <v>46.799999</v>
      </c>
      <c r="E170">
        <v>43.82</v>
      </c>
      <c r="F170">
        <v>11.51</v>
      </c>
      <c r="H170">
        <f t="shared" si="11"/>
        <v>-2.6086956521739216E-2</v>
      </c>
      <c r="I170">
        <f t="shared" si="12"/>
        <v>-1.3313645957335595E-2</v>
      </c>
      <c r="J170">
        <f t="shared" si="13"/>
        <v>2.7136774084119117E-2</v>
      </c>
      <c r="K170">
        <f t="shared" si="14"/>
        <v>-1.1638498402555923E-2</v>
      </c>
      <c r="L170">
        <f t="shared" si="15"/>
        <v>-7.8192875760208398E-3</v>
      </c>
      <c r="N170" s="18"/>
    </row>
    <row r="171" spans="1:14" x14ac:dyDescent="0.2">
      <c r="A171" s="18">
        <v>44831</v>
      </c>
      <c r="B171">
        <v>6.72</v>
      </c>
      <c r="C171">
        <v>26.68</v>
      </c>
      <c r="D171">
        <v>48.07</v>
      </c>
      <c r="E171">
        <v>43.310001</v>
      </c>
      <c r="F171">
        <v>11.42</v>
      </c>
      <c r="H171">
        <f t="shared" si="11"/>
        <v>-8.9285714285713708E-3</v>
      </c>
      <c r="I171">
        <f t="shared" si="12"/>
        <v>-3.7481259370315376E-3</v>
      </c>
      <c r="J171">
        <f t="shared" si="13"/>
        <v>3.2036634075306776E-2</v>
      </c>
      <c r="K171">
        <f t="shared" si="14"/>
        <v>2.1473123494040031E-2</v>
      </c>
      <c r="L171">
        <f t="shared" si="15"/>
        <v>2.1015761821366042E-2</v>
      </c>
      <c r="N171" s="18"/>
    </row>
    <row r="172" spans="1:14" x14ac:dyDescent="0.2">
      <c r="A172" s="18">
        <v>44832</v>
      </c>
      <c r="B172">
        <v>6.66</v>
      </c>
      <c r="C172">
        <v>26.58</v>
      </c>
      <c r="D172">
        <v>49.610000999999997</v>
      </c>
      <c r="E172">
        <v>44.240001999999997</v>
      </c>
      <c r="F172">
        <v>11.66</v>
      </c>
      <c r="H172">
        <f t="shared" si="11"/>
        <v>-2.7027027027026983E-2</v>
      </c>
      <c r="I172">
        <f t="shared" si="12"/>
        <v>-2.0692212189616241E-2</v>
      </c>
      <c r="J172">
        <f t="shared" si="13"/>
        <v>9.47391635811504E-3</v>
      </c>
      <c r="K172">
        <f t="shared" si="14"/>
        <v>1.0623801508869879E-2</v>
      </c>
      <c r="L172">
        <f t="shared" si="15"/>
        <v>-2.7444253859348223E-2</v>
      </c>
      <c r="N172" s="18"/>
    </row>
    <row r="173" spans="1:14" x14ac:dyDescent="0.2">
      <c r="A173" s="18">
        <v>44833</v>
      </c>
      <c r="B173">
        <v>6.48</v>
      </c>
      <c r="C173">
        <v>26.030000999999999</v>
      </c>
      <c r="D173">
        <v>50.080002</v>
      </c>
      <c r="E173">
        <v>44.709999000000003</v>
      </c>
      <c r="F173">
        <v>11.34</v>
      </c>
      <c r="H173">
        <f t="shared" si="11"/>
        <v>-1.2345679012345689E-2</v>
      </c>
      <c r="I173">
        <f t="shared" si="12"/>
        <v>1.5366499601748641E-3</v>
      </c>
      <c r="J173">
        <f t="shared" si="13"/>
        <v>-6.3898559748459529E-3</v>
      </c>
      <c r="K173">
        <f t="shared" si="14"/>
        <v>-1.9458712132827377E-2</v>
      </c>
      <c r="L173">
        <f t="shared" si="15"/>
        <v>-8.818342151675297E-4</v>
      </c>
      <c r="N173" s="18"/>
    </row>
    <row r="174" spans="1:14" x14ac:dyDescent="0.2">
      <c r="A174" s="18">
        <v>44834</v>
      </c>
      <c r="B174">
        <v>6.4</v>
      </c>
      <c r="C174">
        <v>26.07</v>
      </c>
      <c r="D174">
        <v>49.759998000000003</v>
      </c>
      <c r="E174">
        <v>43.84</v>
      </c>
      <c r="F174">
        <v>11.33</v>
      </c>
      <c r="H174">
        <f t="shared" si="11"/>
        <v>3.2812499999999994E-2</v>
      </c>
      <c r="I174">
        <f t="shared" si="12"/>
        <v>8.4388569236670454E-3</v>
      </c>
      <c r="J174">
        <f t="shared" si="13"/>
        <v>5.1647992429581631E-2</v>
      </c>
      <c r="K174">
        <f t="shared" si="14"/>
        <v>6.3868385036495558E-3</v>
      </c>
      <c r="L174">
        <f t="shared" si="15"/>
        <v>4.6778464254192353E-2</v>
      </c>
      <c r="N174" s="18"/>
    </row>
    <row r="175" spans="1:14" x14ac:dyDescent="0.2">
      <c r="A175" s="18">
        <v>44837</v>
      </c>
      <c r="B175">
        <v>6.61</v>
      </c>
      <c r="C175">
        <v>26.290001</v>
      </c>
      <c r="D175">
        <v>52.330002</v>
      </c>
      <c r="E175">
        <v>44.119999</v>
      </c>
      <c r="F175">
        <v>11.86</v>
      </c>
      <c r="H175">
        <f t="shared" si="11"/>
        <v>5.2950075642965146E-2</v>
      </c>
      <c r="I175">
        <f t="shared" si="12"/>
        <v>5.5154010834765593E-2</v>
      </c>
      <c r="J175">
        <f t="shared" si="13"/>
        <v>2.5797782312333935E-2</v>
      </c>
      <c r="K175">
        <f t="shared" si="14"/>
        <v>2.6065299774825544E-2</v>
      </c>
      <c r="L175">
        <f t="shared" si="15"/>
        <v>1.8549747048903935E-2</v>
      </c>
      <c r="N175" s="18"/>
    </row>
    <row r="176" spans="1:14" x14ac:dyDescent="0.2">
      <c r="A176" s="18">
        <v>44838</v>
      </c>
      <c r="B176">
        <v>6.96</v>
      </c>
      <c r="C176">
        <v>27.74</v>
      </c>
      <c r="D176">
        <v>53.68</v>
      </c>
      <c r="E176">
        <v>45.27</v>
      </c>
      <c r="F176">
        <v>12.08</v>
      </c>
      <c r="H176">
        <f t="shared" si="11"/>
        <v>-2.5862068965517199E-2</v>
      </c>
      <c r="I176">
        <f t="shared" si="12"/>
        <v>-2.6315789473684098E-2</v>
      </c>
      <c r="J176">
        <f t="shared" si="13"/>
        <v>6.3338301043219716E-3</v>
      </c>
      <c r="K176">
        <f t="shared" si="14"/>
        <v>-1.4358316766070314E-2</v>
      </c>
      <c r="L176">
        <f t="shared" si="15"/>
        <v>-3.2284768211920577E-2</v>
      </c>
      <c r="N176" s="18"/>
    </row>
    <row r="177" spans="1:14" x14ac:dyDescent="0.2">
      <c r="A177" s="18">
        <v>44839</v>
      </c>
      <c r="B177">
        <v>6.78</v>
      </c>
      <c r="C177">
        <v>27.01</v>
      </c>
      <c r="D177">
        <v>54.02</v>
      </c>
      <c r="E177">
        <v>44.619999</v>
      </c>
      <c r="F177">
        <v>11.69</v>
      </c>
      <c r="H177">
        <f t="shared" si="11"/>
        <v>-3.8348082595870303E-2</v>
      </c>
      <c r="I177">
        <f t="shared" si="12"/>
        <v>-2.2954498333950461E-2</v>
      </c>
      <c r="J177">
        <f t="shared" si="13"/>
        <v>-4.3502443539429905E-2</v>
      </c>
      <c r="K177">
        <f t="shared" si="14"/>
        <v>-1.9946190496328856E-2</v>
      </c>
      <c r="L177">
        <f t="shared" si="15"/>
        <v>-2.4807527801539705E-2</v>
      </c>
      <c r="N177" s="18"/>
    </row>
    <row r="178" spans="1:14" x14ac:dyDescent="0.2">
      <c r="A178" s="18">
        <v>44840</v>
      </c>
      <c r="B178">
        <v>6.52</v>
      </c>
      <c r="C178">
        <v>26.389999</v>
      </c>
      <c r="D178">
        <v>51.669998</v>
      </c>
      <c r="E178">
        <v>43.73</v>
      </c>
      <c r="F178">
        <v>11.4</v>
      </c>
      <c r="H178">
        <f t="shared" si="11"/>
        <v>-1.3803680981595071E-2</v>
      </c>
      <c r="I178">
        <f t="shared" si="12"/>
        <v>-9.0943163734110398E-3</v>
      </c>
      <c r="J178">
        <f t="shared" si="13"/>
        <v>5.8061353127980345E-3</v>
      </c>
      <c r="K178">
        <f t="shared" si="14"/>
        <v>-8.6897324491195405E-3</v>
      </c>
      <c r="L178">
        <f t="shared" si="15"/>
        <v>-8.7719298245613718E-3</v>
      </c>
      <c r="N178" s="18"/>
    </row>
    <row r="179" spans="1:14" x14ac:dyDescent="0.2">
      <c r="A179" s="18">
        <v>44841</v>
      </c>
      <c r="B179">
        <v>6.43</v>
      </c>
      <c r="C179">
        <v>26.15</v>
      </c>
      <c r="D179">
        <v>51.970001000000003</v>
      </c>
      <c r="E179">
        <v>43.349997999999999</v>
      </c>
      <c r="F179">
        <v>11.3</v>
      </c>
      <c r="H179">
        <f t="shared" si="11"/>
        <v>-1.2441679626749623E-2</v>
      </c>
      <c r="I179">
        <f t="shared" si="12"/>
        <v>-1.5678776290630983E-2</v>
      </c>
      <c r="J179">
        <f t="shared" si="13"/>
        <v>-1.5585933892901152E-2</v>
      </c>
      <c r="K179">
        <f t="shared" si="14"/>
        <v>-2.5373934273307795E-3</v>
      </c>
      <c r="L179">
        <f t="shared" si="15"/>
        <v>2.6548672566371113E-3</v>
      </c>
      <c r="N179" s="18"/>
    </row>
    <row r="180" spans="1:14" x14ac:dyDescent="0.2">
      <c r="A180" s="18">
        <v>44844</v>
      </c>
      <c r="B180">
        <v>6.35</v>
      </c>
      <c r="C180">
        <v>25.74</v>
      </c>
      <c r="D180">
        <v>51.16</v>
      </c>
      <c r="E180">
        <v>43.240001999999997</v>
      </c>
      <c r="F180">
        <v>11.33</v>
      </c>
      <c r="H180">
        <f t="shared" si="11"/>
        <v>-3.6220472440944812E-2</v>
      </c>
      <c r="I180">
        <f t="shared" si="12"/>
        <v>-2.486402486402475E-2</v>
      </c>
      <c r="J180">
        <f t="shared" si="13"/>
        <v>-1.9155590304925665E-2</v>
      </c>
      <c r="K180">
        <f t="shared" si="14"/>
        <v>1.8500924213649054E-3</v>
      </c>
      <c r="L180">
        <f t="shared" si="15"/>
        <v>-1.3239187996469582E-2</v>
      </c>
      <c r="N180" s="18"/>
    </row>
    <row r="181" spans="1:14" x14ac:dyDescent="0.2">
      <c r="A181" s="18">
        <v>44845</v>
      </c>
      <c r="B181">
        <v>6.12</v>
      </c>
      <c r="C181">
        <v>25.1</v>
      </c>
      <c r="D181">
        <v>50.18</v>
      </c>
      <c r="E181">
        <v>43.32</v>
      </c>
      <c r="F181">
        <v>11.18</v>
      </c>
      <c r="H181">
        <f t="shared" si="11"/>
        <v>-1.1437908496732072E-2</v>
      </c>
      <c r="I181">
        <f t="shared" si="12"/>
        <v>-3.5856573705179222E-3</v>
      </c>
      <c r="J181">
        <f t="shared" si="13"/>
        <v>2.7899561578318167E-3</v>
      </c>
      <c r="K181">
        <f t="shared" si="14"/>
        <v>4.6168051708218565E-3</v>
      </c>
      <c r="L181">
        <f t="shared" si="15"/>
        <v>-9.8389982110911843E-3</v>
      </c>
      <c r="N181" s="18"/>
    </row>
    <row r="182" spans="1:14" x14ac:dyDescent="0.2">
      <c r="A182" s="18">
        <v>44846</v>
      </c>
      <c r="B182">
        <v>6.05</v>
      </c>
      <c r="C182">
        <v>25.01</v>
      </c>
      <c r="D182">
        <v>50.32</v>
      </c>
      <c r="E182">
        <v>43.52</v>
      </c>
      <c r="F182">
        <v>11.07</v>
      </c>
      <c r="H182">
        <f t="shared" si="11"/>
        <v>8.4297520661156991E-2</v>
      </c>
      <c r="I182">
        <f t="shared" si="12"/>
        <v>5.2379048380647684E-2</v>
      </c>
      <c r="J182">
        <f t="shared" si="13"/>
        <v>3.7162142289348173E-2</v>
      </c>
      <c r="K182">
        <f t="shared" si="14"/>
        <v>3.6764705882352156E-3</v>
      </c>
      <c r="L182">
        <f t="shared" si="15"/>
        <v>3.4327009936765941E-2</v>
      </c>
      <c r="N182" s="18"/>
    </row>
    <row r="183" spans="1:14" x14ac:dyDescent="0.2">
      <c r="A183" s="18">
        <v>44847</v>
      </c>
      <c r="B183">
        <v>6.56</v>
      </c>
      <c r="C183">
        <v>26.32</v>
      </c>
      <c r="D183">
        <v>52.189999</v>
      </c>
      <c r="E183">
        <v>43.68</v>
      </c>
      <c r="F183">
        <v>11.45</v>
      </c>
      <c r="H183">
        <f t="shared" si="11"/>
        <v>-1.9817073170731694E-2</v>
      </c>
      <c r="I183">
        <f t="shared" si="12"/>
        <v>-1.8996960486322188E-2</v>
      </c>
      <c r="J183">
        <f t="shared" si="13"/>
        <v>-3.180686016108189E-2</v>
      </c>
      <c r="K183">
        <f t="shared" si="14"/>
        <v>-9.8443223443223371E-3</v>
      </c>
      <c r="L183">
        <f t="shared" si="15"/>
        <v>-2.0087336244541367E-2</v>
      </c>
      <c r="N183" s="18"/>
    </row>
    <row r="184" spans="1:14" x14ac:dyDescent="0.2">
      <c r="A184" s="18">
        <v>44848</v>
      </c>
      <c r="B184">
        <v>6.43</v>
      </c>
      <c r="C184">
        <v>25.82</v>
      </c>
      <c r="D184">
        <v>50.529998999999997</v>
      </c>
      <c r="E184">
        <v>43.25</v>
      </c>
      <c r="F184">
        <v>11.22</v>
      </c>
      <c r="H184">
        <f t="shared" si="11"/>
        <v>3.5769828926905202E-2</v>
      </c>
      <c r="I184">
        <f t="shared" si="12"/>
        <v>3.8729666924864445E-2</v>
      </c>
      <c r="J184">
        <f t="shared" si="13"/>
        <v>1.74154169288624E-2</v>
      </c>
      <c r="K184">
        <f t="shared" si="14"/>
        <v>1.6878612716762935E-2</v>
      </c>
      <c r="L184">
        <f t="shared" si="15"/>
        <v>2.6737967914438405E-2</v>
      </c>
      <c r="N184" s="18"/>
    </row>
    <row r="185" spans="1:14" x14ac:dyDescent="0.2">
      <c r="A185" s="18">
        <v>44851</v>
      </c>
      <c r="B185">
        <v>6.66</v>
      </c>
      <c r="C185">
        <v>26.82</v>
      </c>
      <c r="D185">
        <v>51.41</v>
      </c>
      <c r="E185">
        <v>43.98</v>
      </c>
      <c r="F185">
        <v>11.52</v>
      </c>
      <c r="H185">
        <f t="shared" si="11"/>
        <v>1.6516516516516432E-2</v>
      </c>
      <c r="I185">
        <f t="shared" si="12"/>
        <v>-4.4742356450410128E-3</v>
      </c>
      <c r="J185">
        <f t="shared" si="13"/>
        <v>5.8352460610783241E-4</v>
      </c>
      <c r="K185">
        <f t="shared" si="14"/>
        <v>4.7748749431560569E-3</v>
      </c>
      <c r="L185">
        <f t="shared" si="15"/>
        <v>-5.2083333333332229E-3</v>
      </c>
      <c r="N185" s="18"/>
    </row>
    <row r="186" spans="1:14" x14ac:dyDescent="0.2">
      <c r="A186" s="18">
        <v>44852</v>
      </c>
      <c r="B186">
        <v>6.77</v>
      </c>
      <c r="C186">
        <v>26.700001</v>
      </c>
      <c r="D186">
        <v>51.439999</v>
      </c>
      <c r="E186">
        <v>44.189999</v>
      </c>
      <c r="F186">
        <v>11.46</v>
      </c>
      <c r="H186">
        <f t="shared" si="11"/>
        <v>-3.2496307237813847E-2</v>
      </c>
      <c r="I186">
        <f t="shared" si="12"/>
        <v>-2.2472658334357657E-3</v>
      </c>
      <c r="J186">
        <f t="shared" si="13"/>
        <v>5.832095758788733E-3</v>
      </c>
      <c r="K186">
        <f t="shared" si="14"/>
        <v>-8.8255263368528375E-3</v>
      </c>
      <c r="L186">
        <f t="shared" si="15"/>
        <v>2.6178010471203631E-3</v>
      </c>
      <c r="N186" s="18"/>
    </row>
    <row r="187" spans="1:14" x14ac:dyDescent="0.2">
      <c r="A187" s="18">
        <v>44853</v>
      </c>
      <c r="B187">
        <v>6.55</v>
      </c>
      <c r="C187">
        <v>26.639999</v>
      </c>
      <c r="D187">
        <v>51.740001999999997</v>
      </c>
      <c r="E187">
        <v>43.799999</v>
      </c>
      <c r="F187">
        <v>11.49</v>
      </c>
      <c r="H187">
        <f t="shared" si="11"/>
        <v>3.0534351145038875E-3</v>
      </c>
      <c r="I187">
        <f t="shared" si="12"/>
        <v>-7.5067570385423327E-4</v>
      </c>
      <c r="J187">
        <f t="shared" si="13"/>
        <v>5.4116348893841594E-3</v>
      </c>
      <c r="K187">
        <f t="shared" si="14"/>
        <v>-6.3926713788280349E-3</v>
      </c>
      <c r="L187">
        <f t="shared" si="15"/>
        <v>-2.3498694516971241E-2</v>
      </c>
      <c r="N187" s="18"/>
    </row>
    <row r="188" spans="1:14" x14ac:dyDescent="0.2">
      <c r="A188" s="18">
        <v>44854</v>
      </c>
      <c r="B188">
        <v>6.57</v>
      </c>
      <c r="C188">
        <v>26.620000999999998</v>
      </c>
      <c r="D188">
        <v>52.02</v>
      </c>
      <c r="E188">
        <v>43.52</v>
      </c>
      <c r="F188">
        <v>11.22</v>
      </c>
      <c r="H188">
        <f t="shared" si="11"/>
        <v>1.369863013698628E-2</v>
      </c>
      <c r="I188">
        <f t="shared" si="12"/>
        <v>2.2539368048859313E-2</v>
      </c>
      <c r="J188">
        <f t="shared" si="13"/>
        <v>1.8646712802768046E-2</v>
      </c>
      <c r="K188">
        <f t="shared" si="14"/>
        <v>2.3897081801470509E-2</v>
      </c>
      <c r="L188">
        <f t="shared" si="15"/>
        <v>8.0213903743315378E-3</v>
      </c>
      <c r="N188" s="18"/>
    </row>
    <row r="189" spans="1:14" x14ac:dyDescent="0.2">
      <c r="A189" s="18">
        <v>44855</v>
      </c>
      <c r="B189">
        <v>6.66</v>
      </c>
      <c r="C189">
        <v>27.219999000000001</v>
      </c>
      <c r="D189">
        <v>52.990001999999997</v>
      </c>
      <c r="E189">
        <v>44.560001</v>
      </c>
      <c r="F189">
        <v>11.31</v>
      </c>
      <c r="H189">
        <f t="shared" si="11"/>
        <v>2.4024024024024045E-2</v>
      </c>
      <c r="I189">
        <f t="shared" si="12"/>
        <v>-1.0286480906924449E-2</v>
      </c>
      <c r="J189">
        <f t="shared" si="13"/>
        <v>-9.4363083813427096E-4</v>
      </c>
      <c r="K189">
        <f t="shared" si="14"/>
        <v>-2.4685816322131465E-3</v>
      </c>
      <c r="L189">
        <f t="shared" si="15"/>
        <v>1.0610079575596747E-2</v>
      </c>
      <c r="N189" s="18"/>
    </row>
    <row r="190" spans="1:14" x14ac:dyDescent="0.2">
      <c r="A190" s="18">
        <v>44858</v>
      </c>
      <c r="B190">
        <v>6.82</v>
      </c>
      <c r="C190">
        <v>26.940000999999999</v>
      </c>
      <c r="D190">
        <v>52.939999</v>
      </c>
      <c r="E190">
        <v>44.450001</v>
      </c>
      <c r="F190">
        <v>11.43</v>
      </c>
      <c r="H190">
        <f t="shared" si="11"/>
        <v>2.7859237536656818E-2</v>
      </c>
      <c r="I190">
        <f t="shared" si="12"/>
        <v>-4.6399404365278236E-2</v>
      </c>
      <c r="J190">
        <f t="shared" si="13"/>
        <v>-2.455572392436209E-3</v>
      </c>
      <c r="K190">
        <f t="shared" si="14"/>
        <v>1.5298087394868669E-2</v>
      </c>
      <c r="L190">
        <f t="shared" si="15"/>
        <v>8.7489063867016315E-3</v>
      </c>
      <c r="N190" s="18"/>
    </row>
    <row r="191" spans="1:14" x14ac:dyDescent="0.2">
      <c r="A191" s="18">
        <v>44859</v>
      </c>
      <c r="B191">
        <v>7.01</v>
      </c>
      <c r="C191">
        <v>25.690000999999999</v>
      </c>
      <c r="D191">
        <v>52.810001</v>
      </c>
      <c r="E191">
        <v>45.130001</v>
      </c>
      <c r="F191">
        <v>11.53</v>
      </c>
      <c r="H191">
        <f t="shared" si="11"/>
        <v>-1.4265335235377728E-3</v>
      </c>
      <c r="I191">
        <f t="shared" si="12"/>
        <v>8.5636041820318105E-3</v>
      </c>
      <c r="J191">
        <f t="shared" si="13"/>
        <v>9.4679036268149278E-3</v>
      </c>
      <c r="K191">
        <f t="shared" si="14"/>
        <v>-3.3237535270607054E-3</v>
      </c>
      <c r="L191">
        <f t="shared" si="15"/>
        <v>6.0711188204683681E-3</v>
      </c>
      <c r="N191" s="18"/>
    </row>
    <row r="192" spans="1:14" x14ac:dyDescent="0.2">
      <c r="A192" s="18">
        <v>44860</v>
      </c>
      <c r="B192">
        <v>7</v>
      </c>
      <c r="C192">
        <v>25.91</v>
      </c>
      <c r="D192">
        <v>53.310001</v>
      </c>
      <c r="E192">
        <v>44.98</v>
      </c>
      <c r="F192">
        <v>11.6</v>
      </c>
      <c r="H192">
        <f t="shared" si="11"/>
        <v>-1.4285714285713982E-3</v>
      </c>
      <c r="I192">
        <f t="shared" si="12"/>
        <v>5.0174064067927456E-3</v>
      </c>
      <c r="J192">
        <f t="shared" si="13"/>
        <v>5.0647100907013735E-2</v>
      </c>
      <c r="K192">
        <f t="shared" si="14"/>
        <v>-6.2249666518451882E-3</v>
      </c>
      <c r="L192">
        <f t="shared" si="15"/>
        <v>-7.7586206896551602E-3</v>
      </c>
      <c r="N192" s="18"/>
    </row>
    <row r="193" spans="1:14" x14ac:dyDescent="0.2">
      <c r="A193" s="18">
        <v>44861</v>
      </c>
      <c r="B193">
        <v>6.99</v>
      </c>
      <c r="C193">
        <v>26.040001</v>
      </c>
      <c r="D193">
        <v>56.009998000000003</v>
      </c>
      <c r="E193">
        <v>44.700001</v>
      </c>
      <c r="F193">
        <v>11.51</v>
      </c>
      <c r="H193">
        <f t="shared" si="11"/>
        <v>-1.0014306151645247E-2</v>
      </c>
      <c r="I193">
        <f t="shared" si="12"/>
        <v>-4.2243085935365536E-3</v>
      </c>
      <c r="J193">
        <f t="shared" si="13"/>
        <v>3.0352081069525594E-3</v>
      </c>
      <c r="K193">
        <f t="shared" si="14"/>
        <v>2.3266241090240617E-2</v>
      </c>
      <c r="L193">
        <f t="shared" si="15"/>
        <v>2.2589052997393552E-2</v>
      </c>
      <c r="N193" s="18"/>
    </row>
    <row r="194" spans="1:14" x14ac:dyDescent="0.2">
      <c r="A194" s="18">
        <v>44862</v>
      </c>
      <c r="B194">
        <v>6.92</v>
      </c>
      <c r="C194">
        <v>25.93</v>
      </c>
      <c r="D194">
        <v>56.18</v>
      </c>
      <c r="E194">
        <v>45.740001999999997</v>
      </c>
      <c r="F194">
        <v>11.77</v>
      </c>
      <c r="H194">
        <f t="shared" si="11"/>
        <v>0</v>
      </c>
      <c r="I194">
        <f t="shared" si="12"/>
        <v>-7.7130736598532868E-4</v>
      </c>
      <c r="J194">
        <f t="shared" si="13"/>
        <v>-9.7899430402278338E-3</v>
      </c>
      <c r="K194">
        <f t="shared" si="14"/>
        <v>-5.0285087438342018E-3</v>
      </c>
      <c r="L194">
        <f t="shared" si="15"/>
        <v>3.3984706881903929E-3</v>
      </c>
      <c r="N194" s="18"/>
    </row>
    <row r="195" spans="1:14" x14ac:dyDescent="0.2">
      <c r="A195" s="18">
        <v>44865</v>
      </c>
      <c r="B195">
        <v>6.92</v>
      </c>
      <c r="C195">
        <v>25.91</v>
      </c>
      <c r="D195">
        <v>55.630001</v>
      </c>
      <c r="E195">
        <v>45.509998000000003</v>
      </c>
      <c r="F195">
        <v>11.81</v>
      </c>
      <c r="H195">
        <f t="shared" si="11"/>
        <v>1.4450867052023071E-2</v>
      </c>
      <c r="I195">
        <f t="shared" si="12"/>
        <v>2.0455461211887249E-2</v>
      </c>
      <c r="J195">
        <f t="shared" si="13"/>
        <v>3.7749235345151868E-3</v>
      </c>
      <c r="K195">
        <f t="shared" si="14"/>
        <v>-2.1968799031815074E-4</v>
      </c>
      <c r="L195">
        <f t="shared" si="15"/>
        <v>5.9271803556308449E-3</v>
      </c>
      <c r="N195" s="18"/>
    </row>
    <row r="196" spans="1:14" x14ac:dyDescent="0.2">
      <c r="A196" s="18">
        <v>44866</v>
      </c>
      <c r="B196">
        <v>7.02</v>
      </c>
      <c r="C196">
        <v>26.440000999999999</v>
      </c>
      <c r="D196">
        <v>55.84</v>
      </c>
      <c r="E196">
        <v>45.5</v>
      </c>
      <c r="F196">
        <v>11.88</v>
      </c>
      <c r="H196">
        <f t="shared" ref="H196:H252" si="16">(B197-B196)/B196</f>
        <v>-1.9943019943019898E-2</v>
      </c>
      <c r="I196">
        <f t="shared" ref="I196:I252" si="17">(C197-C196)/C196</f>
        <v>-1.2859341419843266E-2</v>
      </c>
      <c r="J196">
        <f t="shared" ref="J196:J252" si="18">(D197-D196)/D196</f>
        <v>-1.6654727793696398E-2</v>
      </c>
      <c r="K196">
        <f t="shared" ref="K196:K252" si="19">(E197-E196)/E196</f>
        <v>-1.2747296703296711E-2</v>
      </c>
      <c r="L196">
        <f t="shared" ref="L196:L252" si="20">(F197-F196)/F196</f>
        <v>0</v>
      </c>
      <c r="N196" s="18"/>
    </row>
    <row r="197" spans="1:14" x14ac:dyDescent="0.2">
      <c r="A197" s="18">
        <v>44867</v>
      </c>
      <c r="B197">
        <v>6.88</v>
      </c>
      <c r="C197">
        <v>26.1</v>
      </c>
      <c r="D197">
        <v>54.91</v>
      </c>
      <c r="E197">
        <v>44.919998</v>
      </c>
      <c r="F197">
        <v>11.88</v>
      </c>
      <c r="H197">
        <f t="shared" si="16"/>
        <v>-2.0348837209302278E-2</v>
      </c>
      <c r="I197">
        <f t="shared" si="17"/>
        <v>-8.0460153256705705E-3</v>
      </c>
      <c r="J197">
        <f t="shared" si="18"/>
        <v>1.493352759060281E-2</v>
      </c>
      <c r="K197">
        <f t="shared" si="19"/>
        <v>-6.6785176615546532E-3</v>
      </c>
      <c r="L197">
        <f t="shared" si="20"/>
        <v>-2.8619528619528756E-2</v>
      </c>
      <c r="N197" s="18"/>
    </row>
    <row r="198" spans="1:14" x14ac:dyDescent="0.2">
      <c r="A198" s="18">
        <v>44868</v>
      </c>
      <c r="B198">
        <v>6.74</v>
      </c>
      <c r="C198">
        <v>25.889999</v>
      </c>
      <c r="D198">
        <v>55.73</v>
      </c>
      <c r="E198">
        <v>44.619999</v>
      </c>
      <c r="F198">
        <v>11.54</v>
      </c>
      <c r="H198">
        <f t="shared" si="16"/>
        <v>5.9347181008901996E-2</v>
      </c>
      <c r="I198">
        <f t="shared" si="17"/>
        <v>8.767868241323612E-2</v>
      </c>
      <c r="J198">
        <f t="shared" si="18"/>
        <v>2.3865081643639027E-2</v>
      </c>
      <c r="K198">
        <f t="shared" si="19"/>
        <v>3.7203048794330916E-2</v>
      </c>
      <c r="L198">
        <f t="shared" si="20"/>
        <v>4.6793760831889165E-2</v>
      </c>
      <c r="N198" s="18"/>
    </row>
    <row r="199" spans="1:14" x14ac:dyDescent="0.2">
      <c r="A199" s="18">
        <v>44869</v>
      </c>
      <c r="B199">
        <v>7.14</v>
      </c>
      <c r="C199">
        <v>28.16</v>
      </c>
      <c r="D199">
        <v>57.060001</v>
      </c>
      <c r="E199">
        <v>46.279998999999997</v>
      </c>
      <c r="F199">
        <v>12.08</v>
      </c>
      <c r="H199">
        <f t="shared" si="16"/>
        <v>2.8011204481793364E-3</v>
      </c>
      <c r="I199">
        <f t="shared" si="17"/>
        <v>-2.0596590909090974E-2</v>
      </c>
      <c r="J199">
        <f t="shared" si="18"/>
        <v>-3.5050823080077205E-3</v>
      </c>
      <c r="K199">
        <f t="shared" si="19"/>
        <v>4.3215212688321638E-4</v>
      </c>
      <c r="L199">
        <f t="shared" si="20"/>
        <v>1.0761589403973575E-2</v>
      </c>
      <c r="N199" s="18"/>
    </row>
    <row r="200" spans="1:14" x14ac:dyDescent="0.2">
      <c r="A200" s="18">
        <v>44872</v>
      </c>
      <c r="B200">
        <v>7.16</v>
      </c>
      <c r="C200">
        <v>27.58</v>
      </c>
      <c r="D200">
        <v>56.860000999999997</v>
      </c>
      <c r="E200">
        <v>46.299999</v>
      </c>
      <c r="F200">
        <v>12.21</v>
      </c>
      <c r="H200">
        <f t="shared" si="16"/>
        <v>1.1173184357541908E-2</v>
      </c>
      <c r="I200">
        <f t="shared" si="17"/>
        <v>5.4387237128354655E-3</v>
      </c>
      <c r="J200">
        <f t="shared" si="18"/>
        <v>-1.1431621325507778E-2</v>
      </c>
      <c r="K200">
        <f t="shared" si="19"/>
        <v>7.12747315610094E-3</v>
      </c>
      <c r="L200">
        <f t="shared" si="20"/>
        <v>1.310401310401297E-2</v>
      </c>
      <c r="N200" s="18"/>
    </row>
    <row r="201" spans="1:14" x14ac:dyDescent="0.2">
      <c r="A201" s="18">
        <v>44873</v>
      </c>
      <c r="B201">
        <v>7.24</v>
      </c>
      <c r="C201">
        <v>27.73</v>
      </c>
      <c r="D201">
        <v>56.209999000000003</v>
      </c>
      <c r="E201">
        <v>46.630001</v>
      </c>
      <c r="F201">
        <v>12.37</v>
      </c>
      <c r="H201">
        <f t="shared" si="16"/>
        <v>-2.3480662983425403E-2</v>
      </c>
      <c r="I201">
        <f t="shared" si="17"/>
        <v>-2.127663180670757E-2</v>
      </c>
      <c r="J201">
        <f t="shared" si="18"/>
        <v>-5.5150294523221864E-2</v>
      </c>
      <c r="K201">
        <f t="shared" si="19"/>
        <v>-1.0079369288454518E-2</v>
      </c>
      <c r="L201">
        <f t="shared" si="20"/>
        <v>-3.55699272433306E-2</v>
      </c>
      <c r="N201" s="18"/>
    </row>
    <row r="202" spans="1:14" x14ac:dyDescent="0.2">
      <c r="A202" s="18">
        <v>44874</v>
      </c>
      <c r="B202">
        <v>7.07</v>
      </c>
      <c r="C202">
        <v>27.139999</v>
      </c>
      <c r="D202">
        <v>53.110000999999997</v>
      </c>
      <c r="E202">
        <v>46.16</v>
      </c>
      <c r="F202">
        <v>11.93</v>
      </c>
      <c r="H202">
        <f t="shared" si="16"/>
        <v>6.0820367751060776E-2</v>
      </c>
      <c r="I202">
        <f t="shared" si="17"/>
        <v>2.6160686299214746E-2</v>
      </c>
      <c r="J202">
        <f t="shared" si="18"/>
        <v>1.4498210986665264E-2</v>
      </c>
      <c r="K202">
        <f t="shared" si="19"/>
        <v>2.9896035528596189E-2</v>
      </c>
      <c r="L202">
        <f t="shared" si="20"/>
        <v>4.5264040234702513E-2</v>
      </c>
      <c r="N202" s="18"/>
    </row>
    <row r="203" spans="1:14" x14ac:dyDescent="0.2">
      <c r="A203" s="18">
        <v>44875</v>
      </c>
      <c r="B203">
        <v>7.5</v>
      </c>
      <c r="C203">
        <v>27.85</v>
      </c>
      <c r="D203">
        <v>53.880001</v>
      </c>
      <c r="E203">
        <v>47.540000999999997</v>
      </c>
      <c r="F203">
        <v>12.47</v>
      </c>
      <c r="H203">
        <f t="shared" si="16"/>
        <v>1.7333333333333319E-2</v>
      </c>
      <c r="I203">
        <f t="shared" si="17"/>
        <v>7.1812926391381779E-3</v>
      </c>
      <c r="J203">
        <f t="shared" si="18"/>
        <v>3.5077931791426716E-2</v>
      </c>
      <c r="K203">
        <f t="shared" si="19"/>
        <v>-7.99328969303135E-3</v>
      </c>
      <c r="L203">
        <f t="shared" si="20"/>
        <v>0</v>
      </c>
      <c r="N203" s="18"/>
    </row>
    <row r="204" spans="1:14" x14ac:dyDescent="0.2">
      <c r="A204" s="18">
        <v>44876</v>
      </c>
      <c r="B204">
        <v>7.63</v>
      </c>
      <c r="C204">
        <v>28.049999</v>
      </c>
      <c r="D204">
        <v>55.77</v>
      </c>
      <c r="E204">
        <v>47.16</v>
      </c>
      <c r="F204">
        <v>12.47</v>
      </c>
      <c r="H204">
        <f t="shared" si="16"/>
        <v>-1.7038007863695925E-2</v>
      </c>
      <c r="I204">
        <f t="shared" si="17"/>
        <v>4.9911588232141851E-3</v>
      </c>
      <c r="J204">
        <f t="shared" si="18"/>
        <v>-1.9903173749327711E-2</v>
      </c>
      <c r="K204">
        <f t="shared" si="19"/>
        <v>6.1493002544530054E-3</v>
      </c>
      <c r="L204">
        <f t="shared" si="20"/>
        <v>-1.2830793905372905E-2</v>
      </c>
      <c r="N204" s="18"/>
    </row>
    <row r="205" spans="1:14" x14ac:dyDescent="0.2">
      <c r="A205" s="18">
        <v>44879</v>
      </c>
      <c r="B205">
        <v>7.5</v>
      </c>
      <c r="C205">
        <v>28.190000999999999</v>
      </c>
      <c r="D205">
        <v>54.66</v>
      </c>
      <c r="E205">
        <v>47.450001</v>
      </c>
      <c r="F205">
        <v>12.31</v>
      </c>
      <c r="H205">
        <f t="shared" si="16"/>
        <v>0</v>
      </c>
      <c r="I205">
        <f t="shared" si="17"/>
        <v>2.1283787822498216E-3</v>
      </c>
      <c r="J205">
        <f t="shared" si="18"/>
        <v>2.9637742407610686E-2</v>
      </c>
      <c r="K205">
        <f t="shared" si="19"/>
        <v>9.9050998966259095E-3</v>
      </c>
      <c r="L205">
        <f t="shared" si="20"/>
        <v>-6.8237205523964242E-2</v>
      </c>
      <c r="N205" s="18"/>
    </row>
    <row r="206" spans="1:14" x14ac:dyDescent="0.2">
      <c r="A206" s="18">
        <v>44880</v>
      </c>
      <c r="B206">
        <v>7.5</v>
      </c>
      <c r="C206">
        <v>28.25</v>
      </c>
      <c r="D206">
        <v>56.279998999999997</v>
      </c>
      <c r="E206">
        <v>47.919998</v>
      </c>
      <c r="F206">
        <v>11.47</v>
      </c>
      <c r="H206">
        <f t="shared" si="16"/>
        <v>-1.0666666666666677E-2</v>
      </c>
      <c r="I206">
        <f t="shared" si="17"/>
        <v>7.0796460176989645E-4</v>
      </c>
      <c r="J206">
        <f t="shared" si="18"/>
        <v>-8.1734009981058505E-3</v>
      </c>
      <c r="K206">
        <f t="shared" si="19"/>
        <v>1.1477525520764918E-2</v>
      </c>
      <c r="L206">
        <f t="shared" si="20"/>
        <v>1.3077593722754889E-2</v>
      </c>
      <c r="N206" s="18"/>
    </row>
    <row r="207" spans="1:14" x14ac:dyDescent="0.2">
      <c r="A207" s="18">
        <v>44881</v>
      </c>
      <c r="B207">
        <v>7.42</v>
      </c>
      <c r="C207">
        <v>28.27</v>
      </c>
      <c r="D207">
        <v>55.82</v>
      </c>
      <c r="E207">
        <v>48.470001000000003</v>
      </c>
      <c r="F207">
        <v>11.62</v>
      </c>
      <c r="H207">
        <f t="shared" si="16"/>
        <v>1.6172506738544489E-2</v>
      </c>
      <c r="I207">
        <f t="shared" si="17"/>
        <v>1.0965688008489519E-2</v>
      </c>
      <c r="J207">
        <f t="shared" si="18"/>
        <v>1.5585793622357577E-2</v>
      </c>
      <c r="K207">
        <f t="shared" si="19"/>
        <v>-7.0146480913009139E-3</v>
      </c>
      <c r="L207">
        <f t="shared" si="20"/>
        <v>-6.0240963855420406E-3</v>
      </c>
      <c r="N207" s="18"/>
    </row>
    <row r="208" spans="1:14" x14ac:dyDescent="0.2">
      <c r="A208" s="18">
        <v>44882</v>
      </c>
      <c r="B208">
        <v>7.54</v>
      </c>
      <c r="C208">
        <v>28.58</v>
      </c>
      <c r="D208">
        <v>56.689999</v>
      </c>
      <c r="E208">
        <v>48.130001</v>
      </c>
      <c r="F208">
        <v>11.55</v>
      </c>
      <c r="H208">
        <f t="shared" si="16"/>
        <v>7.9575596816975607E-3</v>
      </c>
      <c r="I208">
        <f t="shared" si="17"/>
        <v>-1.0497200839747591E-3</v>
      </c>
      <c r="J208">
        <f t="shared" si="18"/>
        <v>-1.3229846767151998E-2</v>
      </c>
      <c r="K208">
        <f t="shared" si="19"/>
        <v>1.6621233812150419E-3</v>
      </c>
      <c r="L208">
        <f t="shared" si="20"/>
        <v>1.2121212121212015E-2</v>
      </c>
      <c r="N208" s="18"/>
    </row>
    <row r="209" spans="1:14" x14ac:dyDescent="0.2">
      <c r="A209" s="18">
        <v>44883</v>
      </c>
      <c r="B209">
        <v>7.6</v>
      </c>
      <c r="C209">
        <v>28.549999</v>
      </c>
      <c r="D209">
        <v>55.939999</v>
      </c>
      <c r="E209">
        <v>48.209999000000003</v>
      </c>
      <c r="F209">
        <v>11.69</v>
      </c>
      <c r="H209">
        <f t="shared" si="16"/>
        <v>-2.631578947368365E-3</v>
      </c>
      <c r="I209">
        <f t="shared" si="17"/>
        <v>7.0052892120942047E-3</v>
      </c>
      <c r="J209">
        <f t="shared" si="18"/>
        <v>-2.2345370438780307E-2</v>
      </c>
      <c r="K209">
        <f t="shared" si="19"/>
        <v>9.9564407790175818E-3</v>
      </c>
      <c r="L209">
        <f t="shared" si="20"/>
        <v>-7.6988879384088851E-3</v>
      </c>
      <c r="N209" s="18"/>
    </row>
    <row r="210" spans="1:14" x14ac:dyDescent="0.2">
      <c r="A210" s="18">
        <v>44886</v>
      </c>
      <c r="B210">
        <v>7.58</v>
      </c>
      <c r="C210">
        <v>28.75</v>
      </c>
      <c r="D210">
        <v>54.689999</v>
      </c>
      <c r="E210">
        <v>48.689999</v>
      </c>
      <c r="F210">
        <v>11.6</v>
      </c>
      <c r="H210">
        <f t="shared" si="16"/>
        <v>2.6385224274405768E-3</v>
      </c>
      <c r="I210">
        <f t="shared" si="17"/>
        <v>6.9565565217391415E-3</v>
      </c>
      <c r="J210">
        <f t="shared" si="18"/>
        <v>3.8946810000855918E-2</v>
      </c>
      <c r="K210">
        <f t="shared" si="19"/>
        <v>8.4205998854097151E-3</v>
      </c>
      <c r="L210">
        <f t="shared" si="20"/>
        <v>-1.9827586206896588E-2</v>
      </c>
      <c r="N210" s="18"/>
    </row>
    <row r="211" spans="1:14" x14ac:dyDescent="0.2">
      <c r="A211" s="18">
        <v>44887</v>
      </c>
      <c r="B211">
        <v>7.6</v>
      </c>
      <c r="C211">
        <v>28.950001</v>
      </c>
      <c r="D211">
        <v>56.82</v>
      </c>
      <c r="E211">
        <v>49.099997999999999</v>
      </c>
      <c r="F211">
        <v>11.37</v>
      </c>
      <c r="H211">
        <f t="shared" si="16"/>
        <v>1.3157894736842176E-2</v>
      </c>
      <c r="I211">
        <f t="shared" si="17"/>
        <v>1.7961933749156039E-2</v>
      </c>
      <c r="J211">
        <f t="shared" si="18"/>
        <v>1.7602956705385544E-4</v>
      </c>
      <c r="K211">
        <f t="shared" si="19"/>
        <v>8.7576581978678937E-3</v>
      </c>
      <c r="L211">
        <f t="shared" si="20"/>
        <v>-2.9023746701846972E-2</v>
      </c>
      <c r="N211" s="18"/>
    </row>
    <row r="212" spans="1:14" x14ac:dyDescent="0.2">
      <c r="A212" s="18">
        <v>44888</v>
      </c>
      <c r="B212">
        <v>7.7</v>
      </c>
      <c r="C212">
        <v>29.469999000000001</v>
      </c>
      <c r="D212">
        <v>56.830002</v>
      </c>
      <c r="E212">
        <v>49.529998999999997</v>
      </c>
      <c r="F212">
        <v>11.04</v>
      </c>
      <c r="H212">
        <f t="shared" si="16"/>
        <v>1.4285714285714212E-2</v>
      </c>
      <c r="I212">
        <f t="shared" si="17"/>
        <v>8.4832035454090095E-3</v>
      </c>
      <c r="J212">
        <f t="shared" si="18"/>
        <v>-1.7599858609894235E-4</v>
      </c>
      <c r="K212">
        <f t="shared" si="19"/>
        <v>2.6246921587864363E-3</v>
      </c>
      <c r="L212">
        <f t="shared" si="20"/>
        <v>2.0833333333333374E-2</v>
      </c>
      <c r="N212" s="18"/>
    </row>
    <row r="213" spans="1:14" x14ac:dyDescent="0.2">
      <c r="A213" s="18">
        <v>44890</v>
      </c>
      <c r="B213">
        <v>7.81</v>
      </c>
      <c r="C213">
        <v>29.719999000000001</v>
      </c>
      <c r="D213">
        <v>56.82</v>
      </c>
      <c r="E213">
        <v>49.66</v>
      </c>
      <c r="F213">
        <v>11.27</v>
      </c>
      <c r="H213">
        <f t="shared" si="16"/>
        <v>-2.3047375160051183E-2</v>
      </c>
      <c r="I213">
        <f t="shared" si="17"/>
        <v>-1.48047784254637E-2</v>
      </c>
      <c r="J213">
        <f t="shared" si="18"/>
        <v>-5.8077789510736248E-3</v>
      </c>
      <c r="K213">
        <f t="shared" si="19"/>
        <v>-1.4095851792185498E-3</v>
      </c>
      <c r="L213">
        <f t="shared" si="20"/>
        <v>-1.5084294587400172E-2</v>
      </c>
      <c r="N213" s="18"/>
    </row>
    <row r="214" spans="1:14" x14ac:dyDescent="0.2">
      <c r="A214" s="18">
        <v>44893</v>
      </c>
      <c r="B214">
        <v>7.63</v>
      </c>
      <c r="C214">
        <v>29.280000999999999</v>
      </c>
      <c r="D214">
        <v>56.490001999999997</v>
      </c>
      <c r="E214">
        <v>49.59</v>
      </c>
      <c r="F214">
        <v>11.1</v>
      </c>
      <c r="H214">
        <f t="shared" si="16"/>
        <v>2.7522935779816508E-2</v>
      </c>
      <c r="I214">
        <f t="shared" si="17"/>
        <v>4.0983571004659526E-2</v>
      </c>
      <c r="J214">
        <f t="shared" si="18"/>
        <v>2.0003486634679234E-2</v>
      </c>
      <c r="K214">
        <f t="shared" si="19"/>
        <v>-2.6215164347650742E-3</v>
      </c>
      <c r="L214">
        <f t="shared" si="20"/>
        <v>1.8018018018017634E-3</v>
      </c>
      <c r="N214" s="18"/>
    </row>
    <row r="215" spans="1:14" x14ac:dyDescent="0.2">
      <c r="A215" s="18">
        <v>44894</v>
      </c>
      <c r="B215">
        <v>7.84</v>
      </c>
      <c r="C215">
        <v>30.48</v>
      </c>
      <c r="D215">
        <v>57.619999</v>
      </c>
      <c r="E215">
        <v>49.459999000000003</v>
      </c>
      <c r="F215">
        <v>11.12</v>
      </c>
      <c r="H215">
        <f t="shared" si="16"/>
        <v>1.4030612244898001E-2</v>
      </c>
      <c r="I215">
        <f t="shared" si="17"/>
        <v>1.2467224409448819E-2</v>
      </c>
      <c r="J215">
        <f t="shared" si="18"/>
        <v>1.4751857250119068E-2</v>
      </c>
      <c r="K215">
        <f t="shared" si="19"/>
        <v>1.8600930420560595E-2</v>
      </c>
      <c r="L215">
        <f t="shared" si="20"/>
        <v>9.8920863309353603E-3</v>
      </c>
      <c r="N215" s="18"/>
    </row>
    <row r="216" spans="1:14" x14ac:dyDescent="0.2">
      <c r="A216" s="18">
        <v>44895</v>
      </c>
      <c r="B216">
        <v>7.95</v>
      </c>
      <c r="C216">
        <v>30.860001</v>
      </c>
      <c r="D216">
        <v>58.470001000000003</v>
      </c>
      <c r="E216">
        <v>50.380001</v>
      </c>
      <c r="F216">
        <v>11.23</v>
      </c>
      <c r="H216">
        <f t="shared" si="16"/>
        <v>-7.5471698113208172E-3</v>
      </c>
      <c r="I216">
        <f t="shared" si="17"/>
        <v>-1.0045430653096894E-2</v>
      </c>
      <c r="J216">
        <f t="shared" si="18"/>
        <v>-7.1832049395724098E-3</v>
      </c>
      <c r="K216">
        <f t="shared" si="19"/>
        <v>1.5283862340534702E-2</v>
      </c>
      <c r="L216">
        <f t="shared" si="20"/>
        <v>4.4523597506677592E-3</v>
      </c>
      <c r="N216" s="18"/>
    </row>
    <row r="217" spans="1:14" x14ac:dyDescent="0.2">
      <c r="A217" s="18">
        <v>44896</v>
      </c>
      <c r="B217">
        <v>7.89</v>
      </c>
      <c r="C217">
        <v>30.549999</v>
      </c>
      <c r="D217">
        <v>58.049999</v>
      </c>
      <c r="E217">
        <v>51.150002000000001</v>
      </c>
      <c r="F217">
        <v>11.28</v>
      </c>
      <c r="H217">
        <f t="shared" si="16"/>
        <v>-8.8719898605829402E-3</v>
      </c>
      <c r="I217">
        <f t="shared" si="17"/>
        <v>9.8202949204674638E-4</v>
      </c>
      <c r="J217">
        <f t="shared" si="18"/>
        <v>-5.6847201668340465E-3</v>
      </c>
      <c r="K217">
        <f t="shared" si="19"/>
        <v>6.8425803776117032E-3</v>
      </c>
      <c r="L217">
        <f t="shared" si="20"/>
        <v>-2.6595744680850499E-3</v>
      </c>
      <c r="N217" s="18"/>
    </row>
    <row r="218" spans="1:14" x14ac:dyDescent="0.2">
      <c r="A218" s="18">
        <v>44897</v>
      </c>
      <c r="B218">
        <v>7.82</v>
      </c>
      <c r="C218">
        <v>30.58</v>
      </c>
      <c r="D218">
        <v>57.720001000000003</v>
      </c>
      <c r="E218">
        <v>51.5</v>
      </c>
      <c r="F218">
        <v>11.25</v>
      </c>
      <c r="H218">
        <f t="shared" si="16"/>
        <v>-1.5345268542199501E-2</v>
      </c>
      <c r="I218">
        <f t="shared" si="17"/>
        <v>-5.8862001308044387E-3</v>
      </c>
      <c r="J218">
        <f t="shared" si="18"/>
        <v>-5.5439881229385774E-3</v>
      </c>
      <c r="K218">
        <f t="shared" si="19"/>
        <v>-9.9028737864078255E-3</v>
      </c>
      <c r="L218">
        <f t="shared" si="20"/>
        <v>-1.6888888888888846E-2</v>
      </c>
      <c r="N218" s="18"/>
    </row>
    <row r="219" spans="1:14" x14ac:dyDescent="0.2">
      <c r="A219" s="18">
        <v>44900</v>
      </c>
      <c r="B219">
        <v>7.7</v>
      </c>
      <c r="C219">
        <v>30.4</v>
      </c>
      <c r="D219">
        <v>57.400002000000001</v>
      </c>
      <c r="E219">
        <v>50.990001999999997</v>
      </c>
      <c r="F219">
        <v>11.06</v>
      </c>
      <c r="H219">
        <f t="shared" si="16"/>
        <v>1.4285714285714212E-2</v>
      </c>
      <c r="I219">
        <f t="shared" si="17"/>
        <v>-9.8680921052631942E-4</v>
      </c>
      <c r="J219">
        <f t="shared" si="18"/>
        <v>-1.2543588413115403E-2</v>
      </c>
      <c r="K219">
        <f t="shared" si="19"/>
        <v>3.530025356735674E-3</v>
      </c>
      <c r="L219">
        <f t="shared" si="20"/>
        <v>-1.808318264014476E-2</v>
      </c>
      <c r="N219" s="18"/>
    </row>
    <row r="220" spans="1:14" x14ac:dyDescent="0.2">
      <c r="A220" s="18">
        <v>44901</v>
      </c>
      <c r="B220">
        <v>7.81</v>
      </c>
      <c r="C220">
        <v>30.370000999999998</v>
      </c>
      <c r="D220">
        <v>56.68</v>
      </c>
      <c r="E220">
        <v>51.169998</v>
      </c>
      <c r="F220">
        <v>10.86</v>
      </c>
      <c r="H220">
        <f t="shared" si="16"/>
        <v>-6.4020486555697595E-3</v>
      </c>
      <c r="I220">
        <f t="shared" si="17"/>
        <v>-9.8782018479353431E-3</v>
      </c>
      <c r="J220">
        <f t="shared" si="18"/>
        <v>-5.8221947776993712E-3</v>
      </c>
      <c r="K220">
        <f t="shared" si="19"/>
        <v>-6.8399064623766324E-3</v>
      </c>
      <c r="L220">
        <f t="shared" si="20"/>
        <v>-1.6574585635359091E-2</v>
      </c>
      <c r="N220" s="18"/>
    </row>
    <row r="221" spans="1:14" x14ac:dyDescent="0.2">
      <c r="A221" s="18">
        <v>44902</v>
      </c>
      <c r="B221">
        <v>7.76</v>
      </c>
      <c r="C221">
        <v>30.07</v>
      </c>
      <c r="D221">
        <v>56.349997999999999</v>
      </c>
      <c r="E221">
        <v>50.82</v>
      </c>
      <c r="F221">
        <v>10.68</v>
      </c>
      <c r="H221">
        <f t="shared" si="16"/>
        <v>-1.2886597938144056E-3</v>
      </c>
      <c r="I221">
        <f t="shared" si="17"/>
        <v>5.3209178583305669E-3</v>
      </c>
      <c r="J221">
        <f t="shared" si="18"/>
        <v>4.2591305859496931E-3</v>
      </c>
      <c r="K221">
        <f t="shared" si="19"/>
        <v>-8.2644234553325389E-3</v>
      </c>
      <c r="L221">
        <f t="shared" si="20"/>
        <v>-1.872659176029956E-2</v>
      </c>
      <c r="N221" s="18"/>
    </row>
    <row r="222" spans="1:14" x14ac:dyDescent="0.2">
      <c r="A222" s="18">
        <v>44903</v>
      </c>
      <c r="B222">
        <v>7.75</v>
      </c>
      <c r="C222">
        <v>30.23</v>
      </c>
      <c r="D222">
        <v>56.59</v>
      </c>
      <c r="E222">
        <v>50.400002000000001</v>
      </c>
      <c r="F222">
        <v>10.48</v>
      </c>
      <c r="H222">
        <f t="shared" si="16"/>
        <v>2.3225806451612867E-2</v>
      </c>
      <c r="I222">
        <f t="shared" si="17"/>
        <v>4.3003969566655651E-3</v>
      </c>
      <c r="J222">
        <f t="shared" si="18"/>
        <v>-1.7317529598869171E-2</v>
      </c>
      <c r="K222">
        <f t="shared" si="19"/>
        <v>-9.9214281777213549E-4</v>
      </c>
      <c r="L222">
        <f t="shared" si="20"/>
        <v>9.5419847328243931E-3</v>
      </c>
      <c r="N222" s="18"/>
    </row>
    <row r="223" spans="1:14" x14ac:dyDescent="0.2">
      <c r="A223" s="18">
        <v>44904</v>
      </c>
      <c r="B223">
        <v>7.93</v>
      </c>
      <c r="C223">
        <v>30.360001</v>
      </c>
      <c r="D223">
        <v>55.610000999999997</v>
      </c>
      <c r="E223">
        <v>50.349997999999999</v>
      </c>
      <c r="F223">
        <v>10.58</v>
      </c>
      <c r="H223">
        <f t="shared" si="16"/>
        <v>0</v>
      </c>
      <c r="I223">
        <f t="shared" si="17"/>
        <v>3.2937416569913604E-3</v>
      </c>
      <c r="J223">
        <f t="shared" si="18"/>
        <v>1.3486782710181933E-2</v>
      </c>
      <c r="K223">
        <f t="shared" si="19"/>
        <v>6.5541611342268642E-3</v>
      </c>
      <c r="L223">
        <f t="shared" si="20"/>
        <v>1.1342155009451722E-2</v>
      </c>
      <c r="N223" s="18"/>
    </row>
    <row r="224" spans="1:14" x14ac:dyDescent="0.2">
      <c r="A224" s="18">
        <v>44907</v>
      </c>
      <c r="B224">
        <v>7.93</v>
      </c>
      <c r="C224">
        <v>30.459999</v>
      </c>
      <c r="D224">
        <v>56.360000999999997</v>
      </c>
      <c r="E224">
        <v>50.68</v>
      </c>
      <c r="F224">
        <v>10.7</v>
      </c>
      <c r="H224">
        <f t="shared" si="16"/>
        <v>1.7654476670870185E-2</v>
      </c>
      <c r="I224">
        <f t="shared" si="17"/>
        <v>1.2803710203667492E-2</v>
      </c>
      <c r="J224">
        <f t="shared" si="18"/>
        <v>1.8097941481583779E-2</v>
      </c>
      <c r="K224">
        <f t="shared" si="19"/>
        <v>-3.9463299131813588E-4</v>
      </c>
      <c r="L224">
        <f t="shared" si="20"/>
        <v>-1.3084112149532598E-2</v>
      </c>
      <c r="N224" s="18"/>
    </row>
    <row r="225" spans="1:14" x14ac:dyDescent="0.2">
      <c r="A225" s="18">
        <v>44908</v>
      </c>
      <c r="B225">
        <v>8.07</v>
      </c>
      <c r="C225">
        <v>30.85</v>
      </c>
      <c r="D225">
        <v>57.380001</v>
      </c>
      <c r="E225">
        <v>50.66</v>
      </c>
      <c r="F225">
        <v>10.56</v>
      </c>
      <c r="H225">
        <f t="shared" si="16"/>
        <v>-1.1152416356877306E-2</v>
      </c>
      <c r="I225">
        <f t="shared" si="17"/>
        <v>-7.4553970826581181E-3</v>
      </c>
      <c r="J225">
        <f t="shared" si="18"/>
        <v>-1.0805210686559538E-2</v>
      </c>
      <c r="K225">
        <f t="shared" si="19"/>
        <v>1.3817627319384136E-2</v>
      </c>
      <c r="L225">
        <f t="shared" si="20"/>
        <v>9.4696969696969353E-3</v>
      </c>
      <c r="N225" s="18"/>
    </row>
    <row r="226" spans="1:14" x14ac:dyDescent="0.2">
      <c r="A226" s="18">
        <v>44909</v>
      </c>
      <c r="B226">
        <v>7.98</v>
      </c>
      <c r="C226">
        <v>30.620000999999998</v>
      </c>
      <c r="D226">
        <v>56.759998000000003</v>
      </c>
      <c r="E226">
        <v>51.360000999999997</v>
      </c>
      <c r="F226">
        <v>10.66</v>
      </c>
      <c r="H226">
        <f t="shared" si="16"/>
        <v>-4.0100250626566449E-2</v>
      </c>
      <c r="I226">
        <f t="shared" si="17"/>
        <v>-2.1228020208098528E-2</v>
      </c>
      <c r="J226">
        <f t="shared" si="18"/>
        <v>-1.0746934839567866E-2</v>
      </c>
      <c r="K226">
        <f t="shared" si="19"/>
        <v>-1.5965731776368158E-2</v>
      </c>
      <c r="L226">
        <f t="shared" si="20"/>
        <v>-1.7823639774859242E-2</v>
      </c>
      <c r="N226" s="18"/>
    </row>
    <row r="227" spans="1:14" x14ac:dyDescent="0.2">
      <c r="A227" s="18">
        <v>44910</v>
      </c>
      <c r="B227">
        <v>7.66</v>
      </c>
      <c r="C227">
        <v>29.969999000000001</v>
      </c>
      <c r="D227">
        <v>56.150002000000001</v>
      </c>
      <c r="E227">
        <v>50.540000999999997</v>
      </c>
      <c r="F227">
        <v>10.47</v>
      </c>
      <c r="H227">
        <f t="shared" si="16"/>
        <v>-6.5274151436031103E-3</v>
      </c>
      <c r="I227">
        <f t="shared" si="17"/>
        <v>-3.003003103203302E-3</v>
      </c>
      <c r="J227">
        <f t="shared" si="18"/>
        <v>-2.1193285086614909E-2</v>
      </c>
      <c r="K227">
        <f t="shared" si="19"/>
        <v>-5.3423228068395475E-3</v>
      </c>
      <c r="L227">
        <f t="shared" si="20"/>
        <v>-2.7698185291308589E-2</v>
      </c>
      <c r="N227" s="18"/>
    </row>
    <row r="228" spans="1:14" x14ac:dyDescent="0.2">
      <c r="A228" s="18">
        <v>44911</v>
      </c>
      <c r="B228">
        <v>7.61</v>
      </c>
      <c r="C228">
        <v>29.879999000000002</v>
      </c>
      <c r="D228">
        <v>54.959999000000003</v>
      </c>
      <c r="E228">
        <v>50.27</v>
      </c>
      <c r="F228">
        <v>10.18</v>
      </c>
      <c r="H228">
        <f t="shared" si="16"/>
        <v>0</v>
      </c>
      <c r="I228">
        <f t="shared" si="17"/>
        <v>2.6773762609563104E-3</v>
      </c>
      <c r="J228">
        <f t="shared" si="18"/>
        <v>1.018924691028469E-2</v>
      </c>
      <c r="K228">
        <f t="shared" si="19"/>
        <v>3.978535906107028E-3</v>
      </c>
      <c r="L228">
        <f t="shared" si="20"/>
        <v>0</v>
      </c>
      <c r="N228" s="18"/>
    </row>
    <row r="229" spans="1:14" x14ac:dyDescent="0.2">
      <c r="A229" s="18">
        <v>44914</v>
      </c>
      <c r="B229">
        <v>7.61</v>
      </c>
      <c r="C229">
        <v>29.959999</v>
      </c>
      <c r="D229">
        <v>55.52</v>
      </c>
      <c r="E229">
        <v>50.470001000000003</v>
      </c>
      <c r="F229">
        <v>10.18</v>
      </c>
      <c r="H229">
        <f t="shared" si="16"/>
        <v>1.0512483574244424E-2</v>
      </c>
      <c r="I229">
        <f t="shared" si="17"/>
        <v>1.6688919115117461E-2</v>
      </c>
      <c r="J229">
        <f t="shared" si="18"/>
        <v>1.0987049711815506E-2</v>
      </c>
      <c r="K229">
        <f t="shared" si="19"/>
        <v>3.5664948768278641E-3</v>
      </c>
      <c r="L229">
        <f t="shared" si="20"/>
        <v>-7.858546168958749E-3</v>
      </c>
      <c r="N229" s="18"/>
    </row>
    <row r="230" spans="1:14" x14ac:dyDescent="0.2">
      <c r="A230" s="18">
        <v>44915</v>
      </c>
      <c r="B230">
        <v>7.69</v>
      </c>
      <c r="C230">
        <v>30.459999</v>
      </c>
      <c r="D230">
        <v>56.130001</v>
      </c>
      <c r="E230">
        <v>50.650002000000001</v>
      </c>
      <c r="F230">
        <v>10.1</v>
      </c>
      <c r="H230">
        <f t="shared" si="16"/>
        <v>1.1703511053315976E-2</v>
      </c>
      <c r="I230">
        <f t="shared" si="17"/>
        <v>1.2803710203667492E-2</v>
      </c>
      <c r="J230">
        <f t="shared" si="18"/>
        <v>2.6189149720485472E-2</v>
      </c>
      <c r="K230">
        <f t="shared" si="19"/>
        <v>9.0819147450378439E-3</v>
      </c>
      <c r="L230">
        <f t="shared" si="20"/>
        <v>5.9405940594059901E-3</v>
      </c>
      <c r="N230" s="18"/>
    </row>
    <row r="231" spans="1:14" x14ac:dyDescent="0.2">
      <c r="A231" s="18">
        <v>44916</v>
      </c>
      <c r="B231">
        <v>7.78</v>
      </c>
      <c r="C231">
        <v>30.85</v>
      </c>
      <c r="D231">
        <v>57.599997999999999</v>
      </c>
      <c r="E231">
        <v>51.110000999999997</v>
      </c>
      <c r="F231">
        <v>10.16</v>
      </c>
      <c r="H231">
        <f t="shared" si="16"/>
        <v>-1.1568123393316176E-2</v>
      </c>
      <c r="I231">
        <f t="shared" si="17"/>
        <v>-2.2690113452188917E-3</v>
      </c>
      <c r="J231">
        <f t="shared" si="18"/>
        <v>-1.4930486629530828E-2</v>
      </c>
      <c r="K231">
        <f t="shared" si="19"/>
        <v>-4.8914105871373393E-3</v>
      </c>
      <c r="L231">
        <f t="shared" si="20"/>
        <v>-7.8740157480315029E-3</v>
      </c>
      <c r="N231" s="18"/>
    </row>
    <row r="232" spans="1:14" x14ac:dyDescent="0.2">
      <c r="A232" s="18">
        <v>44917</v>
      </c>
      <c r="B232">
        <v>7.69</v>
      </c>
      <c r="C232">
        <v>30.780000999999999</v>
      </c>
      <c r="D232">
        <v>56.740001999999997</v>
      </c>
      <c r="E232">
        <v>50.860000999999997</v>
      </c>
      <c r="F232">
        <v>10.08</v>
      </c>
      <c r="H232">
        <f t="shared" si="16"/>
        <v>1.3003901170351058E-2</v>
      </c>
      <c r="I232">
        <f t="shared" si="17"/>
        <v>5.1981804678953763E-3</v>
      </c>
      <c r="J232">
        <f t="shared" si="18"/>
        <v>1.8329167489278545E-2</v>
      </c>
      <c r="K232">
        <f t="shared" si="19"/>
        <v>4.1289617748926782E-3</v>
      </c>
      <c r="L232">
        <f t="shared" si="20"/>
        <v>3.9682539682538839E-3</v>
      </c>
      <c r="N232" s="18"/>
    </row>
    <row r="233" spans="1:14" x14ac:dyDescent="0.2">
      <c r="A233" s="18">
        <v>44918</v>
      </c>
      <c r="B233">
        <v>7.79</v>
      </c>
      <c r="C233">
        <v>30.940000999999999</v>
      </c>
      <c r="D233">
        <v>57.779998999999997</v>
      </c>
      <c r="E233">
        <v>51.07</v>
      </c>
      <c r="F233">
        <v>10.119999999999999</v>
      </c>
      <c r="H233">
        <f t="shared" si="16"/>
        <v>2.5673940949935267E-3</v>
      </c>
      <c r="I233">
        <f t="shared" si="17"/>
        <v>4.2016482158485236E-3</v>
      </c>
      <c r="J233">
        <f t="shared" si="18"/>
        <v>1.5576324257119392E-3</v>
      </c>
      <c r="K233">
        <f t="shared" si="19"/>
        <v>7.8325827295861806E-4</v>
      </c>
      <c r="L233">
        <f t="shared" si="20"/>
        <v>0</v>
      </c>
      <c r="N233" s="18"/>
    </row>
    <row r="234" spans="1:14" x14ac:dyDescent="0.2">
      <c r="A234" s="18">
        <v>44922</v>
      </c>
      <c r="B234">
        <v>7.81</v>
      </c>
      <c r="C234">
        <v>31.07</v>
      </c>
      <c r="D234">
        <v>57.869999</v>
      </c>
      <c r="E234">
        <v>51.110000999999997</v>
      </c>
      <c r="F234">
        <v>10.119999999999999</v>
      </c>
      <c r="H234">
        <f t="shared" si="16"/>
        <v>-8.9628681177976177E-3</v>
      </c>
      <c r="I234">
        <f t="shared" si="17"/>
        <v>-1.2873833279691558E-3</v>
      </c>
      <c r="J234">
        <f t="shared" si="18"/>
        <v>-2.2636910707394348E-2</v>
      </c>
      <c r="K234">
        <f t="shared" si="19"/>
        <v>-1.2913323950042509E-2</v>
      </c>
      <c r="L234">
        <f t="shared" si="20"/>
        <v>-5.9288537549405853E-3</v>
      </c>
      <c r="N234" s="18"/>
    </row>
    <row r="235" spans="1:14" x14ac:dyDescent="0.2">
      <c r="A235" s="18">
        <v>44923</v>
      </c>
      <c r="B235">
        <v>7.74</v>
      </c>
      <c r="C235">
        <v>31.030000999999999</v>
      </c>
      <c r="D235">
        <v>56.560001</v>
      </c>
      <c r="E235">
        <v>50.450001</v>
      </c>
      <c r="F235">
        <v>10.06</v>
      </c>
      <c r="H235">
        <f t="shared" si="16"/>
        <v>7.7519379844960736E-3</v>
      </c>
      <c r="I235">
        <f t="shared" si="17"/>
        <v>5.800773258112406E-3</v>
      </c>
      <c r="J235">
        <f t="shared" si="18"/>
        <v>1.9447842654741095E-3</v>
      </c>
      <c r="K235">
        <f t="shared" si="19"/>
        <v>2.973181308757537E-3</v>
      </c>
      <c r="L235">
        <f t="shared" si="20"/>
        <v>1.491053677932409E-2</v>
      </c>
      <c r="N235" s="18"/>
    </row>
    <row r="236" spans="1:14" x14ac:dyDescent="0.2">
      <c r="A236" s="18">
        <v>44924</v>
      </c>
      <c r="B236">
        <v>7.8</v>
      </c>
      <c r="C236">
        <v>31.209999</v>
      </c>
      <c r="D236">
        <v>56.669998</v>
      </c>
      <c r="E236">
        <v>50.599997999999999</v>
      </c>
      <c r="F236">
        <v>10.210000000000001</v>
      </c>
      <c r="H236">
        <f t="shared" si="16"/>
        <v>0</v>
      </c>
      <c r="I236">
        <f t="shared" si="17"/>
        <v>-1.6020186351175367E-3</v>
      </c>
      <c r="J236">
        <f t="shared" si="18"/>
        <v>4.9409389426835811E-3</v>
      </c>
      <c r="K236">
        <f t="shared" si="19"/>
        <v>-4.9407116577356389E-3</v>
      </c>
      <c r="L236">
        <f t="shared" si="20"/>
        <v>-8.8148873653282698E-3</v>
      </c>
      <c r="N236" s="18"/>
    </row>
    <row r="237" spans="1:14" x14ac:dyDescent="0.2">
      <c r="A237" s="18">
        <v>44925</v>
      </c>
      <c r="B237">
        <v>7.8</v>
      </c>
      <c r="C237">
        <v>31.16</v>
      </c>
      <c r="D237">
        <v>56.950001</v>
      </c>
      <c r="E237">
        <v>50.349997999999999</v>
      </c>
      <c r="F237">
        <v>10.119999999999999</v>
      </c>
      <c r="H237">
        <f t="shared" si="16"/>
        <v>2.1794871794871787E-2</v>
      </c>
      <c r="I237">
        <f t="shared" si="17"/>
        <v>1.5083408215661148E-2</v>
      </c>
      <c r="J237">
        <f t="shared" si="18"/>
        <v>-1.7032501895829701E-2</v>
      </c>
      <c r="K237">
        <f t="shared" si="19"/>
        <v>2.3833764601143398E-3</v>
      </c>
      <c r="L237">
        <f t="shared" si="20"/>
        <v>2.3715415019762869E-2</v>
      </c>
      <c r="N237" s="18"/>
    </row>
    <row r="238" spans="1:14" x14ac:dyDescent="0.2">
      <c r="A238" s="18">
        <v>44929</v>
      </c>
      <c r="B238">
        <v>7.97</v>
      </c>
      <c r="C238">
        <v>31.629999000000002</v>
      </c>
      <c r="D238">
        <v>55.98</v>
      </c>
      <c r="E238">
        <v>50.470001000000003</v>
      </c>
      <c r="F238">
        <v>10.36</v>
      </c>
      <c r="H238">
        <f t="shared" si="16"/>
        <v>4.0150564617314859E-2</v>
      </c>
      <c r="I238">
        <f t="shared" si="17"/>
        <v>3.3196365260713352E-2</v>
      </c>
      <c r="J238">
        <f t="shared" si="18"/>
        <v>-9.8249374776705461E-3</v>
      </c>
      <c r="K238">
        <f t="shared" si="19"/>
        <v>6.7366751191464463E-3</v>
      </c>
      <c r="L238">
        <f t="shared" si="20"/>
        <v>2.3166023166023189E-2</v>
      </c>
      <c r="N238" s="18"/>
    </row>
    <row r="239" spans="1:14" x14ac:dyDescent="0.2">
      <c r="A239" s="18">
        <v>44930</v>
      </c>
      <c r="B239">
        <v>8.2899999999999991</v>
      </c>
      <c r="C239">
        <v>32.68</v>
      </c>
      <c r="D239">
        <v>55.43</v>
      </c>
      <c r="E239">
        <v>50.810001</v>
      </c>
      <c r="F239">
        <v>10.6</v>
      </c>
      <c r="H239">
        <f t="shared" si="16"/>
        <v>1.085645355850442E-2</v>
      </c>
      <c r="I239">
        <f t="shared" si="17"/>
        <v>3.3047674418604754E-2</v>
      </c>
      <c r="J239">
        <f t="shared" si="18"/>
        <v>9.020386072523391E-4</v>
      </c>
      <c r="K239">
        <f t="shared" si="19"/>
        <v>-1.4367230577303066E-2</v>
      </c>
      <c r="L239">
        <f t="shared" si="20"/>
        <v>-1.8867924528301486E-3</v>
      </c>
      <c r="N239" s="18"/>
    </row>
    <row r="240" spans="1:14" x14ac:dyDescent="0.2">
      <c r="A240" s="18">
        <v>44931</v>
      </c>
      <c r="B240">
        <v>8.3800000000000008</v>
      </c>
      <c r="C240">
        <v>33.759998000000003</v>
      </c>
      <c r="D240">
        <v>55.48</v>
      </c>
      <c r="E240">
        <v>50.080002</v>
      </c>
      <c r="F240">
        <v>10.58</v>
      </c>
      <c r="H240">
        <f t="shared" si="16"/>
        <v>9.5465393794749477E-3</v>
      </c>
      <c r="I240">
        <f t="shared" si="17"/>
        <v>1.6291559022011692E-2</v>
      </c>
      <c r="J240">
        <f t="shared" si="18"/>
        <v>3.1903388608507631E-2</v>
      </c>
      <c r="K240">
        <f t="shared" si="19"/>
        <v>1.4376936326799653E-2</v>
      </c>
      <c r="L240">
        <f t="shared" si="20"/>
        <v>1.6068052930056705E-2</v>
      </c>
      <c r="N240" s="18"/>
    </row>
    <row r="241" spans="1:14" x14ac:dyDescent="0.2">
      <c r="A241" s="18">
        <v>44932</v>
      </c>
      <c r="B241">
        <v>8.4600000000000009</v>
      </c>
      <c r="C241">
        <v>34.310001</v>
      </c>
      <c r="D241">
        <v>57.25</v>
      </c>
      <c r="E241">
        <v>50.799999</v>
      </c>
      <c r="F241">
        <v>10.75</v>
      </c>
      <c r="H241">
        <f t="shared" si="16"/>
        <v>3.5460992907800659E-3</v>
      </c>
      <c r="I241">
        <f t="shared" si="17"/>
        <v>-4.3719322538056226E-3</v>
      </c>
      <c r="J241">
        <f t="shared" si="18"/>
        <v>1.4323144104803499E-2</v>
      </c>
      <c r="K241">
        <f t="shared" si="19"/>
        <v>2.9527953337164562E-3</v>
      </c>
      <c r="L241">
        <f t="shared" si="20"/>
        <v>-9.3023255813951509E-4</v>
      </c>
      <c r="N241" s="18"/>
    </row>
    <row r="242" spans="1:14" x14ac:dyDescent="0.2">
      <c r="A242" s="18">
        <v>44935</v>
      </c>
      <c r="B242">
        <v>8.49</v>
      </c>
      <c r="C242">
        <v>34.159999999999997</v>
      </c>
      <c r="D242">
        <v>58.07</v>
      </c>
      <c r="E242">
        <v>50.950001</v>
      </c>
      <c r="F242">
        <v>10.74</v>
      </c>
      <c r="H242">
        <f t="shared" si="16"/>
        <v>0</v>
      </c>
      <c r="I242">
        <f t="shared" si="17"/>
        <v>6.7329918032788798E-3</v>
      </c>
      <c r="J242">
        <f t="shared" si="18"/>
        <v>5.1661615291889043E-3</v>
      </c>
      <c r="K242">
        <f t="shared" si="19"/>
        <v>1.1775662183010113E-3</v>
      </c>
      <c r="L242">
        <f t="shared" si="20"/>
        <v>0</v>
      </c>
      <c r="N242" s="18"/>
    </row>
    <row r="243" spans="1:14" x14ac:dyDescent="0.2">
      <c r="A243" s="18">
        <v>44936</v>
      </c>
      <c r="B243">
        <v>8.49</v>
      </c>
      <c r="C243">
        <v>34.389999000000003</v>
      </c>
      <c r="D243">
        <v>58.369999</v>
      </c>
      <c r="E243">
        <v>51.009998000000003</v>
      </c>
      <c r="F243">
        <v>10.74</v>
      </c>
      <c r="H243">
        <f t="shared" si="16"/>
        <v>9.4228504122497135E-3</v>
      </c>
      <c r="I243">
        <f t="shared" si="17"/>
        <v>6.1063973860539002E-3</v>
      </c>
      <c r="J243">
        <f t="shared" si="18"/>
        <v>9.5939868013360727E-3</v>
      </c>
      <c r="K243">
        <f t="shared" si="19"/>
        <v>-7.8410118737898434E-4</v>
      </c>
      <c r="L243">
        <f t="shared" si="20"/>
        <v>-6.5176908752328008E-3</v>
      </c>
      <c r="N243" s="18"/>
    </row>
    <row r="244" spans="1:14" x14ac:dyDescent="0.2">
      <c r="A244" s="18">
        <v>44937</v>
      </c>
      <c r="B244">
        <v>8.57</v>
      </c>
      <c r="C244">
        <v>34.599997999999999</v>
      </c>
      <c r="D244">
        <v>58.93</v>
      </c>
      <c r="E244">
        <v>50.970001000000003</v>
      </c>
      <c r="F244">
        <v>10.67</v>
      </c>
      <c r="H244">
        <f t="shared" si="16"/>
        <v>2.5670945157526121E-2</v>
      </c>
      <c r="I244">
        <f t="shared" si="17"/>
        <v>2.3699423335226791E-2</v>
      </c>
      <c r="J244">
        <f t="shared" si="18"/>
        <v>1.1708790089937218E-2</v>
      </c>
      <c r="K244">
        <f t="shared" si="19"/>
        <v>4.9048458916059268E-3</v>
      </c>
      <c r="L244">
        <f t="shared" si="20"/>
        <v>5.7169634489222063E-2</v>
      </c>
      <c r="N244" s="18"/>
    </row>
    <row r="245" spans="1:14" x14ac:dyDescent="0.2">
      <c r="A245" s="18">
        <v>44938</v>
      </c>
      <c r="B245">
        <v>8.7899999999999991</v>
      </c>
      <c r="C245">
        <v>35.419998</v>
      </c>
      <c r="D245">
        <v>59.619999</v>
      </c>
      <c r="E245">
        <v>51.220001000000003</v>
      </c>
      <c r="F245">
        <v>11.28</v>
      </c>
      <c r="H245">
        <f t="shared" si="16"/>
        <v>1.9340159271900081E-2</v>
      </c>
      <c r="I245">
        <f t="shared" si="17"/>
        <v>2.0609939051944637E-2</v>
      </c>
      <c r="J245">
        <f t="shared" si="18"/>
        <v>-1.6769540703955832E-4</v>
      </c>
      <c r="K245">
        <f t="shared" si="19"/>
        <v>4.2951580574939231E-3</v>
      </c>
      <c r="L245">
        <f t="shared" si="20"/>
        <v>-4.4326241134750831E-3</v>
      </c>
      <c r="N245" s="18"/>
    </row>
    <row r="246" spans="1:14" x14ac:dyDescent="0.2">
      <c r="A246" s="18">
        <v>44939</v>
      </c>
      <c r="B246">
        <v>8.9600000000000009</v>
      </c>
      <c r="C246">
        <v>36.150002000000001</v>
      </c>
      <c r="D246">
        <v>59.610000999999997</v>
      </c>
      <c r="E246">
        <v>51.439999</v>
      </c>
      <c r="F246">
        <v>11.23</v>
      </c>
      <c r="H246">
        <f t="shared" si="16"/>
        <v>5.5803571428570233E-3</v>
      </c>
      <c r="I246">
        <f t="shared" si="17"/>
        <v>4.1492943762492475E-3</v>
      </c>
      <c r="J246">
        <f t="shared" si="18"/>
        <v>-3.522882007668416E-3</v>
      </c>
      <c r="K246">
        <f t="shared" si="19"/>
        <v>-6.8040242380252927E-3</v>
      </c>
      <c r="L246">
        <f t="shared" si="20"/>
        <v>1.6918967052537801E-2</v>
      </c>
      <c r="N246" s="18"/>
    </row>
    <row r="247" spans="1:14" x14ac:dyDescent="0.2">
      <c r="A247" s="18">
        <v>44943</v>
      </c>
      <c r="B247">
        <v>9.01</v>
      </c>
      <c r="C247">
        <v>36.299999</v>
      </c>
      <c r="D247">
        <v>59.400002000000001</v>
      </c>
      <c r="E247">
        <v>51.09</v>
      </c>
      <c r="F247">
        <v>11.42</v>
      </c>
      <c r="H247">
        <f t="shared" si="16"/>
        <v>0</v>
      </c>
      <c r="I247">
        <f t="shared" si="17"/>
        <v>-3.3057576668252793E-3</v>
      </c>
      <c r="J247">
        <f t="shared" si="18"/>
        <v>-1.7003416935911845E-2</v>
      </c>
      <c r="K247">
        <f t="shared" si="19"/>
        <v>-1.3505539244470595E-2</v>
      </c>
      <c r="L247">
        <f t="shared" si="20"/>
        <v>-2.1891418563922942E-2</v>
      </c>
      <c r="N247" s="18"/>
    </row>
    <row r="248" spans="1:14" x14ac:dyDescent="0.2">
      <c r="A248" s="18">
        <v>44944</v>
      </c>
      <c r="B248">
        <v>9.01</v>
      </c>
      <c r="C248">
        <v>36.18</v>
      </c>
      <c r="D248">
        <v>58.389999000000003</v>
      </c>
      <c r="E248">
        <v>50.400002000000001</v>
      </c>
      <c r="F248">
        <v>11.17</v>
      </c>
      <c r="H248">
        <f t="shared" si="16"/>
        <v>-9.98890122086569E-3</v>
      </c>
      <c r="I248">
        <f t="shared" si="17"/>
        <v>5.8042841348812432E-3</v>
      </c>
      <c r="J248">
        <f t="shared" si="18"/>
        <v>1.2673437449450837E-2</v>
      </c>
      <c r="K248">
        <f t="shared" si="19"/>
        <v>-7.936706034258437E-4</v>
      </c>
      <c r="L248">
        <f t="shared" si="20"/>
        <v>3.5810205908684803E-3</v>
      </c>
      <c r="N248" s="18"/>
    </row>
    <row r="249" spans="1:14" x14ac:dyDescent="0.2">
      <c r="A249" s="18">
        <v>44945</v>
      </c>
      <c r="B249">
        <v>8.92</v>
      </c>
      <c r="C249">
        <v>36.389999000000003</v>
      </c>
      <c r="D249">
        <v>59.130001</v>
      </c>
      <c r="E249">
        <v>50.360000999999997</v>
      </c>
      <c r="F249">
        <v>11.21</v>
      </c>
      <c r="H249">
        <f t="shared" si="16"/>
        <v>4.48430493273553E-3</v>
      </c>
      <c r="I249">
        <f t="shared" si="17"/>
        <v>1.2366062444794249E-2</v>
      </c>
      <c r="J249">
        <f t="shared" si="18"/>
        <v>-3.88971750567025E-3</v>
      </c>
      <c r="K249">
        <f t="shared" si="19"/>
        <v>1.2907009275079366E-2</v>
      </c>
      <c r="L249">
        <f t="shared" si="20"/>
        <v>2.1409455842997183E-2</v>
      </c>
      <c r="N249" s="18"/>
    </row>
    <row r="250" spans="1:14" x14ac:dyDescent="0.2">
      <c r="A250" s="18">
        <v>44946</v>
      </c>
      <c r="B250">
        <v>8.9600000000000009</v>
      </c>
      <c r="C250">
        <v>36.840000000000003</v>
      </c>
      <c r="D250">
        <v>58.900002000000001</v>
      </c>
      <c r="E250">
        <v>51.009998000000003</v>
      </c>
      <c r="F250">
        <v>11.45</v>
      </c>
      <c r="H250">
        <f t="shared" si="16"/>
        <v>1.3392857142857054E-2</v>
      </c>
      <c r="I250">
        <f t="shared" si="17"/>
        <v>-5.4288816503808698E-4</v>
      </c>
      <c r="J250">
        <f t="shared" si="18"/>
        <v>-4.5840575693019605E-3</v>
      </c>
      <c r="K250">
        <f t="shared" si="19"/>
        <v>-2.1563615822922091E-3</v>
      </c>
      <c r="L250">
        <f t="shared" si="20"/>
        <v>-7.8602620087336126E-3</v>
      </c>
      <c r="N250" s="18"/>
    </row>
    <row r="251" spans="1:14" x14ac:dyDescent="0.2">
      <c r="A251" s="18">
        <v>44949</v>
      </c>
      <c r="B251">
        <v>9.08</v>
      </c>
      <c r="C251">
        <v>36.82</v>
      </c>
      <c r="D251">
        <v>58.630001</v>
      </c>
      <c r="E251">
        <v>50.900002000000001</v>
      </c>
      <c r="F251">
        <v>11.36</v>
      </c>
      <c r="H251">
        <f t="shared" si="16"/>
        <v>-1.5418502202643234E-2</v>
      </c>
      <c r="I251">
        <f t="shared" si="17"/>
        <v>-3.5307170016295499E-3</v>
      </c>
      <c r="J251">
        <f t="shared" si="18"/>
        <v>-1.0915896112640405E-2</v>
      </c>
      <c r="K251">
        <f t="shared" si="19"/>
        <v>-5.5010410412164755E-3</v>
      </c>
      <c r="L251">
        <f t="shared" si="20"/>
        <v>-3.5211267605633053E-3</v>
      </c>
      <c r="N251" s="18"/>
    </row>
    <row r="252" spans="1:14" x14ac:dyDescent="0.2">
      <c r="A252" s="18">
        <v>44950</v>
      </c>
      <c r="B252">
        <v>8.94</v>
      </c>
      <c r="C252">
        <v>36.689999</v>
      </c>
      <c r="D252">
        <v>57.990001999999997</v>
      </c>
      <c r="E252">
        <v>50.619999</v>
      </c>
      <c r="F252">
        <v>11.32</v>
      </c>
      <c r="H252">
        <f t="shared" si="16"/>
        <v>2.3489932885906138E-2</v>
      </c>
      <c r="I252">
        <f t="shared" si="17"/>
        <v>1.0629681401735664E-2</v>
      </c>
      <c r="J252">
        <f t="shared" si="18"/>
        <v>-2.5866872706780306E-3</v>
      </c>
      <c r="K252">
        <f t="shared" si="19"/>
        <v>-2.5680956651145536E-3</v>
      </c>
      <c r="L252">
        <f t="shared" si="20"/>
        <v>1.7667844522968136E-2</v>
      </c>
      <c r="N252" s="18"/>
    </row>
    <row r="253" spans="1:14" x14ac:dyDescent="0.2">
      <c r="A253" s="18">
        <v>44951</v>
      </c>
      <c r="B253">
        <v>9.15</v>
      </c>
      <c r="C253">
        <v>37.080002</v>
      </c>
      <c r="D253">
        <v>57.84</v>
      </c>
      <c r="E253">
        <v>50.490001999999997</v>
      </c>
      <c r="F253">
        <v>11.52</v>
      </c>
      <c r="N253" s="18"/>
    </row>
    <row r="254" spans="1:14" x14ac:dyDescent="0.2">
      <c r="N254" s="18"/>
    </row>
    <row r="255" spans="1:14" x14ac:dyDescent="0.2">
      <c r="N255" s="18"/>
    </row>
    <row r="256" spans="1:14" x14ac:dyDescent="0.2">
      <c r="N256" s="18"/>
    </row>
    <row r="257" spans="14:14" x14ac:dyDescent="0.2">
      <c r="N257" s="18"/>
    </row>
    <row r="258" spans="14:14" x14ac:dyDescent="0.2">
      <c r="N258" s="18"/>
    </row>
    <row r="259" spans="14:14" x14ac:dyDescent="0.2">
      <c r="N259" s="18"/>
    </row>
    <row r="260" spans="14:14" x14ac:dyDescent="0.2">
      <c r="N260" s="18"/>
    </row>
    <row r="261" spans="14:14" x14ac:dyDescent="0.2">
      <c r="N261" s="18"/>
    </row>
    <row r="262" spans="14:14" x14ac:dyDescent="0.2">
      <c r="N262" s="18"/>
    </row>
    <row r="263" spans="14:14" x14ac:dyDescent="0.2">
      <c r="N263" s="18"/>
    </row>
    <row r="264" spans="14:14" x14ac:dyDescent="0.2">
      <c r="N264" s="18"/>
    </row>
    <row r="265" spans="14:14" x14ac:dyDescent="0.2">
      <c r="N265" s="18"/>
    </row>
    <row r="266" spans="14:14" x14ac:dyDescent="0.2">
      <c r="N266" s="18"/>
    </row>
    <row r="267" spans="14:14" x14ac:dyDescent="0.2">
      <c r="N267" s="18"/>
    </row>
    <row r="268" spans="14:14" x14ac:dyDescent="0.2">
      <c r="N268" s="18"/>
    </row>
    <row r="269" spans="14:14" x14ac:dyDescent="0.2">
      <c r="N269" s="18"/>
    </row>
    <row r="270" spans="14:14" x14ac:dyDescent="0.2">
      <c r="N270" s="18"/>
    </row>
    <row r="271" spans="14:14" x14ac:dyDescent="0.2">
      <c r="N271" s="18"/>
    </row>
    <row r="272" spans="14:14" x14ac:dyDescent="0.2">
      <c r="N272" s="18"/>
    </row>
    <row r="273" spans="14:14" x14ac:dyDescent="0.2">
      <c r="N273" s="18"/>
    </row>
    <row r="274" spans="14:14" x14ac:dyDescent="0.2">
      <c r="N274" s="18"/>
    </row>
    <row r="275" spans="14:14" x14ac:dyDescent="0.2">
      <c r="N275" s="18"/>
    </row>
    <row r="276" spans="14:14" x14ac:dyDescent="0.2">
      <c r="N276" s="18"/>
    </row>
    <row r="277" spans="14:14" x14ac:dyDescent="0.2">
      <c r="N277" s="18"/>
    </row>
    <row r="278" spans="14:14" x14ac:dyDescent="0.2">
      <c r="N27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2023-01-28T10:02:25Z</dcterms:created>
  <dcterms:modified xsi:type="dcterms:W3CDTF">2023-01-28T13:08:48Z</dcterms:modified>
</cp:coreProperties>
</file>