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atrai/Documents/Projects/UNI Projects/financial mathematics/Github/"/>
    </mc:Choice>
  </mc:AlternateContent>
  <xr:revisionPtr revIDLastSave="0" documentId="13_ncr:1_{E626D22D-3F7C-F448-8155-C2D3271F4150}" xr6:coauthVersionLast="47" xr6:coauthVersionMax="47" xr10:uidLastSave="{00000000-0000-0000-0000-000000000000}"/>
  <bookViews>
    <workbookView xWindow="1580" yWindow="2000" windowWidth="26840" windowHeight="14680" xr2:uid="{F608B395-EF12-D743-A7CB-7887BC88AE4D}"/>
  </bookViews>
  <sheets>
    <sheet name="Sheet1" sheetId="1" r:id="rId1"/>
  </sheets>
  <externalReferences>
    <externalReference r:id="rId2"/>
  </externalReferences>
  <definedNames>
    <definedName name="solver_adj" localSheetId="0" hidden="1">Sheet1!$O$14:$O$18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Sheet1!$O$19</definedName>
    <definedName name="solver_lhs2" localSheetId="0" hidden="1">Sheet1!$O$22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Sheet1!$O$24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1</definedName>
    <definedName name="solver_rhs2" localSheetId="0" hidden="1">0.211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1" l="1"/>
  <c r="U12" i="1"/>
  <c r="V12" i="1" s="1"/>
  <c r="U20" i="1"/>
  <c r="V20" i="1" s="1"/>
  <c r="T12" i="1"/>
  <c r="T14" i="1"/>
  <c r="U14" i="1" s="1"/>
  <c r="V14" i="1" s="1"/>
  <c r="T15" i="1"/>
  <c r="U15" i="1" s="1"/>
  <c r="V15" i="1" s="1"/>
  <c r="T16" i="1"/>
  <c r="U16" i="1" s="1"/>
  <c r="V16" i="1" s="1"/>
  <c r="T19" i="1"/>
  <c r="U19" i="1" s="1"/>
  <c r="V19" i="1" s="1"/>
  <c r="T20" i="1"/>
  <c r="T22" i="1"/>
  <c r="U22" i="1" s="1"/>
  <c r="V22" i="1" s="1"/>
  <c r="T23" i="1"/>
  <c r="U23" i="1" s="1"/>
  <c r="V23" i="1" s="1"/>
  <c r="T24" i="1"/>
  <c r="U24" i="1" s="1"/>
  <c r="V24" i="1" s="1"/>
  <c r="S12" i="1"/>
  <c r="S13" i="1"/>
  <c r="T13" i="1" s="1"/>
  <c r="U13" i="1" s="1"/>
  <c r="V13" i="1" s="1"/>
  <c r="S14" i="1"/>
  <c r="S15" i="1"/>
  <c r="S16" i="1"/>
  <c r="S17" i="1"/>
  <c r="T17" i="1" s="1"/>
  <c r="U17" i="1" s="1"/>
  <c r="V17" i="1" s="1"/>
  <c r="S18" i="1"/>
  <c r="T18" i="1" s="1"/>
  <c r="U18" i="1" s="1"/>
  <c r="V18" i="1" s="1"/>
  <c r="S19" i="1"/>
  <c r="S20" i="1"/>
  <c r="S21" i="1"/>
  <c r="T21" i="1" s="1"/>
  <c r="U21" i="1" s="1"/>
  <c r="V21" i="1" s="1"/>
  <c r="S22" i="1"/>
  <c r="S23" i="1"/>
  <c r="S24" i="1"/>
  <c r="S11" i="1"/>
  <c r="T11" i="1" s="1"/>
  <c r="U11" i="1" s="1"/>
  <c r="V11" i="1" s="1"/>
  <c r="V5" i="1" a="1"/>
  <c r="V5" i="1" s="1"/>
  <c r="U6" i="1"/>
  <c r="T6" i="1"/>
  <c r="U7" i="1"/>
  <c r="V7" i="1"/>
  <c r="W6" i="1" s="1" a="1"/>
  <c r="W6" i="1" s="1"/>
  <c r="T7" i="1"/>
  <c r="T5" i="1"/>
  <c r="S7" i="1"/>
  <c r="S6" i="1"/>
  <c r="S5" i="1"/>
  <c r="S4" i="1"/>
  <c r="T3" i="1" s="1" a="1"/>
  <c r="T3" i="1" s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I3" i="1"/>
  <c r="P3" i="1" s="1"/>
  <c r="J3" i="1"/>
  <c r="K3" i="1"/>
  <c r="L3" i="1"/>
  <c r="H3" i="1"/>
  <c r="W7" i="1" l="1"/>
  <c r="O5" i="1"/>
  <c r="S3" i="1"/>
  <c r="U4" i="1" a="1"/>
  <c r="U4" i="1" s="1"/>
  <c r="P2" i="1"/>
  <c r="P5" i="1"/>
  <c r="U5" i="1"/>
  <c r="P4" i="1"/>
  <c r="T4" i="1"/>
  <c r="O2" i="1"/>
  <c r="O3" i="1"/>
  <c r="P6" i="1"/>
  <c r="O4" i="1"/>
  <c r="V6" i="1"/>
  <c r="O6" i="1"/>
  <c r="W11" i="1" l="1"/>
  <c r="O22" i="1" a="1"/>
  <c r="O22" i="1" s="1"/>
  <c r="O21" i="1" a="1"/>
  <c r="O21" i="1" s="1"/>
  <c r="O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<sst xmlns="http://schemas.openxmlformats.org/spreadsheetml/2006/main" count="59" uniqueCount="29">
  <si>
    <t>daily share prices for 5 assets/stock</t>
  </si>
  <si>
    <t>Date</t>
  </si>
  <si>
    <t>barclays</t>
  </si>
  <si>
    <t>HSBC</t>
  </si>
  <si>
    <t>SHELL</t>
  </si>
  <si>
    <t>Unilever</t>
  </si>
  <si>
    <t>Vodafone</t>
  </si>
  <si>
    <t>Daily return</t>
  </si>
  <si>
    <t>exp return</t>
  </si>
  <si>
    <t>std dev</t>
  </si>
  <si>
    <t>risk free</t>
  </si>
  <si>
    <t>Varaince-covariance matrix</t>
  </si>
  <si>
    <t>Equally weighted portfolio</t>
  </si>
  <si>
    <t>asset</t>
  </si>
  <si>
    <t>weight</t>
  </si>
  <si>
    <t>sum</t>
  </si>
  <si>
    <t>expected return</t>
  </si>
  <si>
    <t>sharpe ratio</t>
  </si>
  <si>
    <t>Efficient frontier</t>
  </si>
  <si>
    <t>w fo barclays</t>
  </si>
  <si>
    <t xml:space="preserve">w for hsbc </t>
  </si>
  <si>
    <t>w for shell</t>
  </si>
  <si>
    <t>w for unilever</t>
  </si>
  <si>
    <t>w for vodafone</t>
  </si>
  <si>
    <t>volatiltiy</t>
  </si>
  <si>
    <t xml:space="preserve"> std dev&lt;=0.22</t>
  </si>
  <si>
    <t>volatility</t>
  </si>
  <si>
    <t>return</t>
  </si>
  <si>
    <t>risky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</si>
</sst>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 curve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[1]Sheet1!$N$10:$N$24</c:f>
              <c:numCache>
                <c:formatCode>General</c:formatCode>
                <c:ptCount val="15"/>
                <c:pt idx="0">
                  <c:v>0.42630830877549658</c:v>
                </c:pt>
                <c:pt idx="1">
                  <c:v>0.4015813016324335</c:v>
                </c:pt>
                <c:pt idx="2">
                  <c:v>0.3783534965372688</c:v>
                </c:pt>
                <c:pt idx="3">
                  <c:v>0.35691771277782913</c:v>
                </c:pt>
                <c:pt idx="4">
                  <c:v>0.33761545858941194</c:v>
                </c:pt>
                <c:pt idx="5">
                  <c:v>0.32083204468058235</c:v>
                </c:pt>
                <c:pt idx="6">
                  <c:v>0.30698088334733437</c:v>
                </c:pt>
                <c:pt idx="7">
                  <c:v>0.29647324233208366</c:v>
                </c:pt>
                <c:pt idx="8">
                  <c:v>0.28967320022482129</c:v>
                </c:pt>
                <c:pt idx="9">
                  <c:v>0.28684455942109582</c:v>
                </c:pt>
                <c:pt idx="10">
                  <c:v>0.28810431867967201</c:v>
                </c:pt>
                <c:pt idx="11">
                  <c:v>0.29339982011868321</c:v>
                </c:pt>
                <c:pt idx="12">
                  <c:v>0.30251920481330691</c:v>
                </c:pt>
                <c:pt idx="13">
                  <c:v>0.31513067598613381</c:v>
                </c:pt>
                <c:pt idx="14">
                  <c:v>0.33083511821673645</c:v>
                </c:pt>
              </c:numCache>
            </c:numRef>
          </c:xVal>
          <c:yVal>
            <c:numRef>
              <c:f>[1]Sheet1!$O$10:$O$24</c:f>
              <c:numCache>
                <c:formatCode>General</c:formatCode>
                <c:ptCount val="15"/>
                <c:pt idx="0">
                  <c:v>0.15751304277708883</c:v>
                </c:pt>
                <c:pt idx="1">
                  <c:v>0.15029532698675541</c:v>
                </c:pt>
                <c:pt idx="2">
                  <c:v>0.14307761119642198</c:v>
                </c:pt>
                <c:pt idx="3">
                  <c:v>0.13585989540608853</c:v>
                </c:pt>
                <c:pt idx="4">
                  <c:v>0.12864217961575508</c:v>
                </c:pt>
                <c:pt idx="5">
                  <c:v>0.12142446382542163</c:v>
                </c:pt>
                <c:pt idx="6">
                  <c:v>0.11420674803508821</c:v>
                </c:pt>
                <c:pt idx="7">
                  <c:v>0.10698903224475474</c:v>
                </c:pt>
                <c:pt idx="8">
                  <c:v>9.9771316454421319E-2</c:v>
                </c:pt>
                <c:pt idx="9">
                  <c:v>9.2553600664087868E-2</c:v>
                </c:pt>
                <c:pt idx="10">
                  <c:v>8.5335884873754431E-2</c:v>
                </c:pt>
                <c:pt idx="11">
                  <c:v>7.8118169083420994E-2</c:v>
                </c:pt>
                <c:pt idx="12">
                  <c:v>7.0900453293087543E-2</c:v>
                </c:pt>
                <c:pt idx="13">
                  <c:v>6.3682737502754105E-2</c:v>
                </c:pt>
                <c:pt idx="14">
                  <c:v>5.6465021712420661E-2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46-3941-94FB-D68922D07466}"/>
            </c:ext>
          </c:extLst>
        </c:ser>
        <c:ser>
          <c:idx val="1"/>
          <c:order val="1"/>
          <c:tx>
            <c:v>capital market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[1]Sheet1!$L$27:$L$28</c:f>
              <c:numCache>
                <c:formatCode>General</c:formatCode>
                <c:ptCount val="2"/>
                <c:pt idx="0">
                  <c:v>0.33</c:v>
                </c:pt>
                <c:pt idx="1">
                  <c:v>0</c:v>
                </c:pt>
              </c:numCache>
            </c:numRef>
          </c:xVal>
          <c:yVal>
            <c:numRef>
              <c:f>[1]Sheet1!$M$27:$M$28</c:f>
              <c:numCache>
                <c:formatCode>General</c:formatCode>
                <c:ptCount val="2"/>
                <c:pt idx="0">
                  <c:v>0.127</c:v>
                </c:pt>
                <c:pt idx="1">
                  <c:v>1.1999999999999999E-3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46-3941-94FB-D68922D07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329664"/>
        <c:axId val="2027278752"/>
      </c:scatterChart>
      <c:valAx>
        <c:axId val="123432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volatility/risk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278752"/>
        <c:crosses val="autoZero"/>
        <c:crossBetween val="midCat"/>
      </c:valAx>
      <c:valAx>
        <c:axId val="202727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expected</a:t>
                </a:r>
                <a:r>
                  <a:rPr lang="en-GB" baseline="0"/>
                  <a:t> portfolio return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32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317500</xdr:colOff>
      <xdr:row>7</xdr:row>
      <xdr:rowOff>139700</xdr:rowOff>
    </xdr:from>
    <xdr:to>
      <xdr:col>23</xdr:col>
      <xdr:colOff>781050</xdr:colOff>
      <xdr:row>24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99C437-9109-E442-A35E-EEB776C71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estion%203%20with%20positive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0">
          <cell r="N10">
            <v>0.42630830877549658</v>
          </cell>
          <cell r="O10">
            <v>0.15751304277708883</v>
          </cell>
        </row>
        <row r="11">
          <cell r="N11">
            <v>0.4015813016324335</v>
          </cell>
          <cell r="O11">
            <v>0.15029532698675541</v>
          </cell>
        </row>
        <row r="12">
          <cell r="N12">
            <v>0.3783534965372688</v>
          </cell>
          <cell r="O12">
            <v>0.14307761119642198</v>
          </cell>
        </row>
        <row r="13">
          <cell r="N13">
            <v>0.35691771277782913</v>
          </cell>
          <cell r="O13">
            <v>0.13585989540608853</v>
          </cell>
        </row>
        <row r="14">
          <cell r="N14">
            <v>0.33761545858941194</v>
          </cell>
          <cell r="O14">
            <v>0.12864217961575508</v>
          </cell>
        </row>
        <row r="15">
          <cell r="N15">
            <v>0.32083204468058235</v>
          </cell>
          <cell r="O15">
            <v>0.12142446382542163</v>
          </cell>
        </row>
        <row r="16">
          <cell r="N16">
            <v>0.30698088334733437</v>
          </cell>
          <cell r="O16">
            <v>0.11420674803508821</v>
          </cell>
        </row>
        <row r="17">
          <cell r="N17">
            <v>0.29647324233208366</v>
          </cell>
          <cell r="O17">
            <v>0.10698903224475474</v>
          </cell>
        </row>
        <row r="18">
          <cell r="N18">
            <v>0.28967320022482129</v>
          </cell>
          <cell r="O18">
            <v>9.9771316454421319E-2</v>
          </cell>
        </row>
        <row r="19">
          <cell r="N19">
            <v>0.28684455942109582</v>
          </cell>
          <cell r="O19">
            <v>9.2553600664087868E-2</v>
          </cell>
        </row>
        <row r="20">
          <cell r="N20">
            <v>0.28810431867967201</v>
          </cell>
          <cell r="O20">
            <v>8.5335884873754431E-2</v>
          </cell>
        </row>
        <row r="21">
          <cell r="N21">
            <v>0.29339982011868321</v>
          </cell>
          <cell r="O21">
            <v>7.8118169083420994E-2</v>
          </cell>
        </row>
        <row r="22">
          <cell r="N22">
            <v>0.30251920481330691</v>
          </cell>
          <cell r="O22">
            <v>7.0900453293087543E-2</v>
          </cell>
        </row>
        <row r="23">
          <cell r="N23">
            <v>0.31513067598613381</v>
          </cell>
          <cell r="O23">
            <v>6.3682737502754105E-2</v>
          </cell>
        </row>
        <row r="24">
          <cell r="N24">
            <v>0.33083511821673645</v>
          </cell>
          <cell r="O24">
            <v>5.6465021712420661E-2</v>
          </cell>
        </row>
        <row r="27">
          <cell r="L27">
            <v>0.33</v>
          </cell>
          <cell r="M27">
            <v>0.127</v>
          </cell>
        </row>
        <row r="28">
          <cell r="L28">
            <v>0</v>
          </cell>
          <cell r="M28">
            <v>1.1999999999999999E-3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596F-38A5-4D48-9DFA-00D76513508A}">
  <dimension ref="A1:W253"/>
  <sheetViews>
    <sheetView tabSelected="1" workbookViewId="0">
      <selection activeCell="O17" sqref="O17"/>
    </sheetView>
  </sheetViews>
  <sheetFormatPr baseColWidth="10" defaultRowHeight="16" x14ac:dyDescent="0.2"/>
  <cols>
    <col min="14" max="14" width="14.33203125" customWidth="1"/>
    <col min="17" max="17" width="11.33203125" customWidth="1"/>
    <col min="18" max="18" width="11.83203125" customWidth="1"/>
    <col min="21" max="21" width="12.83203125" customWidth="1"/>
    <col min="22" max="22" width="13" customWidth="1"/>
  </cols>
  <sheetData>
    <row r="1" spans="1:23" ht="17" thickBot="1" x14ac:dyDescent="0.25">
      <c r="C1" s="1" t="s">
        <v>0</v>
      </c>
      <c r="H1" s="1" t="s">
        <v>7</v>
      </c>
      <c r="N1" s="1"/>
      <c r="O1" s="1" t="s">
        <v>8</v>
      </c>
      <c r="P1" s="1" t="s">
        <v>9</v>
      </c>
      <c r="R1" s="1" t="s">
        <v>11</v>
      </c>
    </row>
    <row r="2" spans="1:23" x14ac:dyDescent="0.2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N2" s="1" t="s">
        <v>2</v>
      </c>
      <c r="O2">
        <f>AVERAGE(H3:H252)*252</f>
        <v>-0.18927333085401121</v>
      </c>
      <c r="P2">
        <f>STDEV(H3:H252)*SQRT(252)</f>
        <v>0.4113192493591396</v>
      </c>
      <c r="R2" s="4"/>
      <c r="S2" s="4" t="s">
        <v>2</v>
      </c>
      <c r="T2" s="4" t="s">
        <v>3</v>
      </c>
      <c r="U2" s="4" t="s">
        <v>4</v>
      </c>
      <c r="V2" s="4" t="s">
        <v>5</v>
      </c>
      <c r="W2" s="4" t="s">
        <v>6</v>
      </c>
    </row>
    <row r="3" spans="1:23" x14ac:dyDescent="0.2">
      <c r="A3" s="2">
        <v>44587</v>
      </c>
      <c r="B3">
        <v>11.04</v>
      </c>
      <c r="C3">
        <v>35.060001</v>
      </c>
      <c r="D3">
        <v>50.91</v>
      </c>
      <c r="E3">
        <v>51.310001</v>
      </c>
      <c r="F3">
        <v>16.73</v>
      </c>
      <c r="H3">
        <f>LN(B4/B3)</f>
        <v>9.0538711481274146E-4</v>
      </c>
      <c r="I3">
        <f t="shared" ref="I3:L3" si="0">LN(C4/C3)</f>
        <v>1.9489361124395827E-2</v>
      </c>
      <c r="J3">
        <f t="shared" si="0"/>
        <v>3.9208244315860081E-3</v>
      </c>
      <c r="K3">
        <f t="shared" si="0"/>
        <v>-2.1461328665396298E-3</v>
      </c>
      <c r="L3">
        <f t="shared" si="0"/>
        <v>4.1753118866693136E-3</v>
      </c>
      <c r="N3" s="1" t="s">
        <v>3</v>
      </c>
      <c r="O3">
        <f>AVERAGE(I3:I252)*252</f>
        <v>5.6465021712420661E-2</v>
      </c>
      <c r="P3">
        <f>STDEV(I3:I252)*SQRT(252)</f>
        <v>0.33083511821673645</v>
      </c>
      <c r="R3" t="s">
        <v>2</v>
      </c>
      <c r="S3">
        <f>VARP(Sheet1!$H$3:$H$252)*252</f>
        <v>0.1685067907937926</v>
      </c>
      <c r="T3" cm="1">
        <f t="array" ref="T3:W3">TRANSPOSE(S4:S7)</f>
        <v>0.10138160982152623</v>
      </c>
      <c r="U3">
        <v>6.409650736190016E-2</v>
      </c>
      <c r="V3">
        <v>4.645893252889275E-2</v>
      </c>
      <c r="W3">
        <v>7.2794328862803903E-2</v>
      </c>
    </row>
    <row r="4" spans="1:23" x14ac:dyDescent="0.2">
      <c r="A4" s="2">
        <v>44588</v>
      </c>
      <c r="B4">
        <v>11.05</v>
      </c>
      <c r="C4">
        <v>35.75</v>
      </c>
      <c r="D4">
        <v>51.110000999999997</v>
      </c>
      <c r="E4">
        <v>51.200001</v>
      </c>
      <c r="F4">
        <v>16.799999</v>
      </c>
      <c r="H4">
        <f t="shared" ref="H4:H67" si="1">LN(B5/B4)</f>
        <v>-2.1958796312644947E-2</v>
      </c>
      <c r="I4">
        <f t="shared" ref="I4:I67" si="2">LN(C5/C4)</f>
        <v>-8.4269879531358588E-3</v>
      </c>
      <c r="J4">
        <f t="shared" ref="J4:J67" si="3">LN(D5/D4)</f>
        <v>-1.3705337168200247E-3</v>
      </c>
      <c r="K4">
        <f t="shared" ref="K4:K67" si="4">LN(E5/E4)</f>
        <v>1.9511811068342951E-3</v>
      </c>
      <c r="L4">
        <f t="shared" ref="L4:L67" si="5">LN(F5/F4)</f>
        <v>5.6132815281158106E-2</v>
      </c>
      <c r="N4" s="1" t="s">
        <v>4</v>
      </c>
      <c r="O4">
        <f>AVERAGE(J3:J252)*252</f>
        <v>0.12864217961575508</v>
      </c>
      <c r="P4">
        <f>STDEV(J3:J252)*SQRT(252)</f>
        <v>0.33761545858941194</v>
      </c>
      <c r="R4" t="s">
        <v>3</v>
      </c>
      <c r="S4">
        <f>0.000402307975482247*252</f>
        <v>0.10138160982152623</v>
      </c>
      <c r="T4">
        <f>VARP(Sheet1!$I$3:$I$252)*252</f>
        <v>0.10901406794370005</v>
      </c>
      <c r="U4" cm="1">
        <f t="array" ref="U4:W4">TRANSPOSE(T5:T7)</f>
        <v>5.2841565876954703E-2</v>
      </c>
      <c r="V4">
        <v>3.4441443697861875E-2</v>
      </c>
      <c r="W4">
        <v>5.2721621051932219E-2</v>
      </c>
    </row>
    <row r="5" spans="1:23" x14ac:dyDescent="0.2">
      <c r="A5" s="2">
        <v>44589</v>
      </c>
      <c r="B5">
        <v>10.81</v>
      </c>
      <c r="C5">
        <v>35.450001</v>
      </c>
      <c r="D5">
        <v>51.040000999999997</v>
      </c>
      <c r="E5">
        <v>51.299999</v>
      </c>
      <c r="F5">
        <v>17.77</v>
      </c>
      <c r="H5">
        <f t="shared" si="1"/>
        <v>7.3733052937521365E-3</v>
      </c>
      <c r="I5">
        <f t="shared" si="2"/>
        <v>3.3793047734829765E-3</v>
      </c>
      <c r="J5">
        <f t="shared" si="3"/>
        <v>7.0285527426137426E-3</v>
      </c>
      <c r="K5">
        <f t="shared" si="4"/>
        <v>1.7528488615531381E-3</v>
      </c>
      <c r="L5">
        <f t="shared" si="5"/>
        <v>-1.4739495868799357E-2</v>
      </c>
      <c r="N5" s="1" t="s">
        <v>5</v>
      </c>
      <c r="O5">
        <f>AVERAGE(K3:K252)*252</f>
        <v>-1.6239230744308962E-2</v>
      </c>
      <c r="P5">
        <f>STDEV(K3:K252)*SQRT(252)</f>
        <v>0.23886248634409146</v>
      </c>
      <c r="R5" t="s">
        <v>4</v>
      </c>
      <c r="S5">
        <f>0.00025435121969008*252</f>
        <v>6.409650736190016E-2</v>
      </c>
      <c r="T5">
        <f>0.000209688753479979*252</f>
        <v>5.2841565876954703E-2</v>
      </c>
      <c r="U5">
        <f>VARP(Sheet1!$J$3:$J$252)*252</f>
        <v>0.11352826108702478</v>
      </c>
      <c r="V5" cm="1">
        <f t="array" ref="V5:W5">TRANSPOSE(U6:U7)</f>
        <v>1.7048979200122959E-2</v>
      </c>
      <c r="W5">
        <v>3.3454225621978563E-2</v>
      </c>
    </row>
    <row r="6" spans="1:23" x14ac:dyDescent="0.2">
      <c r="A6" s="2">
        <v>44592</v>
      </c>
      <c r="B6">
        <v>10.89</v>
      </c>
      <c r="C6">
        <v>35.57</v>
      </c>
      <c r="D6">
        <v>51.400002000000001</v>
      </c>
      <c r="E6">
        <v>51.389999000000003</v>
      </c>
      <c r="F6">
        <v>17.510000000000002</v>
      </c>
      <c r="H6">
        <f t="shared" si="1"/>
        <v>2.1799228342584361E-2</v>
      </c>
      <c r="I6">
        <f t="shared" si="2"/>
        <v>3.6166839842996422E-2</v>
      </c>
      <c r="J6">
        <f t="shared" si="3"/>
        <v>2.4597665503455844E-2</v>
      </c>
      <c r="K6">
        <f t="shared" si="4"/>
        <v>-5.0721528952022586E-3</v>
      </c>
      <c r="L6">
        <f t="shared" si="5"/>
        <v>-1.380125413917341E-2</v>
      </c>
      <c r="N6" s="1" t="s">
        <v>6</v>
      </c>
      <c r="O6">
        <f>AVERAGE(L3:L252)*252</f>
        <v>-0.37610381060883569</v>
      </c>
      <c r="P6">
        <f>STDEV(L3:L252)*SQRT(252)</f>
        <v>0.30447643332585589</v>
      </c>
      <c r="R6" t="s">
        <v>5</v>
      </c>
      <c r="S6">
        <f>0.000184360843368622*252</f>
        <v>4.645893252889275E-2</v>
      </c>
      <c r="T6">
        <f>0.000136672395626436*252</f>
        <v>3.4441443697861875E-2</v>
      </c>
      <c r="U6">
        <f>0.0000676546793655673*252</f>
        <v>1.7048979200122959E-2</v>
      </c>
      <c r="V6">
        <f>VARP(Sheet1!$K$3:$K$252)*252</f>
        <v>5.6827066232951348E-2</v>
      </c>
      <c r="W6" cm="1">
        <f t="array" ref="W6">TRANSPOSE(V7)</f>
        <v>2.9016356325963298E-2</v>
      </c>
    </row>
    <row r="7" spans="1:23" ht="17" thickBot="1" x14ac:dyDescent="0.25">
      <c r="A7" s="2">
        <v>44593</v>
      </c>
      <c r="B7">
        <v>11.13</v>
      </c>
      <c r="C7">
        <v>36.880001</v>
      </c>
      <c r="D7">
        <v>52.68</v>
      </c>
      <c r="E7">
        <v>51.130001</v>
      </c>
      <c r="F7">
        <v>17.27</v>
      </c>
      <c r="H7">
        <f t="shared" si="1"/>
        <v>1.6043124840575684E-2</v>
      </c>
      <c r="I7">
        <f t="shared" si="2"/>
        <v>9.445462081265215E-3</v>
      </c>
      <c r="J7">
        <f t="shared" si="3"/>
        <v>1.0761927714454108E-2</v>
      </c>
      <c r="K7">
        <f t="shared" si="4"/>
        <v>1.3681229268147721E-3</v>
      </c>
      <c r="L7">
        <f t="shared" si="5"/>
        <v>3.4711821658367829E-2</v>
      </c>
      <c r="R7" s="3" t="s">
        <v>6</v>
      </c>
      <c r="S7" s="3">
        <f>0.000288866384376206*252</f>
        <v>7.2794328862803903E-2</v>
      </c>
      <c r="T7" s="3">
        <f>0.000209212781952112*252</f>
        <v>5.2721621051932219E-2</v>
      </c>
      <c r="U7" s="3">
        <f>0.00013275486357928*252</f>
        <v>3.3454225621978563E-2</v>
      </c>
      <c r="V7" s="3">
        <f>0.000115144271134775*252</f>
        <v>2.9016356325963298E-2</v>
      </c>
      <c r="W7" s="3">
        <f>VARP(Sheet1!$L$3:$L$252)*252</f>
        <v>9.2335074857031019E-2</v>
      </c>
    </row>
    <row r="8" spans="1:23" x14ac:dyDescent="0.2">
      <c r="A8" s="2">
        <v>44594</v>
      </c>
      <c r="B8">
        <v>11.31</v>
      </c>
      <c r="C8">
        <v>37.229999999999997</v>
      </c>
      <c r="D8">
        <v>53.25</v>
      </c>
      <c r="E8">
        <v>51.200001</v>
      </c>
      <c r="F8">
        <v>17.879999000000002</v>
      </c>
      <c r="H8">
        <f t="shared" si="1"/>
        <v>-4.4306674164848433E-3</v>
      </c>
      <c r="I8">
        <f t="shared" si="2"/>
        <v>-7.8199401844577521E-3</v>
      </c>
      <c r="J8">
        <f t="shared" si="3"/>
        <v>1.231818487404281E-2</v>
      </c>
      <c r="K8">
        <f t="shared" si="4"/>
        <v>1.1264403434203622E-2</v>
      </c>
      <c r="L8">
        <f t="shared" si="5"/>
        <v>1.6639374932377757E-2</v>
      </c>
      <c r="N8" s="1" t="s">
        <v>10</v>
      </c>
      <c r="O8" s="1">
        <v>1.1999999999999999E-3</v>
      </c>
    </row>
    <row r="9" spans="1:23" x14ac:dyDescent="0.2">
      <c r="A9" s="2">
        <v>44595</v>
      </c>
      <c r="B9">
        <v>11.26</v>
      </c>
      <c r="C9">
        <v>36.939999</v>
      </c>
      <c r="D9">
        <v>53.91</v>
      </c>
      <c r="E9">
        <v>51.779998999999997</v>
      </c>
      <c r="F9">
        <v>18.18</v>
      </c>
      <c r="H9">
        <f t="shared" si="1"/>
        <v>-6.236100387710445E-3</v>
      </c>
      <c r="I9">
        <f t="shared" si="2"/>
        <v>4.3219680048643752E-3</v>
      </c>
      <c r="J9">
        <f t="shared" si="3"/>
        <v>2.1833690397650079E-2</v>
      </c>
      <c r="K9">
        <f t="shared" si="4"/>
        <v>-7.3657436392909831E-3</v>
      </c>
      <c r="L9">
        <f t="shared" si="5"/>
        <v>1.0995602784703521E-3</v>
      </c>
      <c r="S9" s="6" t="s">
        <v>18</v>
      </c>
      <c r="T9" s="7"/>
    </row>
    <row r="10" spans="1:23" x14ac:dyDescent="0.2">
      <c r="A10" s="2">
        <v>44596</v>
      </c>
      <c r="B10">
        <v>11.19</v>
      </c>
      <c r="C10">
        <v>37.099997999999999</v>
      </c>
      <c r="D10">
        <v>55.099997999999999</v>
      </c>
      <c r="E10">
        <v>51.400002000000001</v>
      </c>
      <c r="F10">
        <v>18.200001</v>
      </c>
      <c r="H10">
        <f t="shared" si="1"/>
        <v>1.3315775975772156E-2</v>
      </c>
      <c r="I10">
        <f t="shared" si="2"/>
        <v>1.2056435873952744E-2</v>
      </c>
      <c r="J10">
        <f t="shared" si="3"/>
        <v>1.1009966221397825E-2</v>
      </c>
      <c r="K10">
        <f t="shared" si="4"/>
        <v>1.6401679473295912E-2</v>
      </c>
      <c r="L10">
        <f t="shared" si="5"/>
        <v>1.4184525875720574E-2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</row>
    <row r="11" spans="1:23" x14ac:dyDescent="0.2">
      <c r="A11" s="2">
        <v>44599</v>
      </c>
      <c r="B11">
        <v>11.34</v>
      </c>
      <c r="C11">
        <v>37.549999</v>
      </c>
      <c r="D11">
        <v>55.709999000000003</v>
      </c>
      <c r="E11">
        <v>52.25</v>
      </c>
      <c r="F11">
        <v>18.459999</v>
      </c>
      <c r="H11">
        <f t="shared" si="1"/>
        <v>9.6534317006425601E-3</v>
      </c>
      <c r="I11">
        <f t="shared" si="2"/>
        <v>1.8470208693559823E-2</v>
      </c>
      <c r="J11">
        <f t="shared" si="3"/>
        <v>-1.9210394863555049E-2</v>
      </c>
      <c r="K11">
        <f t="shared" si="4"/>
        <v>9.5646110549780789E-4</v>
      </c>
      <c r="L11">
        <f t="shared" si="5"/>
        <v>1.5054101906752399E-2</v>
      </c>
      <c r="R11">
        <v>-0.4</v>
      </c>
      <c r="S11">
        <f>1-R11</f>
        <v>1.4</v>
      </c>
      <c r="T11">
        <f t="shared" ref="T11:V11" si="6">1-S11</f>
        <v>-0.39999999999999991</v>
      </c>
      <c r="U11">
        <f t="shared" si="6"/>
        <v>1.4</v>
      </c>
      <c r="V11">
        <f t="shared" si="6"/>
        <v>-0.39999999999999991</v>
      </c>
      <c r="W11">
        <f>SQRT(R11^2*P2^2+S11^2*P3^2+T11^2*P4^2+U11^2*P5^2+V11^2*P6^2+2*R11*S11*T11*U11*V11*S7)</f>
        <v>0.60682054786678574</v>
      </c>
    </row>
    <row r="12" spans="1:23" x14ac:dyDescent="0.2">
      <c r="A12" s="2">
        <v>44600</v>
      </c>
      <c r="B12">
        <v>11.45</v>
      </c>
      <c r="C12">
        <v>38.25</v>
      </c>
      <c r="D12">
        <v>54.650002000000001</v>
      </c>
      <c r="E12">
        <v>52.299999</v>
      </c>
      <c r="F12">
        <v>18.739999999999998</v>
      </c>
      <c r="H12">
        <f t="shared" si="1"/>
        <v>-2.6235257723844808E-3</v>
      </c>
      <c r="I12">
        <f t="shared" si="2"/>
        <v>-1.1834484102029664E-2</v>
      </c>
      <c r="J12">
        <f t="shared" si="3"/>
        <v>2.0107126781677949E-3</v>
      </c>
      <c r="K12">
        <f t="shared" si="4"/>
        <v>-3.0639626241957393E-3</v>
      </c>
      <c r="L12">
        <f t="shared" si="5"/>
        <v>9.5592868134561724E-3</v>
      </c>
      <c r="N12" s="5" t="s">
        <v>12</v>
      </c>
      <c r="O12" s="5"/>
      <c r="R12">
        <v>-0.3</v>
      </c>
      <c r="S12">
        <f t="shared" ref="S12:V24" si="7">1-R12</f>
        <v>1.3</v>
      </c>
      <c r="T12">
        <f t="shared" si="7"/>
        <v>-0.30000000000000004</v>
      </c>
      <c r="U12">
        <f t="shared" si="7"/>
        <v>1.3</v>
      </c>
      <c r="V12">
        <f t="shared" si="7"/>
        <v>-0.30000000000000004</v>
      </c>
    </row>
    <row r="13" spans="1:23" x14ac:dyDescent="0.2">
      <c r="A13" s="2">
        <v>44601</v>
      </c>
      <c r="B13">
        <v>11.42</v>
      </c>
      <c r="C13">
        <v>37.799999</v>
      </c>
      <c r="D13">
        <v>54.759998000000003</v>
      </c>
      <c r="E13">
        <v>52.139999000000003</v>
      </c>
      <c r="F13">
        <v>18.920000000000002</v>
      </c>
      <c r="H13">
        <f t="shared" si="1"/>
        <v>-1.7528488274143605E-3</v>
      </c>
      <c r="I13">
        <f t="shared" si="2"/>
        <v>1.5860960237620209E-3</v>
      </c>
      <c r="J13">
        <f t="shared" si="3"/>
        <v>-4.3923570689061633E-3</v>
      </c>
      <c r="K13">
        <f t="shared" si="4"/>
        <v>-1.7802289031219814E-2</v>
      </c>
      <c r="L13">
        <f t="shared" si="5"/>
        <v>-1.4909808014357272E-2</v>
      </c>
      <c r="N13" t="s">
        <v>13</v>
      </c>
      <c r="O13" t="s">
        <v>14</v>
      </c>
      <c r="R13">
        <v>-0.2</v>
      </c>
      <c r="S13">
        <f t="shared" si="7"/>
        <v>1.2</v>
      </c>
      <c r="T13">
        <f t="shared" si="7"/>
        <v>-0.19999999999999996</v>
      </c>
      <c r="U13">
        <f t="shared" si="7"/>
        <v>1.2</v>
      </c>
      <c r="V13">
        <f t="shared" si="7"/>
        <v>-0.19999999999999996</v>
      </c>
    </row>
    <row r="14" spans="1:23" x14ac:dyDescent="0.2">
      <c r="A14" s="2">
        <v>44602</v>
      </c>
      <c r="B14">
        <v>11.4</v>
      </c>
      <c r="C14">
        <v>37.860000999999997</v>
      </c>
      <c r="D14">
        <v>54.52</v>
      </c>
      <c r="E14">
        <v>51.220001000000003</v>
      </c>
      <c r="F14">
        <v>18.639999</v>
      </c>
      <c r="H14">
        <f t="shared" si="1"/>
        <v>-2.9374608679904244E-2</v>
      </c>
      <c r="I14">
        <f t="shared" si="2"/>
        <v>-1.321527843406558E-3</v>
      </c>
      <c r="J14">
        <f t="shared" si="3"/>
        <v>1.2576471354960411E-2</v>
      </c>
      <c r="K14">
        <f t="shared" si="4"/>
        <v>2.9054453247375725E-2</v>
      </c>
      <c r="L14">
        <f t="shared" si="5"/>
        <v>-1.6106312206656875E-3</v>
      </c>
      <c r="N14" s="1" t="s">
        <v>2</v>
      </c>
      <c r="O14">
        <v>-1.9999999999464891E-7</v>
      </c>
      <c r="R14">
        <v>-0.1</v>
      </c>
      <c r="S14">
        <f t="shared" si="7"/>
        <v>1.1000000000000001</v>
      </c>
      <c r="T14">
        <f t="shared" si="7"/>
        <v>-0.10000000000000009</v>
      </c>
      <c r="U14">
        <f t="shared" si="7"/>
        <v>1.1000000000000001</v>
      </c>
      <c r="V14">
        <f t="shared" si="7"/>
        <v>-0.10000000000000009</v>
      </c>
    </row>
    <row r="15" spans="1:23" x14ac:dyDescent="0.2">
      <c r="A15" s="2">
        <v>44603</v>
      </c>
      <c r="B15">
        <v>11.07</v>
      </c>
      <c r="C15">
        <v>37.810001</v>
      </c>
      <c r="D15">
        <v>55.209999000000003</v>
      </c>
      <c r="E15">
        <v>52.73</v>
      </c>
      <c r="F15">
        <v>18.610001</v>
      </c>
      <c r="H15">
        <f t="shared" si="1"/>
        <v>-3.5865913188496815E-2</v>
      </c>
      <c r="I15">
        <f t="shared" si="2"/>
        <v>-7.4330578492920992E-3</v>
      </c>
      <c r="J15">
        <f t="shared" si="3"/>
        <v>-1.5147620589854303E-2</v>
      </c>
      <c r="K15">
        <f t="shared" si="4"/>
        <v>-2.1662919814551988E-2</v>
      </c>
      <c r="L15">
        <f t="shared" si="5"/>
        <v>-1.1892140149860043E-2</v>
      </c>
      <c r="N15" s="1" t="s">
        <v>3</v>
      </c>
      <c r="O15" s="8">
        <v>7.2817478345701001E-2</v>
      </c>
      <c r="R15">
        <v>0</v>
      </c>
      <c r="S15">
        <f t="shared" si="7"/>
        <v>1</v>
      </c>
      <c r="T15">
        <f t="shared" si="7"/>
        <v>0</v>
      </c>
      <c r="U15">
        <f t="shared" si="7"/>
        <v>1</v>
      </c>
      <c r="V15">
        <f t="shared" si="7"/>
        <v>0</v>
      </c>
    </row>
    <row r="16" spans="1:23" x14ac:dyDescent="0.2">
      <c r="A16" s="2">
        <v>44606</v>
      </c>
      <c r="B16">
        <v>10.68</v>
      </c>
      <c r="C16">
        <v>37.529998999999997</v>
      </c>
      <c r="D16">
        <v>54.380001</v>
      </c>
      <c r="E16">
        <v>51.599997999999999</v>
      </c>
      <c r="F16">
        <v>18.389999</v>
      </c>
      <c r="H16">
        <f t="shared" si="1"/>
        <v>1.7633867601069175E-2</v>
      </c>
      <c r="I16">
        <f t="shared" si="2"/>
        <v>-2.9353191029908229E-3</v>
      </c>
      <c r="J16">
        <f t="shared" si="3"/>
        <v>-1.6875689930722117E-2</v>
      </c>
      <c r="K16">
        <f t="shared" si="4"/>
        <v>-2.1339808272835136E-3</v>
      </c>
      <c r="L16">
        <f t="shared" si="5"/>
        <v>1.8853292571426868E-2</v>
      </c>
      <c r="N16" s="1" t="s">
        <v>4</v>
      </c>
      <c r="O16" s="8">
        <v>0.28573000851656677</v>
      </c>
      <c r="R16">
        <v>0.1</v>
      </c>
      <c r="S16">
        <f t="shared" si="7"/>
        <v>0.9</v>
      </c>
      <c r="T16">
        <f t="shared" si="7"/>
        <v>9.9999999999999978E-2</v>
      </c>
      <c r="U16">
        <f t="shared" si="7"/>
        <v>0.9</v>
      </c>
      <c r="V16">
        <f t="shared" si="7"/>
        <v>9.9999999999999978E-2</v>
      </c>
    </row>
    <row r="17" spans="1:22" x14ac:dyDescent="0.2">
      <c r="A17" s="2">
        <v>44607</v>
      </c>
      <c r="B17">
        <v>10.87</v>
      </c>
      <c r="C17">
        <v>37.419998</v>
      </c>
      <c r="D17">
        <v>53.470001000000003</v>
      </c>
      <c r="E17">
        <v>51.490001999999997</v>
      </c>
      <c r="F17">
        <v>18.739999999999998</v>
      </c>
      <c r="H17">
        <f t="shared" si="1"/>
        <v>-8.3141356522669959E-3</v>
      </c>
      <c r="I17">
        <f t="shared" si="2"/>
        <v>-6.9723534529500678E-3</v>
      </c>
      <c r="J17">
        <f t="shared" si="3"/>
        <v>1.0603763934093164E-2</v>
      </c>
      <c r="K17">
        <f t="shared" si="4"/>
        <v>7.5457258229507549E-3</v>
      </c>
      <c r="L17">
        <f t="shared" si="5"/>
        <v>6.9131355643520563E-3</v>
      </c>
      <c r="N17" s="1" t="s">
        <v>5</v>
      </c>
      <c r="O17" s="8">
        <v>0.62455018136150264</v>
      </c>
      <c r="R17">
        <v>0.2</v>
      </c>
      <c r="S17">
        <f t="shared" si="7"/>
        <v>0.8</v>
      </c>
      <c r="T17">
        <f t="shared" si="7"/>
        <v>0.19999999999999996</v>
      </c>
      <c r="U17">
        <f t="shared" si="7"/>
        <v>0.8</v>
      </c>
      <c r="V17">
        <f t="shared" si="7"/>
        <v>0.19999999999999996</v>
      </c>
    </row>
    <row r="18" spans="1:22" x14ac:dyDescent="0.2">
      <c r="A18" s="2">
        <v>44608</v>
      </c>
      <c r="B18">
        <v>10.78</v>
      </c>
      <c r="C18">
        <v>37.159999999999997</v>
      </c>
      <c r="D18">
        <v>54.040000999999997</v>
      </c>
      <c r="E18">
        <v>51.880001</v>
      </c>
      <c r="F18">
        <v>18.870000999999998</v>
      </c>
      <c r="H18">
        <f t="shared" si="1"/>
        <v>-2.2515022367634883E-2</v>
      </c>
      <c r="I18">
        <f t="shared" si="2"/>
        <v>-1.7920653357191823E-2</v>
      </c>
      <c r="J18">
        <f t="shared" si="3"/>
        <v>-7.6158999556953577E-3</v>
      </c>
      <c r="K18">
        <f t="shared" si="4"/>
        <v>-3.669058861647507E-3</v>
      </c>
      <c r="L18">
        <f t="shared" si="5"/>
        <v>-9.5847374026101929E-3</v>
      </c>
      <c r="N18" s="1" t="s">
        <v>6</v>
      </c>
      <c r="O18" s="8">
        <v>1.6902531776229437E-2</v>
      </c>
      <c r="R18">
        <v>0.3</v>
      </c>
      <c r="S18">
        <f t="shared" si="7"/>
        <v>0.7</v>
      </c>
      <c r="T18">
        <f t="shared" si="7"/>
        <v>0.30000000000000004</v>
      </c>
      <c r="U18">
        <f t="shared" si="7"/>
        <v>0.7</v>
      </c>
      <c r="V18">
        <f t="shared" si="7"/>
        <v>0.30000000000000004</v>
      </c>
    </row>
    <row r="19" spans="1:22" x14ac:dyDescent="0.2">
      <c r="A19" s="2">
        <v>44609</v>
      </c>
      <c r="B19">
        <v>10.54</v>
      </c>
      <c r="C19">
        <v>36.5</v>
      </c>
      <c r="D19">
        <v>53.630001</v>
      </c>
      <c r="E19">
        <v>51.689999</v>
      </c>
      <c r="F19">
        <v>18.690000999999999</v>
      </c>
      <c r="H19">
        <f t="shared" si="1"/>
        <v>-4.7551207050103642E-3</v>
      </c>
      <c r="I19">
        <f t="shared" si="2"/>
        <v>8.457313969014368E-3</v>
      </c>
      <c r="J19">
        <f t="shared" si="3"/>
        <v>-7.298600548463526E-3</v>
      </c>
      <c r="K19">
        <f t="shared" si="4"/>
        <v>1.1732032088572191E-2</v>
      </c>
      <c r="L19">
        <f t="shared" si="5"/>
        <v>-3.2155440353874268E-3</v>
      </c>
      <c r="N19" s="1" t="s">
        <v>15</v>
      </c>
      <c r="O19">
        <f>SUM(O14:O18)</f>
        <v>0.99999999999999989</v>
      </c>
      <c r="R19">
        <v>0.4</v>
      </c>
      <c r="S19">
        <f t="shared" si="7"/>
        <v>0.6</v>
      </c>
      <c r="T19">
        <f t="shared" si="7"/>
        <v>0.4</v>
      </c>
      <c r="U19">
        <f t="shared" si="7"/>
        <v>0.6</v>
      </c>
      <c r="V19">
        <f t="shared" si="7"/>
        <v>0.4</v>
      </c>
    </row>
    <row r="20" spans="1:22" x14ac:dyDescent="0.2">
      <c r="A20" s="2">
        <v>44610</v>
      </c>
      <c r="B20">
        <v>10.49</v>
      </c>
      <c r="C20">
        <v>36.810001</v>
      </c>
      <c r="D20">
        <v>53.240001999999997</v>
      </c>
      <c r="E20">
        <v>52.299999</v>
      </c>
      <c r="F20">
        <v>18.629999000000002</v>
      </c>
      <c r="H20">
        <f t="shared" si="1"/>
        <v>-1.9083975257602518E-3</v>
      </c>
      <c r="I20">
        <f t="shared" si="2"/>
        <v>7.5778169440392463E-3</v>
      </c>
      <c r="J20">
        <f t="shared" si="3"/>
        <v>-1.0764035569633124E-2</v>
      </c>
      <c r="K20">
        <f t="shared" si="4"/>
        <v>-1.8331454524244995E-2</v>
      </c>
      <c r="L20">
        <f t="shared" si="5"/>
        <v>-4.8425168614902835E-3</v>
      </c>
      <c r="R20">
        <v>0.5</v>
      </c>
      <c r="S20">
        <f t="shared" si="7"/>
        <v>0.5</v>
      </c>
      <c r="T20">
        <f t="shared" si="7"/>
        <v>0.5</v>
      </c>
      <c r="U20">
        <f t="shared" si="7"/>
        <v>0.5</v>
      </c>
      <c r="V20">
        <f t="shared" si="7"/>
        <v>0.5</v>
      </c>
    </row>
    <row r="21" spans="1:22" x14ac:dyDescent="0.2">
      <c r="A21" s="2">
        <v>44614</v>
      </c>
      <c r="B21">
        <v>10.47</v>
      </c>
      <c r="C21">
        <v>37.090000000000003</v>
      </c>
      <c r="D21">
        <v>52.669998</v>
      </c>
      <c r="E21">
        <v>51.349997999999999</v>
      </c>
      <c r="F21">
        <v>18.540001</v>
      </c>
      <c r="H21">
        <f t="shared" si="1"/>
        <v>2.5461064198273091E-2</v>
      </c>
      <c r="I21">
        <f t="shared" si="2"/>
        <v>-3.7817170436896543E-3</v>
      </c>
      <c r="J21">
        <f t="shared" si="3"/>
        <v>-7.5967715675958594E-4</v>
      </c>
      <c r="K21">
        <f t="shared" si="4"/>
        <v>4.8567363016533589E-3</v>
      </c>
      <c r="L21">
        <f t="shared" si="5"/>
        <v>-1.1937254829155995E-2</v>
      </c>
      <c r="N21" s="1" t="s">
        <v>16</v>
      </c>
      <c r="O21" s="9" cm="1">
        <f t="array" ref="O21">MMULT(TRANSPOSE(O14:O18),O2:O6)</f>
        <v>2.4369288311193036E-2</v>
      </c>
      <c r="R21">
        <v>0.6</v>
      </c>
      <c r="S21">
        <f t="shared" si="7"/>
        <v>0.4</v>
      </c>
      <c r="T21">
        <f t="shared" si="7"/>
        <v>0.6</v>
      </c>
      <c r="U21">
        <f t="shared" si="7"/>
        <v>0.4</v>
      </c>
      <c r="V21">
        <f t="shared" si="7"/>
        <v>0.6</v>
      </c>
    </row>
    <row r="22" spans="1:22" x14ac:dyDescent="0.2">
      <c r="A22" s="2">
        <v>44615</v>
      </c>
      <c r="B22">
        <v>10.74</v>
      </c>
      <c r="C22">
        <v>36.950001</v>
      </c>
      <c r="D22">
        <v>52.630001</v>
      </c>
      <c r="E22">
        <v>51.599997999999999</v>
      </c>
      <c r="F22">
        <v>18.32</v>
      </c>
      <c r="H22">
        <f t="shared" si="1"/>
        <v>-7.7408068412235992E-2</v>
      </c>
      <c r="I22">
        <f t="shared" si="2"/>
        <v>-5.7365447920635082E-2</v>
      </c>
      <c r="J22">
        <f t="shared" si="3"/>
        <v>-1.9958463109698871E-2</v>
      </c>
      <c r="K22">
        <f t="shared" si="4"/>
        <v>-5.0477574514279068E-2</v>
      </c>
      <c r="L22">
        <f t="shared" si="5"/>
        <v>-3.6125072914379136E-2</v>
      </c>
      <c r="N22" s="1" t="s">
        <v>9</v>
      </c>
      <c r="O22" s="9" cm="1">
        <f t="array" ref="O22">SQRT(MMULT(MMULT(TRANSPOSE(O14:O18),S3:W7),O14:O18))</f>
        <v>0.21100022579203725</v>
      </c>
      <c r="R22">
        <v>0.7</v>
      </c>
      <c r="S22">
        <f t="shared" si="7"/>
        <v>0.30000000000000004</v>
      </c>
      <c r="T22">
        <f t="shared" si="7"/>
        <v>0.7</v>
      </c>
      <c r="U22">
        <f t="shared" si="7"/>
        <v>0.30000000000000004</v>
      </c>
      <c r="V22">
        <f t="shared" si="7"/>
        <v>0.7</v>
      </c>
    </row>
    <row r="23" spans="1:22" x14ac:dyDescent="0.2">
      <c r="A23" s="2">
        <v>44616</v>
      </c>
      <c r="B23">
        <v>9.94</v>
      </c>
      <c r="C23">
        <v>34.889999000000003</v>
      </c>
      <c r="D23">
        <v>51.59</v>
      </c>
      <c r="E23">
        <v>49.060001</v>
      </c>
      <c r="F23">
        <v>17.670000000000002</v>
      </c>
      <c r="H23">
        <f t="shared" si="1"/>
        <v>4.0419499042895511E-2</v>
      </c>
      <c r="I23">
        <f t="shared" si="2"/>
        <v>3.8790726757636257E-2</v>
      </c>
      <c r="J23">
        <f t="shared" si="3"/>
        <v>4.9537519568907076E-2</v>
      </c>
      <c r="K23">
        <f t="shared" si="4"/>
        <v>2.991886647053927E-2</v>
      </c>
      <c r="L23">
        <f t="shared" si="5"/>
        <v>1.9058872856259641E-2</v>
      </c>
      <c r="O23" s="9"/>
      <c r="R23">
        <v>0.8</v>
      </c>
      <c r="S23">
        <f t="shared" si="7"/>
        <v>0.19999999999999996</v>
      </c>
      <c r="T23">
        <f t="shared" si="7"/>
        <v>0.8</v>
      </c>
      <c r="U23">
        <f t="shared" si="7"/>
        <v>0.19999999999999996</v>
      </c>
      <c r="V23">
        <f t="shared" si="7"/>
        <v>0.8</v>
      </c>
    </row>
    <row r="24" spans="1:22" x14ac:dyDescent="0.2">
      <c r="A24" s="2">
        <v>44617</v>
      </c>
      <c r="B24">
        <v>10.35</v>
      </c>
      <c r="C24">
        <v>36.270000000000003</v>
      </c>
      <c r="D24">
        <v>54.209999000000003</v>
      </c>
      <c r="E24">
        <v>50.549999</v>
      </c>
      <c r="F24">
        <v>18.010000000000002</v>
      </c>
      <c r="H24">
        <f t="shared" si="1"/>
        <v>-4.445176257083381E-2</v>
      </c>
      <c r="I24">
        <f t="shared" si="2"/>
        <v>-4.887285162433927E-2</v>
      </c>
      <c r="J24">
        <f t="shared" si="3"/>
        <v>-3.4149660492949568E-2</v>
      </c>
      <c r="K24">
        <f t="shared" si="4"/>
        <v>-5.55444797960266E-3</v>
      </c>
      <c r="L24">
        <f t="shared" si="5"/>
        <v>-1.7362463110907802E-2</v>
      </c>
      <c r="N24" s="1" t="s">
        <v>17</v>
      </c>
      <c r="O24" s="9">
        <f>(O21-O8)/O22</f>
        <v>0.10980693610265985</v>
      </c>
      <c r="R24">
        <v>0.9</v>
      </c>
      <c r="S24">
        <f t="shared" si="7"/>
        <v>9.9999999999999978E-2</v>
      </c>
      <c r="T24">
        <f t="shared" si="7"/>
        <v>0.9</v>
      </c>
      <c r="U24">
        <f t="shared" si="7"/>
        <v>9.9999999999999978E-2</v>
      </c>
      <c r="V24">
        <f t="shared" si="7"/>
        <v>0.9</v>
      </c>
    </row>
    <row r="25" spans="1:22" x14ac:dyDescent="0.2">
      <c r="A25" s="2">
        <v>44620</v>
      </c>
      <c r="B25">
        <v>9.9</v>
      </c>
      <c r="C25">
        <v>34.540000999999997</v>
      </c>
      <c r="D25">
        <v>52.389999000000003</v>
      </c>
      <c r="E25">
        <v>50.27</v>
      </c>
      <c r="F25">
        <v>17.700001</v>
      </c>
      <c r="H25">
        <f t="shared" si="1"/>
        <v>-6.1445665851568479E-2</v>
      </c>
      <c r="I25">
        <f t="shared" si="2"/>
        <v>-4.0773771403377665E-2</v>
      </c>
      <c r="J25">
        <f t="shared" si="3"/>
        <v>-1.1904883418706075E-2</v>
      </c>
      <c r="K25">
        <f t="shared" si="4"/>
        <v>-3.0908388473366431E-2</v>
      </c>
      <c r="L25">
        <f t="shared" si="5"/>
        <v>-2.1125592349442366E-2</v>
      </c>
    </row>
    <row r="26" spans="1:22" x14ac:dyDescent="0.2">
      <c r="A26" s="2">
        <v>44621</v>
      </c>
      <c r="B26">
        <v>9.31</v>
      </c>
      <c r="C26">
        <v>33.159999999999997</v>
      </c>
      <c r="D26">
        <v>51.77</v>
      </c>
      <c r="E26">
        <v>48.740001999999997</v>
      </c>
      <c r="F26">
        <v>17.329999999999998</v>
      </c>
      <c r="H26">
        <f t="shared" si="1"/>
        <v>3.3794134521058547E-2</v>
      </c>
      <c r="I26">
        <f t="shared" si="2"/>
        <v>2.6485672959851242E-2</v>
      </c>
      <c r="J26">
        <f t="shared" si="3"/>
        <v>5.3589266823436725E-2</v>
      </c>
      <c r="K26">
        <f t="shared" si="4"/>
        <v>-1.4373064788312884E-3</v>
      </c>
      <c r="L26">
        <f t="shared" si="5"/>
        <v>1.3753798471491177E-2</v>
      </c>
    </row>
    <row r="27" spans="1:22" x14ac:dyDescent="0.2">
      <c r="A27" s="2">
        <v>44622</v>
      </c>
      <c r="B27">
        <v>9.6300000000000008</v>
      </c>
      <c r="C27">
        <v>34.049999</v>
      </c>
      <c r="D27">
        <v>54.619999</v>
      </c>
      <c r="E27">
        <v>48.669998</v>
      </c>
      <c r="F27">
        <v>17.57</v>
      </c>
      <c r="H27">
        <f t="shared" si="1"/>
        <v>-5.3317531203157131E-2</v>
      </c>
      <c r="I27">
        <f t="shared" si="2"/>
        <v>-2.3775236125082155E-2</v>
      </c>
      <c r="J27">
        <f t="shared" si="3"/>
        <v>-6.1735200311073692E-2</v>
      </c>
      <c r="K27">
        <f t="shared" si="4"/>
        <v>-2.0131363893630412E-2</v>
      </c>
      <c r="L27">
        <f t="shared" si="5"/>
        <v>-2.4778047372430972E-2</v>
      </c>
    </row>
    <row r="28" spans="1:22" x14ac:dyDescent="0.2">
      <c r="A28" s="2">
        <v>44623</v>
      </c>
      <c r="B28">
        <v>9.1300000000000008</v>
      </c>
      <c r="C28">
        <v>33.25</v>
      </c>
      <c r="D28">
        <v>51.349997999999999</v>
      </c>
      <c r="E28">
        <v>47.700001</v>
      </c>
      <c r="F28">
        <v>17.139999</v>
      </c>
      <c r="H28">
        <f t="shared" si="1"/>
        <v>-8.5717780112885403E-2</v>
      </c>
      <c r="I28">
        <f t="shared" si="2"/>
        <v>-6.2675595806875928E-2</v>
      </c>
      <c r="J28">
        <f t="shared" si="3"/>
        <v>-3.8916943120653275E-2</v>
      </c>
      <c r="K28">
        <f t="shared" si="4"/>
        <v>-4.327085351090109E-2</v>
      </c>
      <c r="L28">
        <f t="shared" si="5"/>
        <v>-4.4133519996422191E-2</v>
      </c>
      <c r="R28" s="1"/>
      <c r="S28" s="1" t="s">
        <v>26</v>
      </c>
      <c r="T28" s="1" t="s">
        <v>27</v>
      </c>
    </row>
    <row r="29" spans="1:22" x14ac:dyDescent="0.2">
      <c r="A29" s="2">
        <v>44624</v>
      </c>
      <c r="B29">
        <v>8.3800000000000008</v>
      </c>
      <c r="C29">
        <v>31.23</v>
      </c>
      <c r="D29">
        <v>49.389999000000003</v>
      </c>
      <c r="E29">
        <v>45.68</v>
      </c>
      <c r="F29">
        <v>16.399999999999999</v>
      </c>
      <c r="H29">
        <f t="shared" si="1"/>
        <v>-5.3934639234947415E-2</v>
      </c>
      <c r="I29">
        <f t="shared" si="2"/>
        <v>-2.070601313217512E-2</v>
      </c>
      <c r="J29">
        <f t="shared" si="3"/>
        <v>4.2998243160346533E-2</v>
      </c>
      <c r="K29">
        <f t="shared" si="4"/>
        <v>-4.0201907151299864E-2</v>
      </c>
      <c r="L29">
        <f t="shared" si="5"/>
        <v>-3.7904506562601935E-2</v>
      </c>
      <c r="R29" s="1" t="s">
        <v>28</v>
      </c>
      <c r="S29" s="1">
        <v>0.33</v>
      </c>
      <c r="T29" s="1">
        <v>0.127</v>
      </c>
    </row>
    <row r="30" spans="1:22" x14ac:dyDescent="0.2">
      <c r="A30" s="2">
        <v>44627</v>
      </c>
      <c r="B30">
        <v>7.94</v>
      </c>
      <c r="C30">
        <v>30.59</v>
      </c>
      <c r="D30">
        <v>51.560001</v>
      </c>
      <c r="E30">
        <v>43.880001</v>
      </c>
      <c r="F30">
        <v>15.79</v>
      </c>
      <c r="H30">
        <f t="shared" si="1"/>
        <v>4.1929693138123766E-2</v>
      </c>
      <c r="I30">
        <f t="shared" si="2"/>
        <v>2.5178895917364247E-2</v>
      </c>
      <c r="J30">
        <f t="shared" si="3"/>
        <v>2.6412980443780237E-2</v>
      </c>
      <c r="K30">
        <f t="shared" si="4"/>
        <v>-3.8817721992918941E-3</v>
      </c>
      <c r="L30">
        <f t="shared" si="5"/>
        <v>-1.2747145197865573E-2</v>
      </c>
      <c r="R30" s="1" t="s">
        <v>10</v>
      </c>
      <c r="S30" s="1">
        <v>0</v>
      </c>
      <c r="T30" s="1">
        <v>1.1999999999999999E-3</v>
      </c>
    </row>
    <row r="31" spans="1:22" x14ac:dyDescent="0.2">
      <c r="A31" s="2">
        <v>44628</v>
      </c>
      <c r="B31">
        <v>8.2799999999999994</v>
      </c>
      <c r="C31">
        <v>31.370000999999998</v>
      </c>
      <c r="D31">
        <v>52.939999</v>
      </c>
      <c r="E31">
        <v>43.709999000000003</v>
      </c>
      <c r="F31">
        <v>15.59</v>
      </c>
      <c r="H31">
        <f t="shared" si="1"/>
        <v>4.4871754177175656E-2</v>
      </c>
      <c r="I31">
        <f t="shared" si="2"/>
        <v>2.5493087484060813E-2</v>
      </c>
      <c r="J31">
        <f t="shared" si="3"/>
        <v>-2.3508010840135651E-2</v>
      </c>
      <c r="K31">
        <f t="shared" si="4"/>
        <v>3.837560664678296E-2</v>
      </c>
      <c r="L31">
        <f t="shared" si="5"/>
        <v>2.8455981712820967E-2</v>
      </c>
    </row>
    <row r="32" spans="1:22" x14ac:dyDescent="0.2">
      <c r="A32" s="2">
        <v>44629</v>
      </c>
      <c r="B32">
        <v>8.66</v>
      </c>
      <c r="C32">
        <v>32.18</v>
      </c>
      <c r="D32">
        <v>51.709999000000003</v>
      </c>
      <c r="E32">
        <v>45.419998</v>
      </c>
      <c r="F32">
        <v>16.040001</v>
      </c>
      <c r="H32">
        <f t="shared" si="1"/>
        <v>-2.4548281205261358E-2</v>
      </c>
      <c r="I32">
        <f t="shared" si="2"/>
        <v>-2.8685970094487229E-2</v>
      </c>
      <c r="J32">
        <f t="shared" si="3"/>
        <v>-3.8684720766472028E-4</v>
      </c>
      <c r="K32">
        <f t="shared" si="4"/>
        <v>-2.3839828984187211E-2</v>
      </c>
      <c r="L32">
        <f t="shared" si="5"/>
        <v>-1.5708836514955502E-2</v>
      </c>
    </row>
    <row r="33" spans="1:18" x14ac:dyDescent="0.2">
      <c r="A33" s="2">
        <v>44630</v>
      </c>
      <c r="B33">
        <v>8.4499999999999993</v>
      </c>
      <c r="C33">
        <v>31.27</v>
      </c>
      <c r="D33">
        <v>51.689999</v>
      </c>
      <c r="E33">
        <v>44.349997999999999</v>
      </c>
      <c r="F33">
        <v>15.79</v>
      </c>
      <c r="H33">
        <f t="shared" si="1"/>
        <v>-3.556613114847004E-3</v>
      </c>
      <c r="I33">
        <f t="shared" si="2"/>
        <v>-4.8084400258835563E-3</v>
      </c>
      <c r="J33">
        <f t="shared" si="3"/>
        <v>-1.4812178965332722E-2</v>
      </c>
      <c r="K33">
        <f t="shared" si="4"/>
        <v>-9.0600167754445755E-3</v>
      </c>
      <c r="L33">
        <f t="shared" si="5"/>
        <v>-6.3532615226094425E-3</v>
      </c>
    </row>
    <row r="34" spans="1:18" x14ac:dyDescent="0.2">
      <c r="A34" s="2">
        <v>44631</v>
      </c>
      <c r="B34">
        <v>8.42</v>
      </c>
      <c r="C34">
        <v>31.120000999999998</v>
      </c>
      <c r="D34">
        <v>50.93</v>
      </c>
      <c r="E34">
        <v>43.950001</v>
      </c>
      <c r="F34">
        <v>15.69</v>
      </c>
      <c r="H34">
        <f t="shared" si="1"/>
        <v>5.2064968067252616E-2</v>
      </c>
      <c r="I34">
        <f t="shared" si="2"/>
        <v>2.2558509850135008E-2</v>
      </c>
      <c r="J34">
        <f t="shared" si="3"/>
        <v>-1.9229475655149285E-2</v>
      </c>
      <c r="K34">
        <f t="shared" si="4"/>
        <v>9.0600167754445304E-3</v>
      </c>
      <c r="L34">
        <f t="shared" si="5"/>
        <v>1.6435262485912427E-2</v>
      </c>
    </row>
    <row r="35" spans="1:18" x14ac:dyDescent="0.2">
      <c r="A35" s="2">
        <v>44634</v>
      </c>
      <c r="B35">
        <v>8.8699999999999992</v>
      </c>
      <c r="C35">
        <v>31.83</v>
      </c>
      <c r="D35">
        <v>49.959999000000003</v>
      </c>
      <c r="E35">
        <v>44.349997999999999</v>
      </c>
      <c r="F35">
        <v>15.95</v>
      </c>
      <c r="H35">
        <f t="shared" si="1"/>
        <v>7.860792863934641E-3</v>
      </c>
      <c r="I35">
        <f t="shared" si="2"/>
        <v>-8.8356840025008085E-3</v>
      </c>
      <c r="J35">
        <f t="shared" si="3"/>
        <v>7.7759142012601449E-3</v>
      </c>
      <c r="K35">
        <f t="shared" si="4"/>
        <v>9.0153265858864513E-4</v>
      </c>
      <c r="L35">
        <f t="shared" si="5"/>
        <v>1.6786157804130272E-2</v>
      </c>
      <c r="P35" t="s">
        <v>25</v>
      </c>
    </row>
    <row r="36" spans="1:18" x14ac:dyDescent="0.2">
      <c r="A36" s="2">
        <v>44635</v>
      </c>
      <c r="B36">
        <v>8.94</v>
      </c>
      <c r="C36">
        <v>31.549999</v>
      </c>
      <c r="D36">
        <v>50.349997999999999</v>
      </c>
      <c r="E36">
        <v>44.389999000000003</v>
      </c>
      <c r="F36">
        <v>16.219999000000001</v>
      </c>
      <c r="H36">
        <f t="shared" si="1"/>
        <v>4.1627039512077232E-2</v>
      </c>
      <c r="I36">
        <f t="shared" si="2"/>
        <v>3.5189712700301481E-2</v>
      </c>
      <c r="J36">
        <f t="shared" si="3"/>
        <v>-2.3861216806708614E-3</v>
      </c>
      <c r="K36">
        <f t="shared" si="4"/>
        <v>1.5424537218799434E-2</v>
      </c>
      <c r="L36">
        <f t="shared" si="5"/>
        <v>2.0745101535654648E-2</v>
      </c>
      <c r="P36" t="s">
        <v>16</v>
      </c>
      <c r="Q36">
        <v>5.0510120605314665E-2</v>
      </c>
      <c r="R36">
        <v>2.4369288311193036E-2</v>
      </c>
    </row>
    <row r="37" spans="1:18" x14ac:dyDescent="0.2">
      <c r="A37" s="2">
        <v>44636</v>
      </c>
      <c r="B37">
        <v>9.32</v>
      </c>
      <c r="C37">
        <v>32.68</v>
      </c>
      <c r="D37">
        <v>50.23</v>
      </c>
      <c r="E37">
        <v>45.080002</v>
      </c>
      <c r="F37">
        <v>16.559999000000001</v>
      </c>
      <c r="H37">
        <f t="shared" si="1"/>
        <v>-7.5390771731659754E-3</v>
      </c>
      <c r="I37">
        <f t="shared" si="2"/>
        <v>1.6087735285440604E-2</v>
      </c>
      <c r="J37">
        <f t="shared" si="3"/>
        <v>3.2128111322388728E-2</v>
      </c>
      <c r="K37">
        <f t="shared" si="4"/>
        <v>5.3097026226586273E-3</v>
      </c>
      <c r="L37">
        <f t="shared" si="5"/>
        <v>1.4983799361484343E-2</v>
      </c>
      <c r="P37" t="s">
        <v>9</v>
      </c>
      <c r="Q37">
        <v>0.22000015137955028</v>
      </c>
      <c r="R37">
        <v>0.21100022579203725</v>
      </c>
    </row>
    <row r="38" spans="1:18" x14ac:dyDescent="0.2">
      <c r="A38" s="2">
        <v>44637</v>
      </c>
      <c r="B38">
        <v>9.25</v>
      </c>
      <c r="C38">
        <v>33.209999000000003</v>
      </c>
      <c r="D38">
        <v>51.869999</v>
      </c>
      <c r="E38">
        <v>45.32</v>
      </c>
      <c r="F38">
        <v>16.809999000000001</v>
      </c>
      <c r="H38">
        <f t="shared" si="1"/>
        <v>-4.3337012571183046E-3</v>
      </c>
      <c r="I38">
        <f t="shared" si="2"/>
        <v>-3.0109923431825863E-4</v>
      </c>
      <c r="J38">
        <f t="shared" si="3"/>
        <v>-1.3782592373700097E-2</v>
      </c>
      <c r="K38">
        <f t="shared" si="4"/>
        <v>-4.414257458726268E-4</v>
      </c>
      <c r="L38">
        <f t="shared" si="5"/>
        <v>1.4176257146374887E-2</v>
      </c>
    </row>
    <row r="39" spans="1:18" x14ac:dyDescent="0.2">
      <c r="A39" s="2">
        <v>44638</v>
      </c>
      <c r="B39">
        <v>9.2100000000000009</v>
      </c>
      <c r="C39">
        <v>33.200001</v>
      </c>
      <c r="D39">
        <v>51.16</v>
      </c>
      <c r="E39">
        <v>45.299999</v>
      </c>
      <c r="F39">
        <v>17.049999</v>
      </c>
      <c r="H39">
        <f t="shared" si="1"/>
        <v>-1.752509255538073E-2</v>
      </c>
      <c r="I39">
        <f t="shared" si="2"/>
        <v>-6.0423445764440859E-3</v>
      </c>
      <c r="J39">
        <f t="shared" si="3"/>
        <v>4.3601533805173343E-2</v>
      </c>
      <c r="K39">
        <f t="shared" si="4"/>
        <v>-4.8682768767860539E-3</v>
      </c>
      <c r="L39">
        <f t="shared" si="5"/>
        <v>0</v>
      </c>
      <c r="P39" t="s">
        <v>17</v>
      </c>
      <c r="Q39">
        <v>0.22413675761633226</v>
      </c>
    </row>
    <row r="40" spans="1:18" x14ac:dyDescent="0.2">
      <c r="A40" s="2">
        <v>44641</v>
      </c>
      <c r="B40">
        <v>9.0500000000000007</v>
      </c>
      <c r="C40">
        <v>33</v>
      </c>
      <c r="D40">
        <v>53.439999</v>
      </c>
      <c r="E40">
        <v>45.080002</v>
      </c>
      <c r="F40">
        <v>17.049999</v>
      </c>
      <c r="H40">
        <f t="shared" si="1"/>
        <v>2.724964244737554E-2</v>
      </c>
      <c r="I40">
        <f t="shared" si="2"/>
        <v>3.3083064280989394E-2</v>
      </c>
      <c r="J40">
        <f t="shared" si="3"/>
        <v>-6.9477136760116237E-3</v>
      </c>
      <c r="K40">
        <f t="shared" si="4"/>
        <v>9.7130562809286287E-3</v>
      </c>
      <c r="L40">
        <f t="shared" si="5"/>
        <v>-1.1735916839965288E-3</v>
      </c>
    </row>
    <row r="41" spans="1:18" x14ac:dyDescent="0.2">
      <c r="A41" s="2">
        <v>44642</v>
      </c>
      <c r="B41">
        <v>9.3000000000000007</v>
      </c>
      <c r="C41">
        <v>34.110000999999997</v>
      </c>
      <c r="D41">
        <v>53.07</v>
      </c>
      <c r="E41">
        <v>45.52</v>
      </c>
      <c r="F41">
        <v>17.030000999999999</v>
      </c>
      <c r="H41">
        <f t="shared" si="1"/>
        <v>-2.173998663640599E-2</v>
      </c>
      <c r="I41">
        <f t="shared" si="2"/>
        <v>-1.7150095093371242E-2</v>
      </c>
      <c r="J41">
        <f t="shared" si="3"/>
        <v>3.0982943309082273E-2</v>
      </c>
      <c r="K41">
        <f t="shared" si="4"/>
        <v>-1.7283789053366215E-2</v>
      </c>
      <c r="L41">
        <f t="shared" si="5"/>
        <v>-2.7382721956029612E-2</v>
      </c>
    </row>
    <row r="42" spans="1:18" x14ac:dyDescent="0.2">
      <c r="A42" s="2">
        <v>44643</v>
      </c>
      <c r="B42">
        <v>9.1</v>
      </c>
      <c r="C42">
        <v>33.529998999999997</v>
      </c>
      <c r="D42">
        <v>54.740001999999997</v>
      </c>
      <c r="E42">
        <v>44.740001999999997</v>
      </c>
      <c r="F42">
        <v>16.57</v>
      </c>
      <c r="H42">
        <f t="shared" si="1"/>
        <v>-3.3021493957589992E-3</v>
      </c>
      <c r="I42">
        <f t="shared" si="2"/>
        <v>1.656355549571329E-2</v>
      </c>
      <c r="J42">
        <f t="shared" si="3"/>
        <v>5.1020153475424814E-3</v>
      </c>
      <c r="K42">
        <f t="shared" si="4"/>
        <v>-2.9099292080377002E-3</v>
      </c>
      <c r="L42">
        <f t="shared" si="5"/>
        <v>9.0117164094697891E-3</v>
      </c>
    </row>
    <row r="43" spans="1:18" x14ac:dyDescent="0.2">
      <c r="A43" s="2">
        <v>44644</v>
      </c>
      <c r="B43">
        <v>9.07</v>
      </c>
      <c r="C43">
        <v>34.090000000000003</v>
      </c>
      <c r="D43">
        <v>55.02</v>
      </c>
      <c r="E43">
        <v>44.610000999999997</v>
      </c>
      <c r="F43">
        <v>16.719999000000001</v>
      </c>
      <c r="H43">
        <f t="shared" si="1"/>
        <v>-2.2075064152104582E-3</v>
      </c>
      <c r="I43">
        <f t="shared" si="2"/>
        <v>3.5138836084821026E-3</v>
      </c>
      <c r="J43">
        <f t="shared" si="3"/>
        <v>1.030657346894971E-2</v>
      </c>
      <c r="K43">
        <f t="shared" si="4"/>
        <v>6.4797677349659605E-3</v>
      </c>
      <c r="L43">
        <f t="shared" si="5"/>
        <v>3.5822127858725103E-3</v>
      </c>
    </row>
    <row r="44" spans="1:18" x14ac:dyDescent="0.2">
      <c r="A44" s="2">
        <v>44645</v>
      </c>
      <c r="B44">
        <v>9.0500000000000007</v>
      </c>
      <c r="C44">
        <v>34.209999000000003</v>
      </c>
      <c r="D44">
        <v>55.59</v>
      </c>
      <c r="E44">
        <v>44.900002000000001</v>
      </c>
      <c r="F44">
        <v>16.780000999999999</v>
      </c>
      <c r="H44">
        <f t="shared" si="1"/>
        <v>-0.11213602664143453</v>
      </c>
      <c r="I44">
        <f t="shared" si="2"/>
        <v>-6.1574451421326261E-3</v>
      </c>
      <c r="J44">
        <f t="shared" si="3"/>
        <v>-2.9389721375519665E-2</v>
      </c>
      <c r="K44">
        <f t="shared" si="4"/>
        <v>6.6592696704416785E-3</v>
      </c>
      <c r="L44">
        <f t="shared" si="5"/>
        <v>5.9577001489517258E-4</v>
      </c>
    </row>
    <row r="45" spans="1:18" x14ac:dyDescent="0.2">
      <c r="A45" s="2">
        <v>44648</v>
      </c>
      <c r="B45">
        <v>8.09</v>
      </c>
      <c r="C45">
        <v>34</v>
      </c>
      <c r="D45">
        <v>53.98</v>
      </c>
      <c r="E45">
        <v>45.200001</v>
      </c>
      <c r="F45">
        <v>16.790001</v>
      </c>
      <c r="H45">
        <f t="shared" si="1"/>
        <v>3.5219183423591406E-2</v>
      </c>
      <c r="I45">
        <f t="shared" si="2"/>
        <v>1.2858125907363498E-2</v>
      </c>
      <c r="J45">
        <f t="shared" si="3"/>
        <v>-9.8669514097306232E-3</v>
      </c>
      <c r="K45">
        <f t="shared" si="4"/>
        <v>2.2964354996355022E-2</v>
      </c>
      <c r="L45">
        <f t="shared" si="5"/>
        <v>1.0663489669904899E-2</v>
      </c>
    </row>
    <row r="46" spans="1:18" x14ac:dyDescent="0.2">
      <c r="A46" s="2">
        <v>44649</v>
      </c>
      <c r="B46">
        <v>8.3800000000000008</v>
      </c>
      <c r="C46">
        <v>34.439999</v>
      </c>
      <c r="D46">
        <v>53.450001</v>
      </c>
      <c r="E46">
        <v>46.25</v>
      </c>
      <c r="F46">
        <v>16.969999000000001</v>
      </c>
      <c r="H46">
        <f t="shared" si="1"/>
        <v>-3.5219183423591462E-2</v>
      </c>
      <c r="I46">
        <f t="shared" si="2"/>
        <v>1.1607952719673504E-3</v>
      </c>
      <c r="J46">
        <f t="shared" si="3"/>
        <v>3.9616403001721708E-2</v>
      </c>
      <c r="K46">
        <f t="shared" si="4"/>
        <v>2.1614961096269079E-4</v>
      </c>
      <c r="L46">
        <f t="shared" si="5"/>
        <v>-4.1333983895864221E-3</v>
      </c>
    </row>
    <row r="47" spans="1:18" x14ac:dyDescent="0.2">
      <c r="A47" s="2">
        <v>44650</v>
      </c>
      <c r="B47">
        <v>8.09</v>
      </c>
      <c r="C47">
        <v>34.479999999999997</v>
      </c>
      <c r="D47">
        <v>55.610000999999997</v>
      </c>
      <c r="E47">
        <v>46.259998000000003</v>
      </c>
      <c r="F47">
        <v>16.899999999999999</v>
      </c>
      <c r="H47">
        <f t="shared" si="1"/>
        <v>-2.3765971597424423E-2</v>
      </c>
      <c r="I47">
        <f t="shared" si="2"/>
        <v>-7.5691481087683393E-3</v>
      </c>
      <c r="J47">
        <f t="shared" si="3"/>
        <v>-1.2303411827320625E-2</v>
      </c>
      <c r="K47">
        <f t="shared" si="4"/>
        <v>-1.5028008293605727E-2</v>
      </c>
      <c r="L47">
        <f t="shared" si="5"/>
        <v>-1.6706772333255775E-2</v>
      </c>
    </row>
    <row r="48" spans="1:18" x14ac:dyDescent="0.2">
      <c r="A48" s="2">
        <v>44651</v>
      </c>
      <c r="B48">
        <v>7.9</v>
      </c>
      <c r="C48">
        <v>34.220001000000003</v>
      </c>
      <c r="D48">
        <v>54.93</v>
      </c>
      <c r="E48">
        <v>45.57</v>
      </c>
      <c r="F48">
        <v>16.620000999999998</v>
      </c>
      <c r="H48">
        <f t="shared" si="1"/>
        <v>6.3091691932647556E-3</v>
      </c>
      <c r="I48">
        <f t="shared" si="2"/>
        <v>1.2198757139149835E-2</v>
      </c>
      <c r="J48">
        <f t="shared" si="3"/>
        <v>1.4279519503953137E-2</v>
      </c>
      <c r="K48">
        <f t="shared" si="4"/>
        <v>2.2350892937353206E-2</v>
      </c>
      <c r="L48">
        <f t="shared" si="5"/>
        <v>1.7889504582305302E-2</v>
      </c>
    </row>
    <row r="49" spans="1:12" x14ac:dyDescent="0.2">
      <c r="A49" s="2">
        <v>44652</v>
      </c>
      <c r="B49">
        <v>7.95</v>
      </c>
      <c r="C49">
        <v>34.639999000000003</v>
      </c>
      <c r="D49">
        <v>55.720001000000003</v>
      </c>
      <c r="E49">
        <v>46.599997999999999</v>
      </c>
      <c r="F49">
        <v>16.920000000000002</v>
      </c>
      <c r="H49">
        <f t="shared" si="1"/>
        <v>-1.5209418663528795E-2</v>
      </c>
      <c r="I49">
        <f t="shared" si="2"/>
        <v>-4.3395698893034787E-3</v>
      </c>
      <c r="J49">
        <f t="shared" si="3"/>
        <v>1.7930612496940728E-3</v>
      </c>
      <c r="K49">
        <f t="shared" si="4"/>
        <v>-1.0735159723455545E-3</v>
      </c>
      <c r="L49">
        <f t="shared" si="5"/>
        <v>-6.5224662459545512E-3</v>
      </c>
    </row>
    <row r="50" spans="1:12" x14ac:dyDescent="0.2">
      <c r="A50" s="2">
        <v>44655</v>
      </c>
      <c r="B50">
        <v>7.83</v>
      </c>
      <c r="C50">
        <v>34.490001999999997</v>
      </c>
      <c r="D50">
        <v>55.82</v>
      </c>
      <c r="E50">
        <v>46.549999</v>
      </c>
      <c r="F50">
        <v>16.809999000000001</v>
      </c>
      <c r="H50">
        <f t="shared" si="1"/>
        <v>-1.0269666637456156E-2</v>
      </c>
      <c r="I50">
        <f t="shared" si="2"/>
        <v>-4.0675244923767586E-3</v>
      </c>
      <c r="J50">
        <f t="shared" si="3"/>
        <v>-1.643674681739489E-2</v>
      </c>
      <c r="K50">
        <f t="shared" si="4"/>
        <v>-8.413360040954625E-3</v>
      </c>
      <c r="L50">
        <f t="shared" si="5"/>
        <v>-1.6192137877087207E-2</v>
      </c>
    </row>
    <row r="51" spans="1:12" x14ac:dyDescent="0.2">
      <c r="A51" s="2">
        <v>44656</v>
      </c>
      <c r="B51">
        <v>7.75</v>
      </c>
      <c r="C51">
        <v>34.349997999999999</v>
      </c>
      <c r="D51">
        <v>54.91</v>
      </c>
      <c r="E51">
        <v>46.16</v>
      </c>
      <c r="F51">
        <v>16.540001</v>
      </c>
      <c r="H51">
        <f t="shared" si="1"/>
        <v>-1.1680859612755681E-2</v>
      </c>
      <c r="I51">
        <f t="shared" si="2"/>
        <v>-3.7916627574697561E-3</v>
      </c>
      <c r="J51">
        <f t="shared" si="3"/>
        <v>7.0774091543251948E-3</v>
      </c>
      <c r="K51">
        <f t="shared" si="4"/>
        <v>-5.4306639387134521E-3</v>
      </c>
      <c r="L51">
        <f t="shared" si="5"/>
        <v>2.2123412855453294E-2</v>
      </c>
    </row>
    <row r="52" spans="1:12" x14ac:dyDescent="0.2">
      <c r="A52" s="2">
        <v>44657</v>
      </c>
      <c r="B52">
        <v>7.66</v>
      </c>
      <c r="C52">
        <v>34.220001000000003</v>
      </c>
      <c r="D52">
        <v>55.299999</v>
      </c>
      <c r="E52">
        <v>45.91</v>
      </c>
      <c r="F52">
        <v>16.91</v>
      </c>
      <c r="H52">
        <f t="shared" si="1"/>
        <v>-6.5488118789054396E-3</v>
      </c>
      <c r="I52">
        <f t="shared" si="2"/>
        <v>4.3737640798770143E-3</v>
      </c>
      <c r="J52">
        <f t="shared" si="3"/>
        <v>2.1676129016704585E-3</v>
      </c>
      <c r="K52">
        <f t="shared" si="4"/>
        <v>4.563715457160316E-3</v>
      </c>
      <c r="L52">
        <f t="shared" si="5"/>
        <v>-2.9611510248003067E-3</v>
      </c>
    </row>
    <row r="53" spans="1:12" x14ac:dyDescent="0.2">
      <c r="A53" s="2">
        <v>44658</v>
      </c>
      <c r="B53">
        <v>7.61</v>
      </c>
      <c r="C53">
        <v>34.369999</v>
      </c>
      <c r="D53">
        <v>55.419998</v>
      </c>
      <c r="E53">
        <v>46.119999</v>
      </c>
      <c r="F53">
        <v>16.860001</v>
      </c>
      <c r="H53">
        <f t="shared" si="1"/>
        <v>7.8534435055703043E-3</v>
      </c>
      <c r="I53">
        <f t="shared" si="2"/>
        <v>4.6444206749750245E-3</v>
      </c>
      <c r="J53">
        <f t="shared" si="3"/>
        <v>1.2017040173468741E-2</v>
      </c>
      <c r="K53">
        <f t="shared" si="4"/>
        <v>-6.3077315577216618E-3</v>
      </c>
      <c r="L53">
        <f t="shared" si="5"/>
        <v>7.0921689975126274E-3</v>
      </c>
    </row>
    <row r="54" spans="1:12" x14ac:dyDescent="0.2">
      <c r="A54" s="2">
        <v>44659</v>
      </c>
      <c r="B54">
        <v>7.67</v>
      </c>
      <c r="C54">
        <v>34.529998999999997</v>
      </c>
      <c r="D54">
        <v>56.09</v>
      </c>
      <c r="E54">
        <v>45.830002</v>
      </c>
      <c r="F54">
        <v>16.98</v>
      </c>
      <c r="H54">
        <f t="shared" si="1"/>
        <v>-3.9190122007357192E-3</v>
      </c>
      <c r="I54">
        <f t="shared" si="2"/>
        <v>2.6030384214491531E-3</v>
      </c>
      <c r="J54">
        <f t="shared" si="3"/>
        <v>-1.3823036723688089E-2</v>
      </c>
      <c r="K54">
        <f t="shared" si="4"/>
        <v>-1.0308260695217487E-2</v>
      </c>
      <c r="L54">
        <f t="shared" si="5"/>
        <v>7.042282625412951E-3</v>
      </c>
    </row>
    <row r="55" spans="1:12" x14ac:dyDescent="0.2">
      <c r="A55" s="2">
        <v>44662</v>
      </c>
      <c r="B55">
        <v>7.64</v>
      </c>
      <c r="C55">
        <v>34.619999</v>
      </c>
      <c r="D55">
        <v>55.32</v>
      </c>
      <c r="E55">
        <v>45.360000999999997</v>
      </c>
      <c r="F55">
        <v>17.100000000000001</v>
      </c>
      <c r="H55">
        <f t="shared" si="1"/>
        <v>-1.3175421158564404E-2</v>
      </c>
      <c r="I55">
        <f t="shared" si="2"/>
        <v>-3.25876787974844E-2</v>
      </c>
      <c r="J55">
        <f t="shared" si="3"/>
        <v>1.2038632284908127E-2</v>
      </c>
      <c r="K55">
        <f t="shared" si="4"/>
        <v>-1.9141492293157203E-2</v>
      </c>
      <c r="L55">
        <f t="shared" si="5"/>
        <v>1.7527904502965704E-3</v>
      </c>
    </row>
    <row r="56" spans="1:12" x14ac:dyDescent="0.2">
      <c r="A56" s="2">
        <v>44663</v>
      </c>
      <c r="B56">
        <v>7.54</v>
      </c>
      <c r="C56">
        <v>33.509998000000003</v>
      </c>
      <c r="D56">
        <v>55.990001999999997</v>
      </c>
      <c r="E56">
        <v>44.5</v>
      </c>
      <c r="F56">
        <v>17.129999000000002</v>
      </c>
      <c r="H56">
        <f t="shared" si="1"/>
        <v>2.3592182016819979E-2</v>
      </c>
      <c r="I56">
        <f t="shared" si="2"/>
        <v>1.3339489931197938E-2</v>
      </c>
      <c r="J56">
        <f t="shared" si="3"/>
        <v>1.8579654556131545E-2</v>
      </c>
      <c r="K56">
        <f t="shared" si="4"/>
        <v>1.1395453698075687E-2</v>
      </c>
      <c r="L56">
        <f t="shared" si="5"/>
        <v>2.4792277300450163E-2</v>
      </c>
    </row>
    <row r="57" spans="1:12" x14ac:dyDescent="0.2">
      <c r="A57" s="2">
        <v>44664</v>
      </c>
      <c r="B57">
        <v>7.72</v>
      </c>
      <c r="C57">
        <v>33.959999000000003</v>
      </c>
      <c r="D57">
        <v>57.040000999999997</v>
      </c>
      <c r="E57">
        <v>45.009998000000003</v>
      </c>
      <c r="F57">
        <v>17.559999000000001</v>
      </c>
      <c r="H57">
        <f t="shared" si="1"/>
        <v>-7.8023802841847871E-3</v>
      </c>
      <c r="I57">
        <f t="shared" si="2"/>
        <v>-5.8910165441843911E-4</v>
      </c>
      <c r="J57">
        <f t="shared" si="3"/>
        <v>1.2264565492424633E-3</v>
      </c>
      <c r="K57">
        <f t="shared" si="4"/>
        <v>-7.8063964582585485E-3</v>
      </c>
      <c r="L57">
        <f t="shared" si="5"/>
        <v>-3.4226503298924794E-3</v>
      </c>
    </row>
    <row r="58" spans="1:12" x14ac:dyDescent="0.2">
      <c r="A58" s="2">
        <v>44665</v>
      </c>
      <c r="B58">
        <v>7.66</v>
      </c>
      <c r="C58">
        <v>33.939999</v>
      </c>
      <c r="D58">
        <v>57.110000999999997</v>
      </c>
      <c r="E58">
        <v>44.66</v>
      </c>
      <c r="F58">
        <v>17.5</v>
      </c>
      <c r="H58">
        <f t="shared" si="1"/>
        <v>9.0968788468306517E-3</v>
      </c>
      <c r="I58">
        <f t="shared" si="2"/>
        <v>-1.4742742305898858E-3</v>
      </c>
      <c r="J58">
        <f t="shared" si="3"/>
        <v>3.8448316192002019E-3</v>
      </c>
      <c r="K58">
        <f t="shared" si="4"/>
        <v>-9.901048368509963E-3</v>
      </c>
      <c r="L58">
        <f t="shared" si="5"/>
        <v>-9.7617772019537308E-3</v>
      </c>
    </row>
    <row r="59" spans="1:12" x14ac:dyDescent="0.2">
      <c r="A59" s="2">
        <v>44669</v>
      </c>
      <c r="B59">
        <v>7.73</v>
      </c>
      <c r="C59">
        <v>33.889999000000003</v>
      </c>
      <c r="D59">
        <v>57.330002</v>
      </c>
      <c r="E59">
        <v>44.220001000000003</v>
      </c>
      <c r="F59">
        <v>17.329999999999998</v>
      </c>
      <c r="H59">
        <f t="shared" si="1"/>
        <v>7.7319972833261846E-3</v>
      </c>
      <c r="I59">
        <f t="shared" si="2"/>
        <v>1.3773170107932647E-2</v>
      </c>
      <c r="J59">
        <f t="shared" si="3"/>
        <v>1.3169450198401236E-2</v>
      </c>
      <c r="K59">
        <f t="shared" si="4"/>
        <v>1.2807724502118726E-2</v>
      </c>
      <c r="L59">
        <f t="shared" si="5"/>
        <v>-7.5296617685740672E-3</v>
      </c>
    </row>
    <row r="60" spans="1:12" x14ac:dyDescent="0.2">
      <c r="A60" s="2">
        <v>44670</v>
      </c>
      <c r="B60">
        <v>7.79</v>
      </c>
      <c r="C60">
        <v>34.360000999999997</v>
      </c>
      <c r="D60">
        <v>58.09</v>
      </c>
      <c r="E60">
        <v>44.790000999999997</v>
      </c>
      <c r="F60">
        <v>17.200001</v>
      </c>
      <c r="H60">
        <f t="shared" si="1"/>
        <v>7.6726719116601864E-3</v>
      </c>
      <c r="I60">
        <f t="shared" si="2"/>
        <v>1.759745345156058E-2</v>
      </c>
      <c r="J60">
        <f t="shared" si="3"/>
        <v>-3.7944336988044972E-3</v>
      </c>
      <c r="K60">
        <f t="shared" si="4"/>
        <v>1.3967570098325383E-2</v>
      </c>
      <c r="L60">
        <f t="shared" si="5"/>
        <v>-1.5231693703156789E-2</v>
      </c>
    </row>
    <row r="61" spans="1:12" x14ac:dyDescent="0.2">
      <c r="A61" s="2">
        <v>44671</v>
      </c>
      <c r="B61">
        <v>7.85</v>
      </c>
      <c r="C61">
        <v>34.970001000000003</v>
      </c>
      <c r="D61">
        <v>57.869999</v>
      </c>
      <c r="E61">
        <v>45.419998</v>
      </c>
      <c r="F61">
        <v>16.940000999999999</v>
      </c>
      <c r="H61">
        <f t="shared" si="1"/>
        <v>-3.8289772370972393E-3</v>
      </c>
      <c r="I61">
        <f t="shared" si="2"/>
        <v>-1.3241500515529272E-2</v>
      </c>
      <c r="J61">
        <f t="shared" si="3"/>
        <v>-2.0248553913274479E-2</v>
      </c>
      <c r="K61">
        <f t="shared" si="4"/>
        <v>2.6385899503647693E-3</v>
      </c>
      <c r="L61">
        <f t="shared" si="5"/>
        <v>-7.1090937109816654E-3</v>
      </c>
    </row>
    <row r="62" spans="1:12" x14ac:dyDescent="0.2">
      <c r="A62" s="2">
        <v>44672</v>
      </c>
      <c r="B62">
        <v>7.82</v>
      </c>
      <c r="C62">
        <v>34.509998000000003</v>
      </c>
      <c r="D62">
        <v>56.709999000000003</v>
      </c>
      <c r="E62">
        <v>45.540000999999997</v>
      </c>
      <c r="F62">
        <v>16.82</v>
      </c>
      <c r="H62">
        <f t="shared" si="1"/>
        <v>-2.4596709260854104E-2</v>
      </c>
      <c r="I62">
        <f t="shared" si="2"/>
        <v>-3.1496320843500111E-2</v>
      </c>
      <c r="J62">
        <f t="shared" si="3"/>
        <v>-2.1747684012022914E-2</v>
      </c>
      <c r="K62">
        <f t="shared" si="4"/>
        <v>-2.8587374844511455E-3</v>
      </c>
      <c r="L62">
        <f t="shared" si="5"/>
        <v>-1.7391682215803346E-2</v>
      </c>
    </row>
    <row r="63" spans="1:12" x14ac:dyDescent="0.2">
      <c r="A63" s="2">
        <v>44673</v>
      </c>
      <c r="B63">
        <v>7.63</v>
      </c>
      <c r="C63">
        <v>33.439999</v>
      </c>
      <c r="D63">
        <v>55.490001999999997</v>
      </c>
      <c r="E63">
        <v>45.41</v>
      </c>
      <c r="F63">
        <v>16.530000999999999</v>
      </c>
      <c r="H63">
        <f t="shared" si="1"/>
        <v>1.3097578820635101E-3</v>
      </c>
      <c r="I63">
        <f t="shared" si="2"/>
        <v>-3.2211779179444316E-2</v>
      </c>
      <c r="J63">
        <f t="shared" si="3"/>
        <v>-3.1301228133893987E-2</v>
      </c>
      <c r="K63">
        <f t="shared" si="4"/>
        <v>2.1351552097422656E-2</v>
      </c>
      <c r="L63">
        <f t="shared" si="5"/>
        <v>3.0201773781500609E-3</v>
      </c>
    </row>
    <row r="64" spans="1:12" x14ac:dyDescent="0.2">
      <c r="A64" s="2">
        <v>44676</v>
      </c>
      <c r="B64">
        <v>7.64</v>
      </c>
      <c r="C64">
        <v>32.380001</v>
      </c>
      <c r="D64">
        <v>53.779998999999997</v>
      </c>
      <c r="E64">
        <v>46.389999000000003</v>
      </c>
      <c r="F64">
        <v>16.579999999999998</v>
      </c>
      <c r="H64">
        <f t="shared" si="1"/>
        <v>-4.4154329416741966E-2</v>
      </c>
      <c r="I64">
        <f t="shared" si="2"/>
        <v>-8.1691203797189749E-2</v>
      </c>
      <c r="J64">
        <f t="shared" si="3"/>
        <v>-1.3666786036594859E-2</v>
      </c>
      <c r="K64">
        <f t="shared" si="4"/>
        <v>-1.5861256105632847E-2</v>
      </c>
      <c r="L64">
        <f t="shared" si="5"/>
        <v>-2.5658096614199447E-2</v>
      </c>
    </row>
    <row r="65" spans="1:12" x14ac:dyDescent="0.2">
      <c r="A65" s="2">
        <v>44677</v>
      </c>
      <c r="B65">
        <v>7.31</v>
      </c>
      <c r="C65">
        <v>29.84</v>
      </c>
      <c r="D65">
        <v>53.049999</v>
      </c>
      <c r="E65">
        <v>45.66</v>
      </c>
      <c r="F65">
        <v>16.16</v>
      </c>
      <c r="H65">
        <f t="shared" si="1"/>
        <v>-4.1124115530924363E-3</v>
      </c>
      <c r="I65">
        <f t="shared" si="2"/>
        <v>1.9907790509435631E-2</v>
      </c>
      <c r="J65">
        <f t="shared" si="3"/>
        <v>1.4038602370527474E-2</v>
      </c>
      <c r="K65">
        <f t="shared" si="4"/>
        <v>-1.8122042897690177E-2</v>
      </c>
      <c r="L65">
        <f t="shared" si="5"/>
        <v>-8.0770240884579861E-3</v>
      </c>
    </row>
    <row r="66" spans="1:12" x14ac:dyDescent="0.2">
      <c r="A66" s="2">
        <v>44678</v>
      </c>
      <c r="B66">
        <v>7.28</v>
      </c>
      <c r="C66">
        <v>30.440000999999999</v>
      </c>
      <c r="D66">
        <v>53.799999</v>
      </c>
      <c r="E66">
        <v>44.84</v>
      </c>
      <c r="F66">
        <v>16.030000999999999</v>
      </c>
      <c r="H66">
        <f t="shared" si="1"/>
        <v>3.6416701052338608E-2</v>
      </c>
      <c r="I66">
        <f t="shared" si="2"/>
        <v>1.8229638640150547E-2</v>
      </c>
      <c r="J66">
        <f t="shared" si="3"/>
        <v>2.1514151483931935E-2</v>
      </c>
      <c r="K66">
        <f t="shared" si="4"/>
        <v>2.9013023995884794E-2</v>
      </c>
      <c r="L66">
        <f t="shared" si="5"/>
        <v>1.4860892226455136E-2</v>
      </c>
    </row>
    <row r="67" spans="1:12" x14ac:dyDescent="0.2">
      <c r="A67" s="2">
        <v>44679</v>
      </c>
      <c r="B67">
        <v>7.55</v>
      </c>
      <c r="C67">
        <v>31</v>
      </c>
      <c r="D67">
        <v>54.970001000000003</v>
      </c>
      <c r="E67">
        <v>46.16</v>
      </c>
      <c r="F67">
        <v>16.27</v>
      </c>
      <c r="H67">
        <f t="shared" si="1"/>
        <v>-1.3333530869465144E-2</v>
      </c>
      <c r="I67">
        <f t="shared" si="2"/>
        <v>3.225286272114799E-4</v>
      </c>
      <c r="J67">
        <f t="shared" si="3"/>
        <v>-2.8415214094629836E-2</v>
      </c>
      <c r="K67">
        <f t="shared" si="4"/>
        <v>2.163991369552901E-3</v>
      </c>
      <c r="L67">
        <f t="shared" si="5"/>
        <v>-6.8685604623264909E-2</v>
      </c>
    </row>
    <row r="68" spans="1:12" x14ac:dyDescent="0.2">
      <c r="A68" s="2">
        <v>44680</v>
      </c>
      <c r="B68">
        <v>7.45</v>
      </c>
      <c r="C68">
        <v>31.01</v>
      </c>
      <c r="D68">
        <v>53.43</v>
      </c>
      <c r="E68">
        <v>46.259998000000003</v>
      </c>
      <c r="F68">
        <v>15.19</v>
      </c>
      <c r="H68">
        <f t="shared" ref="H68:H131" si="8">LN(B69/B68)</f>
        <v>4.0187595949176553E-3</v>
      </c>
      <c r="I68">
        <f t="shared" ref="I68:I131" si="9">LN(C69/C68)</f>
        <v>-3.8772585548040284E-3</v>
      </c>
      <c r="J68">
        <f t="shared" ref="J68:J131" si="10">LN(D69/D68)</f>
        <v>5.5991187710500859E-3</v>
      </c>
      <c r="K68">
        <f t="shared" ref="K68:K131" si="11">LN(E69/E68)</f>
        <v>-1.3493110486126876E-2</v>
      </c>
      <c r="L68">
        <f t="shared" ref="L68:L131" si="12">LN(F69/F68)</f>
        <v>-8.5950942359339314E-3</v>
      </c>
    </row>
    <row r="69" spans="1:12" x14ac:dyDescent="0.2">
      <c r="A69" s="2">
        <v>44683</v>
      </c>
      <c r="B69">
        <v>7.48</v>
      </c>
      <c r="C69">
        <v>30.889999</v>
      </c>
      <c r="D69">
        <v>53.73</v>
      </c>
      <c r="E69">
        <v>45.639999000000003</v>
      </c>
      <c r="F69">
        <v>15.06</v>
      </c>
      <c r="H69">
        <f t="shared" si="8"/>
        <v>3.5460051378869782E-2</v>
      </c>
      <c r="I69">
        <f t="shared" si="9"/>
        <v>4.0912667006683619E-2</v>
      </c>
      <c r="J69">
        <f t="shared" si="10"/>
        <v>3.4930844341830469E-2</v>
      </c>
      <c r="K69">
        <f t="shared" si="11"/>
        <v>2.1914776931664483E-4</v>
      </c>
      <c r="L69">
        <f t="shared" si="12"/>
        <v>3.9705833996181904E-2</v>
      </c>
    </row>
    <row r="70" spans="1:12" x14ac:dyDescent="0.2">
      <c r="A70" s="2">
        <v>44684</v>
      </c>
      <c r="B70">
        <v>7.75</v>
      </c>
      <c r="C70">
        <v>32.18</v>
      </c>
      <c r="D70">
        <v>55.639999000000003</v>
      </c>
      <c r="E70">
        <v>45.650002000000001</v>
      </c>
      <c r="F70">
        <v>15.67</v>
      </c>
      <c r="H70">
        <f t="shared" si="8"/>
        <v>2.0434938414306974E-2</v>
      </c>
      <c r="I70">
        <f t="shared" si="9"/>
        <v>2.3646149733292203E-2</v>
      </c>
      <c r="J70">
        <f t="shared" si="10"/>
        <v>2.3622481962841804E-2</v>
      </c>
      <c r="K70">
        <f t="shared" si="11"/>
        <v>5.4615097868966891E-3</v>
      </c>
      <c r="L70">
        <f t="shared" si="12"/>
        <v>1.2682478170388294E-2</v>
      </c>
    </row>
    <row r="71" spans="1:12" x14ac:dyDescent="0.2">
      <c r="A71" s="2">
        <v>44685</v>
      </c>
      <c r="B71">
        <v>7.91</v>
      </c>
      <c r="C71">
        <v>32.950001</v>
      </c>
      <c r="D71">
        <v>56.970001000000003</v>
      </c>
      <c r="E71">
        <v>45.900002000000001</v>
      </c>
      <c r="F71">
        <v>15.87</v>
      </c>
      <c r="H71">
        <f t="shared" si="8"/>
        <v>-4.2614582125282185E-2</v>
      </c>
      <c r="I71">
        <f t="shared" si="9"/>
        <v>-4.6910291929908407E-2</v>
      </c>
      <c r="J71">
        <f t="shared" si="10"/>
        <v>-5.2676675785719065E-4</v>
      </c>
      <c r="K71">
        <f t="shared" si="11"/>
        <v>-2.3810692266702387E-2</v>
      </c>
      <c r="L71">
        <f t="shared" si="12"/>
        <v>-2.552786995334282E-2</v>
      </c>
    </row>
    <row r="72" spans="1:12" x14ac:dyDescent="0.2">
      <c r="A72" s="2">
        <v>44686</v>
      </c>
      <c r="B72">
        <v>7.58</v>
      </c>
      <c r="C72">
        <v>31.440000999999999</v>
      </c>
      <c r="D72">
        <v>56.939999</v>
      </c>
      <c r="E72">
        <v>44.82</v>
      </c>
      <c r="F72">
        <v>15.47</v>
      </c>
      <c r="H72">
        <f t="shared" si="8"/>
        <v>-1.0610179112015571E-2</v>
      </c>
      <c r="I72">
        <f t="shared" si="9"/>
        <v>-6.0616231852105313E-3</v>
      </c>
      <c r="J72">
        <f t="shared" si="10"/>
        <v>1.3259126557531189E-2</v>
      </c>
      <c r="K72">
        <f t="shared" si="11"/>
        <v>-7.6148184304541348E-3</v>
      </c>
      <c r="L72">
        <f t="shared" si="12"/>
        <v>-2.8854460820091757E-2</v>
      </c>
    </row>
    <row r="73" spans="1:12" x14ac:dyDescent="0.2">
      <c r="A73" s="2">
        <v>44687</v>
      </c>
      <c r="B73">
        <v>7.5</v>
      </c>
      <c r="C73">
        <v>31.25</v>
      </c>
      <c r="D73">
        <v>57.700001</v>
      </c>
      <c r="E73">
        <v>44.48</v>
      </c>
      <c r="F73">
        <v>15.03</v>
      </c>
      <c r="H73">
        <f t="shared" si="8"/>
        <v>-1.8843087801479828E-2</v>
      </c>
      <c r="I73">
        <f t="shared" si="9"/>
        <v>-2.6590412273530838E-2</v>
      </c>
      <c r="J73">
        <f t="shared" si="10"/>
        <v>-5.9812614076386522E-2</v>
      </c>
      <c r="K73">
        <f t="shared" si="11"/>
        <v>7.8379528380026642E-3</v>
      </c>
      <c r="L73">
        <f t="shared" si="12"/>
        <v>-1.5421022994813703E-2</v>
      </c>
    </row>
    <row r="74" spans="1:12" x14ac:dyDescent="0.2">
      <c r="A74" s="2">
        <v>44690</v>
      </c>
      <c r="B74">
        <v>7.36</v>
      </c>
      <c r="C74">
        <v>30.43</v>
      </c>
      <c r="D74">
        <v>54.349997999999999</v>
      </c>
      <c r="E74">
        <v>44.830002</v>
      </c>
      <c r="F74">
        <v>14.8</v>
      </c>
      <c r="H74">
        <f t="shared" si="8"/>
        <v>-1.50584638742015E-2</v>
      </c>
      <c r="I74">
        <f t="shared" si="9"/>
        <v>1.0461030343647079E-2</v>
      </c>
      <c r="J74">
        <f t="shared" si="10"/>
        <v>1.0797085696763376E-2</v>
      </c>
      <c r="K74">
        <f t="shared" si="11"/>
        <v>1.4614962767288842E-2</v>
      </c>
      <c r="L74">
        <f t="shared" si="12"/>
        <v>4.718579701994333E-3</v>
      </c>
    </row>
    <row r="75" spans="1:12" x14ac:dyDescent="0.2">
      <c r="A75" s="2">
        <v>44691</v>
      </c>
      <c r="B75">
        <v>7.25</v>
      </c>
      <c r="C75">
        <v>30.75</v>
      </c>
      <c r="D75">
        <v>54.939999</v>
      </c>
      <c r="E75">
        <v>45.490001999999997</v>
      </c>
      <c r="F75">
        <v>14.87</v>
      </c>
      <c r="H75">
        <f t="shared" si="8"/>
        <v>-1.3889112160667037E-2</v>
      </c>
      <c r="I75">
        <f t="shared" si="9"/>
        <v>-1.5402532658180401E-2</v>
      </c>
      <c r="J75">
        <f t="shared" si="10"/>
        <v>1.6785883106910742E-2</v>
      </c>
      <c r="K75">
        <f t="shared" si="11"/>
        <v>-1.7071714339415265E-2</v>
      </c>
      <c r="L75">
        <f t="shared" si="12"/>
        <v>-2.038114026495013E-2</v>
      </c>
    </row>
    <row r="76" spans="1:12" x14ac:dyDescent="0.2">
      <c r="A76" s="2">
        <v>44692</v>
      </c>
      <c r="B76">
        <v>7.15</v>
      </c>
      <c r="C76">
        <v>30.280000999999999</v>
      </c>
      <c r="D76">
        <v>55.869999</v>
      </c>
      <c r="E76">
        <v>44.720001000000003</v>
      </c>
      <c r="F76">
        <v>14.57</v>
      </c>
      <c r="H76">
        <f t="shared" si="8"/>
        <v>1.2508849691708707E-2</v>
      </c>
      <c r="I76">
        <f t="shared" si="9"/>
        <v>-2.4403751583187382E-2</v>
      </c>
      <c r="J76">
        <f t="shared" si="10"/>
        <v>-1.1702320960974878E-2</v>
      </c>
      <c r="K76">
        <f t="shared" si="11"/>
        <v>1.045495008619539E-2</v>
      </c>
      <c r="L76">
        <f t="shared" si="12"/>
        <v>8.8828735775770985E-3</v>
      </c>
    </row>
    <row r="77" spans="1:12" x14ac:dyDescent="0.2">
      <c r="A77" s="2">
        <v>44693</v>
      </c>
      <c r="B77">
        <v>7.24</v>
      </c>
      <c r="C77">
        <v>29.549999</v>
      </c>
      <c r="D77">
        <v>55.220001000000003</v>
      </c>
      <c r="E77">
        <v>45.189999</v>
      </c>
      <c r="F77">
        <v>14.7</v>
      </c>
      <c r="H77">
        <f t="shared" si="8"/>
        <v>3.528181414463983E-2</v>
      </c>
      <c r="I77">
        <f t="shared" si="9"/>
        <v>3.8504591878888127E-2</v>
      </c>
      <c r="J77">
        <f t="shared" si="10"/>
        <v>2.6449003759001621E-2</v>
      </c>
      <c r="K77">
        <f t="shared" si="11"/>
        <v>2.1454391906326118E-2</v>
      </c>
      <c r="L77">
        <f t="shared" si="12"/>
        <v>-4.773278752657548E-3</v>
      </c>
    </row>
    <row r="78" spans="1:12" x14ac:dyDescent="0.2">
      <c r="A78" s="2">
        <v>44694</v>
      </c>
      <c r="B78">
        <v>7.5</v>
      </c>
      <c r="C78">
        <v>30.709999</v>
      </c>
      <c r="D78">
        <v>56.700001</v>
      </c>
      <c r="E78">
        <v>46.169998</v>
      </c>
      <c r="F78">
        <v>14.63</v>
      </c>
      <c r="H78">
        <f t="shared" si="8"/>
        <v>1.7184824754100967E-2</v>
      </c>
      <c r="I78">
        <f t="shared" si="9"/>
        <v>2.2768590093142299E-3</v>
      </c>
      <c r="J78">
        <f t="shared" si="10"/>
        <v>2.3702747449655035E-2</v>
      </c>
      <c r="K78">
        <f t="shared" si="11"/>
        <v>-1.3080587924933388E-2</v>
      </c>
      <c r="L78">
        <f t="shared" si="12"/>
        <v>2.630843130395568E-2</v>
      </c>
    </row>
    <row r="79" spans="1:12" x14ac:dyDescent="0.2">
      <c r="A79" s="2">
        <v>44697</v>
      </c>
      <c r="B79">
        <v>7.63</v>
      </c>
      <c r="C79">
        <v>30.780000999999999</v>
      </c>
      <c r="D79">
        <v>58.060001</v>
      </c>
      <c r="E79">
        <v>45.57</v>
      </c>
      <c r="F79">
        <v>15.02</v>
      </c>
      <c r="H79">
        <f t="shared" si="8"/>
        <v>4.234115455992591E-2</v>
      </c>
      <c r="I79">
        <f t="shared" si="9"/>
        <v>2.0261152651193669E-2</v>
      </c>
      <c r="J79">
        <f t="shared" si="10"/>
        <v>8.2333225260309475E-3</v>
      </c>
      <c r="K79">
        <f t="shared" si="11"/>
        <v>6.3436939594618286E-3</v>
      </c>
      <c r="L79">
        <f t="shared" si="12"/>
        <v>1.1254670271692699E-2</v>
      </c>
    </row>
    <row r="80" spans="1:12" x14ac:dyDescent="0.2">
      <c r="A80" s="2">
        <v>44698</v>
      </c>
      <c r="B80">
        <v>7.96</v>
      </c>
      <c r="C80">
        <v>31.41</v>
      </c>
      <c r="D80">
        <v>58.540000999999997</v>
      </c>
      <c r="E80">
        <v>45.860000999999997</v>
      </c>
      <c r="F80">
        <v>15.19</v>
      </c>
      <c r="H80">
        <f t="shared" si="8"/>
        <v>-2.932013725696098E-2</v>
      </c>
      <c r="I80">
        <f t="shared" si="9"/>
        <v>-2.7107177647812026E-2</v>
      </c>
      <c r="J80">
        <f t="shared" si="10"/>
        <v>-2.0520356213331722E-3</v>
      </c>
      <c r="K80">
        <f t="shared" si="11"/>
        <v>-3.6868487527166427E-2</v>
      </c>
      <c r="L80">
        <f t="shared" si="12"/>
        <v>-3.0072429846490924E-2</v>
      </c>
    </row>
    <row r="81" spans="1:12" x14ac:dyDescent="0.2">
      <c r="A81" s="2">
        <v>44699</v>
      </c>
      <c r="B81">
        <v>7.73</v>
      </c>
      <c r="C81">
        <v>30.57</v>
      </c>
      <c r="D81">
        <v>58.419998</v>
      </c>
      <c r="E81">
        <v>44.200001</v>
      </c>
      <c r="F81">
        <v>14.74</v>
      </c>
      <c r="H81">
        <f t="shared" si="8"/>
        <v>1.4129971762985855E-2</v>
      </c>
      <c r="I81">
        <f t="shared" si="9"/>
        <v>-1.6369294864868559E-3</v>
      </c>
      <c r="J81">
        <f t="shared" si="10"/>
        <v>2.2228102395637351E-3</v>
      </c>
      <c r="K81">
        <f t="shared" si="11"/>
        <v>-2.6362604063150757E-2</v>
      </c>
      <c r="L81">
        <f t="shared" si="12"/>
        <v>1.2137708014424303E-2</v>
      </c>
    </row>
    <row r="82" spans="1:12" x14ac:dyDescent="0.2">
      <c r="A82" s="2">
        <v>44700</v>
      </c>
      <c r="B82">
        <v>7.84</v>
      </c>
      <c r="C82">
        <v>30.52</v>
      </c>
      <c r="D82">
        <v>58.549999</v>
      </c>
      <c r="E82">
        <v>43.049999</v>
      </c>
      <c r="F82">
        <v>14.92</v>
      </c>
      <c r="H82">
        <f t="shared" si="8"/>
        <v>-6.3979744796595775E-3</v>
      </c>
      <c r="I82">
        <f t="shared" si="9"/>
        <v>7.5077878362706458E-3</v>
      </c>
      <c r="J82">
        <f t="shared" si="10"/>
        <v>-3.5931085247314426E-3</v>
      </c>
      <c r="K82">
        <f t="shared" si="11"/>
        <v>2.160017318056982E-2</v>
      </c>
      <c r="L82">
        <f t="shared" si="12"/>
        <v>2.7109098108108038E-2</v>
      </c>
    </row>
    <row r="83" spans="1:12" x14ac:dyDescent="0.2">
      <c r="A83" s="2">
        <v>44701</v>
      </c>
      <c r="B83">
        <v>7.79</v>
      </c>
      <c r="C83">
        <v>30.75</v>
      </c>
      <c r="D83">
        <v>58.34</v>
      </c>
      <c r="E83">
        <v>43.990001999999997</v>
      </c>
      <c r="F83">
        <v>15.33</v>
      </c>
      <c r="H83">
        <f t="shared" si="8"/>
        <v>3.9023201795736241E-2</v>
      </c>
      <c r="I83">
        <f t="shared" si="9"/>
        <v>2.091789866168068E-2</v>
      </c>
      <c r="J83">
        <f t="shared" si="10"/>
        <v>2.8223217234066896E-2</v>
      </c>
      <c r="K83">
        <f t="shared" si="11"/>
        <v>1.017756144367301E-2</v>
      </c>
      <c r="L83">
        <f t="shared" si="12"/>
        <v>4.3401834124900555E-2</v>
      </c>
    </row>
    <row r="84" spans="1:12" x14ac:dyDescent="0.2">
      <c r="A84" s="2">
        <v>44704</v>
      </c>
      <c r="B84">
        <v>8.1</v>
      </c>
      <c r="C84">
        <v>31.4</v>
      </c>
      <c r="D84">
        <v>60.009998000000003</v>
      </c>
      <c r="E84">
        <v>44.439999</v>
      </c>
      <c r="F84">
        <v>16.010000000000002</v>
      </c>
      <c r="H84">
        <f t="shared" si="8"/>
        <v>3.2789822822990755E-2</v>
      </c>
      <c r="I84">
        <f t="shared" si="9"/>
        <v>4.1178649382685395E-2</v>
      </c>
      <c r="J84">
        <f t="shared" si="10"/>
        <v>-1.1671364684752361E-3</v>
      </c>
      <c r="K84">
        <f t="shared" si="11"/>
        <v>5.8335817217087292E-3</v>
      </c>
      <c r="L84">
        <f t="shared" si="12"/>
        <v>3.3776561562015021E-2</v>
      </c>
    </row>
    <row r="85" spans="1:12" x14ac:dyDescent="0.2">
      <c r="A85" s="2">
        <v>44705</v>
      </c>
      <c r="B85">
        <v>8.3699999999999992</v>
      </c>
      <c r="C85">
        <v>32.720001000000003</v>
      </c>
      <c r="D85">
        <v>59.939999</v>
      </c>
      <c r="E85">
        <v>44.700001</v>
      </c>
      <c r="F85">
        <v>16.559999000000001</v>
      </c>
      <c r="H85">
        <f t="shared" si="8"/>
        <v>5.9559437528514262E-3</v>
      </c>
      <c r="I85">
        <f t="shared" si="9"/>
        <v>3.0515433650517496E-3</v>
      </c>
      <c r="J85">
        <f t="shared" si="10"/>
        <v>6.9826052617441179E-3</v>
      </c>
      <c r="K85">
        <f t="shared" si="11"/>
        <v>-1.8970758201328163E-2</v>
      </c>
      <c r="L85">
        <f t="shared" si="12"/>
        <v>9.6154592773029565E-3</v>
      </c>
    </row>
    <row r="86" spans="1:12" x14ac:dyDescent="0.2">
      <c r="A86" s="2">
        <v>44706</v>
      </c>
      <c r="B86">
        <v>8.42</v>
      </c>
      <c r="C86">
        <v>32.82</v>
      </c>
      <c r="D86">
        <v>60.360000999999997</v>
      </c>
      <c r="E86">
        <v>43.860000999999997</v>
      </c>
      <c r="F86">
        <v>16.719999000000001</v>
      </c>
      <c r="H86">
        <f t="shared" si="8"/>
        <v>2.347525642136623E-2</v>
      </c>
      <c r="I86">
        <f t="shared" si="9"/>
        <v>5.7723996154544089E-3</v>
      </c>
      <c r="J86">
        <f t="shared" si="10"/>
        <v>-3.9841022155373013E-3</v>
      </c>
      <c r="K86">
        <f t="shared" si="11"/>
        <v>-9.1243162223889507E-4</v>
      </c>
      <c r="L86">
        <f t="shared" si="12"/>
        <v>2.9860279871761347E-3</v>
      </c>
    </row>
    <row r="87" spans="1:12" x14ac:dyDescent="0.2">
      <c r="A87" s="2">
        <v>44707</v>
      </c>
      <c r="B87">
        <v>8.6199999999999992</v>
      </c>
      <c r="C87">
        <v>33.009998000000003</v>
      </c>
      <c r="D87">
        <v>60.119999</v>
      </c>
      <c r="E87">
        <v>43.82</v>
      </c>
      <c r="F87">
        <v>16.77</v>
      </c>
      <c r="H87">
        <f t="shared" si="8"/>
        <v>1.3825104991842554E-2</v>
      </c>
      <c r="I87">
        <f t="shared" si="9"/>
        <v>2.0390542458663591E-2</v>
      </c>
      <c r="J87">
        <f t="shared" si="10"/>
        <v>-1.6647082391526345E-3</v>
      </c>
      <c r="K87">
        <f t="shared" si="11"/>
        <v>3.6446509592946144E-3</v>
      </c>
      <c r="L87">
        <f t="shared" si="12"/>
        <v>-8.3833427625738515E-3</v>
      </c>
    </row>
    <row r="88" spans="1:12" x14ac:dyDescent="0.2">
      <c r="A88" s="2">
        <v>44708</v>
      </c>
      <c r="B88">
        <v>8.74</v>
      </c>
      <c r="C88">
        <v>33.689999</v>
      </c>
      <c r="D88">
        <v>60.02</v>
      </c>
      <c r="E88">
        <v>43.98</v>
      </c>
      <c r="F88">
        <v>16.629999000000002</v>
      </c>
      <c r="H88">
        <f t="shared" si="8"/>
        <v>-6.8886609951853799E-3</v>
      </c>
      <c r="I88">
        <f t="shared" si="9"/>
        <v>-6.8503620638166894E-3</v>
      </c>
      <c r="J88">
        <f t="shared" si="10"/>
        <v>-1.3418500452588928E-2</v>
      </c>
      <c r="K88">
        <f t="shared" si="11"/>
        <v>9.4317542112541133E-2</v>
      </c>
      <c r="L88">
        <f t="shared" si="12"/>
        <v>6.0114222436339845E-4</v>
      </c>
    </row>
    <row r="89" spans="1:12" x14ac:dyDescent="0.2">
      <c r="A89" s="2">
        <v>44712</v>
      </c>
      <c r="B89">
        <v>8.68</v>
      </c>
      <c r="C89">
        <v>33.459999000000003</v>
      </c>
      <c r="D89">
        <v>59.220001000000003</v>
      </c>
      <c r="E89">
        <v>48.330002</v>
      </c>
      <c r="F89">
        <v>16.639999</v>
      </c>
      <c r="H89">
        <f t="shared" si="8"/>
        <v>-1.6260520871780405E-2</v>
      </c>
      <c r="I89">
        <f t="shared" si="9"/>
        <v>-9.6096838488446031E-3</v>
      </c>
      <c r="J89">
        <f t="shared" si="10"/>
        <v>8.5750671845823846E-3</v>
      </c>
      <c r="K89">
        <f t="shared" si="11"/>
        <v>-4.4207259622439959E-2</v>
      </c>
      <c r="L89">
        <f t="shared" si="12"/>
        <v>-7.843117364870077E-3</v>
      </c>
    </row>
    <row r="90" spans="1:12" x14ac:dyDescent="0.2">
      <c r="A90" s="2">
        <v>44713</v>
      </c>
      <c r="B90">
        <v>8.5399999999999991</v>
      </c>
      <c r="C90">
        <v>33.139999000000003</v>
      </c>
      <c r="D90">
        <v>59.73</v>
      </c>
      <c r="E90">
        <v>46.240001999999997</v>
      </c>
      <c r="F90">
        <v>16.510000000000002</v>
      </c>
      <c r="H90">
        <f t="shared" si="8"/>
        <v>-2.3446669592541345E-3</v>
      </c>
      <c r="I90">
        <f t="shared" si="9"/>
        <v>6.9162809728444954E-3</v>
      </c>
      <c r="J90">
        <f t="shared" si="10"/>
        <v>-8.2373835836447966E-3</v>
      </c>
      <c r="K90">
        <f t="shared" si="11"/>
        <v>8.8277025490901585E-3</v>
      </c>
      <c r="L90">
        <f t="shared" si="12"/>
        <v>-9.7383605887742513E-3</v>
      </c>
    </row>
    <row r="91" spans="1:12" x14ac:dyDescent="0.2">
      <c r="A91" s="2">
        <v>44714</v>
      </c>
      <c r="B91">
        <v>8.52</v>
      </c>
      <c r="C91">
        <v>33.369999</v>
      </c>
      <c r="D91">
        <v>59.240001999999997</v>
      </c>
      <c r="E91">
        <v>46.650002000000001</v>
      </c>
      <c r="F91">
        <v>16.350000000000001</v>
      </c>
      <c r="H91">
        <f t="shared" si="8"/>
        <v>-1.1806512586988952E-2</v>
      </c>
      <c r="I91">
        <f t="shared" si="9"/>
        <v>-1.2059175382003018E-2</v>
      </c>
      <c r="J91">
        <f t="shared" si="10"/>
        <v>7.0647559260325942E-3</v>
      </c>
      <c r="K91">
        <f t="shared" si="11"/>
        <v>-2.7906425153426027E-3</v>
      </c>
      <c r="L91">
        <f t="shared" si="12"/>
        <v>-4.184188242100071E-2</v>
      </c>
    </row>
    <row r="92" spans="1:12" x14ac:dyDescent="0.2">
      <c r="A92" s="2">
        <v>44715</v>
      </c>
      <c r="B92">
        <v>8.42</v>
      </c>
      <c r="C92">
        <v>32.970001000000003</v>
      </c>
      <c r="D92">
        <v>59.66</v>
      </c>
      <c r="E92">
        <v>46.52</v>
      </c>
      <c r="F92">
        <v>15.68</v>
      </c>
      <c r="H92">
        <f t="shared" si="8"/>
        <v>2.6949492689552577E-2</v>
      </c>
      <c r="I92">
        <f t="shared" si="9"/>
        <v>1.2358860777504411E-2</v>
      </c>
      <c r="J92">
        <f t="shared" si="10"/>
        <v>7.6807691647713594E-3</v>
      </c>
      <c r="K92">
        <f t="shared" si="11"/>
        <v>4.0759254548607248E-3</v>
      </c>
      <c r="L92">
        <f t="shared" si="12"/>
        <v>1.3303965626362886E-2</v>
      </c>
    </row>
    <row r="93" spans="1:12" x14ac:dyDescent="0.2">
      <c r="A93" s="2">
        <v>44718</v>
      </c>
      <c r="B93">
        <v>8.65</v>
      </c>
      <c r="C93">
        <v>33.380001</v>
      </c>
      <c r="D93">
        <v>60.119999</v>
      </c>
      <c r="E93">
        <v>46.709999000000003</v>
      </c>
      <c r="F93">
        <v>15.89</v>
      </c>
      <c r="H93">
        <f t="shared" si="8"/>
        <v>2.3094698486624183E-3</v>
      </c>
      <c r="I93">
        <f t="shared" si="9"/>
        <v>2.3937174804987932E-3</v>
      </c>
      <c r="J93">
        <f t="shared" si="10"/>
        <v>2.3507288132134846E-2</v>
      </c>
      <c r="K93">
        <f t="shared" si="11"/>
        <v>8.5600262937143303E-4</v>
      </c>
      <c r="L93">
        <f t="shared" si="12"/>
        <v>8.7720484558668297E-3</v>
      </c>
    </row>
    <row r="94" spans="1:12" x14ac:dyDescent="0.2">
      <c r="A94" s="2">
        <v>44719</v>
      </c>
      <c r="B94">
        <v>8.67</v>
      </c>
      <c r="C94">
        <v>33.459999000000003</v>
      </c>
      <c r="D94">
        <v>61.549999</v>
      </c>
      <c r="E94">
        <v>46.75</v>
      </c>
      <c r="F94">
        <v>16.030000999999999</v>
      </c>
      <c r="H94">
        <f t="shared" si="8"/>
        <v>-2.0979790469194522E-2</v>
      </c>
      <c r="I94">
        <f t="shared" si="9"/>
        <v>-2.9110576336554252E-2</v>
      </c>
      <c r="J94">
        <f t="shared" si="10"/>
        <v>-4.2331225699931479E-3</v>
      </c>
      <c r="K94">
        <f t="shared" si="11"/>
        <v>-1.5303650160771117E-2</v>
      </c>
      <c r="L94">
        <f t="shared" si="12"/>
        <v>-2.2076014082229593E-2</v>
      </c>
    </row>
    <row r="95" spans="1:12" x14ac:dyDescent="0.2">
      <c r="A95" s="2">
        <v>44720</v>
      </c>
      <c r="B95">
        <v>8.49</v>
      </c>
      <c r="C95">
        <v>32.5</v>
      </c>
      <c r="D95">
        <v>61.290000999999997</v>
      </c>
      <c r="E95">
        <v>46.040000999999997</v>
      </c>
      <c r="F95">
        <v>15.68</v>
      </c>
      <c r="H95">
        <f t="shared" si="8"/>
        <v>-2.5046031926087689E-2</v>
      </c>
      <c r="I95">
        <f t="shared" si="9"/>
        <v>-2.2402896760791439E-2</v>
      </c>
      <c r="J95">
        <f t="shared" si="10"/>
        <v>-2.913634344646996E-2</v>
      </c>
      <c r="K95">
        <f t="shared" si="11"/>
        <v>-1.8634804279526351E-2</v>
      </c>
      <c r="L95">
        <f t="shared" si="12"/>
        <v>5.7233860526852533E-3</v>
      </c>
    </row>
    <row r="96" spans="1:12" x14ac:dyDescent="0.2">
      <c r="A96" s="2">
        <v>44721</v>
      </c>
      <c r="B96">
        <v>8.2799999999999994</v>
      </c>
      <c r="C96">
        <v>31.780000999999999</v>
      </c>
      <c r="D96">
        <v>59.529998999999997</v>
      </c>
      <c r="E96">
        <v>45.189999</v>
      </c>
      <c r="F96">
        <v>15.77</v>
      </c>
      <c r="H96">
        <f t="shared" si="8"/>
        <v>-3.9413968540876629E-2</v>
      </c>
      <c r="I96">
        <f t="shared" si="9"/>
        <v>-3.0997912423318855E-2</v>
      </c>
      <c r="J96">
        <f t="shared" si="10"/>
        <v>-2.6382246873536165E-2</v>
      </c>
      <c r="K96">
        <f t="shared" si="11"/>
        <v>-2.8808440976683422E-3</v>
      </c>
      <c r="L96">
        <f t="shared" si="12"/>
        <v>-1.1479717905261854E-2</v>
      </c>
    </row>
    <row r="97" spans="1:12" x14ac:dyDescent="0.2">
      <c r="A97" s="2">
        <v>44722</v>
      </c>
      <c r="B97">
        <v>7.96</v>
      </c>
      <c r="C97">
        <v>30.809999000000001</v>
      </c>
      <c r="D97">
        <v>57.98</v>
      </c>
      <c r="E97">
        <v>45.060001</v>
      </c>
      <c r="F97">
        <v>15.59</v>
      </c>
      <c r="H97">
        <f t="shared" si="8"/>
        <v>-3.5809452696710889E-2</v>
      </c>
      <c r="I97">
        <f t="shared" si="9"/>
        <v>-4.5543020254213236E-3</v>
      </c>
      <c r="J97">
        <f t="shared" si="10"/>
        <v>-3.61760613333343E-2</v>
      </c>
      <c r="K97">
        <f t="shared" si="11"/>
        <v>-1.7236016683163529E-2</v>
      </c>
      <c r="L97">
        <f t="shared" si="12"/>
        <v>-1.4862955350159055E-2</v>
      </c>
    </row>
    <row r="98" spans="1:12" x14ac:dyDescent="0.2">
      <c r="A98" s="2">
        <v>44725</v>
      </c>
      <c r="B98">
        <v>7.68</v>
      </c>
      <c r="C98">
        <v>30.67</v>
      </c>
      <c r="D98">
        <v>55.919998</v>
      </c>
      <c r="E98">
        <v>44.290000999999997</v>
      </c>
      <c r="F98">
        <v>15.36</v>
      </c>
      <c r="H98">
        <f t="shared" si="8"/>
        <v>-1.4426479710223353E-2</v>
      </c>
      <c r="I98">
        <f t="shared" si="9"/>
        <v>1.5208156166653587E-2</v>
      </c>
      <c r="J98">
        <f t="shared" si="10"/>
        <v>-1.7680399694722012E-2</v>
      </c>
      <c r="K98">
        <f t="shared" si="11"/>
        <v>-1.6619619491966005E-2</v>
      </c>
      <c r="L98">
        <f t="shared" si="12"/>
        <v>-1.178795575204224E-2</v>
      </c>
    </row>
    <row r="99" spans="1:12" x14ac:dyDescent="0.2">
      <c r="A99" s="2">
        <v>44726</v>
      </c>
      <c r="B99">
        <v>7.57</v>
      </c>
      <c r="C99">
        <v>31.139999</v>
      </c>
      <c r="D99">
        <v>54.939999</v>
      </c>
      <c r="E99">
        <v>43.560001</v>
      </c>
      <c r="F99">
        <v>15.18</v>
      </c>
      <c r="H99">
        <f t="shared" si="8"/>
        <v>5.3997692328825835E-2</v>
      </c>
      <c r="I99">
        <f t="shared" si="9"/>
        <v>3.223031001795177E-2</v>
      </c>
      <c r="J99">
        <f t="shared" si="10"/>
        <v>3.6396725358981005E-4</v>
      </c>
      <c r="K99">
        <f t="shared" si="11"/>
        <v>1.1413043048919375E-2</v>
      </c>
      <c r="L99">
        <f t="shared" si="12"/>
        <v>1.8277271191792076E-2</v>
      </c>
    </row>
    <row r="100" spans="1:12" x14ac:dyDescent="0.2">
      <c r="A100" s="2">
        <v>44727</v>
      </c>
      <c r="B100">
        <v>7.99</v>
      </c>
      <c r="C100">
        <v>32.159999999999997</v>
      </c>
      <c r="D100">
        <v>54.959999000000003</v>
      </c>
      <c r="E100">
        <v>44.060001</v>
      </c>
      <c r="F100">
        <v>15.46</v>
      </c>
      <c r="H100">
        <f t="shared" si="8"/>
        <v>-3.6970430918545183E-2</v>
      </c>
      <c r="I100">
        <f t="shared" si="9"/>
        <v>-1.6617438608763382E-2</v>
      </c>
      <c r="J100">
        <f t="shared" si="10"/>
        <v>-4.7699000224108147E-2</v>
      </c>
      <c r="K100">
        <f t="shared" si="11"/>
        <v>-8.4331439957085995E-3</v>
      </c>
      <c r="L100">
        <f t="shared" si="12"/>
        <v>3.8734715957966189E-3</v>
      </c>
    </row>
    <row r="101" spans="1:12" x14ac:dyDescent="0.2">
      <c r="A101" s="2">
        <v>44728</v>
      </c>
      <c r="B101">
        <v>7.7</v>
      </c>
      <c r="C101">
        <v>31.629999000000002</v>
      </c>
      <c r="D101">
        <v>52.400002000000001</v>
      </c>
      <c r="E101">
        <v>43.689999</v>
      </c>
      <c r="F101">
        <v>15.52</v>
      </c>
      <c r="H101">
        <f t="shared" si="8"/>
        <v>9.0498355199178562E-3</v>
      </c>
      <c r="I101">
        <f t="shared" si="9"/>
        <v>-2.1087044006203443E-2</v>
      </c>
      <c r="J101">
        <f t="shared" si="10"/>
        <v>-4.8284604982416802E-2</v>
      </c>
      <c r="K101">
        <f t="shared" si="11"/>
        <v>6.8646610635328203E-4</v>
      </c>
      <c r="L101">
        <f t="shared" si="12"/>
        <v>-1.9348603262954217E-3</v>
      </c>
    </row>
    <row r="102" spans="1:12" x14ac:dyDescent="0.2">
      <c r="A102" s="2">
        <v>44729</v>
      </c>
      <c r="B102">
        <v>7.77</v>
      </c>
      <c r="C102">
        <v>30.969999000000001</v>
      </c>
      <c r="D102">
        <v>49.93</v>
      </c>
      <c r="E102">
        <v>43.720001000000003</v>
      </c>
      <c r="F102">
        <v>15.49</v>
      </c>
      <c r="H102">
        <f t="shared" si="8"/>
        <v>2.6668247082161489E-2</v>
      </c>
      <c r="I102">
        <f t="shared" si="9"/>
        <v>6.7420284800128558E-2</v>
      </c>
      <c r="J102">
        <f t="shared" si="10"/>
        <v>4.9238329395564974E-2</v>
      </c>
      <c r="K102">
        <f t="shared" si="11"/>
        <v>1.4757856671902487E-2</v>
      </c>
      <c r="L102">
        <f t="shared" si="12"/>
        <v>2.4235880109540326E-2</v>
      </c>
    </row>
    <row r="103" spans="1:12" x14ac:dyDescent="0.2">
      <c r="A103" s="2">
        <v>44733</v>
      </c>
      <c r="B103">
        <v>7.98</v>
      </c>
      <c r="C103">
        <v>33.130001</v>
      </c>
      <c r="D103">
        <v>52.450001</v>
      </c>
      <c r="E103">
        <v>44.369999</v>
      </c>
      <c r="F103">
        <v>15.87</v>
      </c>
      <c r="H103">
        <f t="shared" si="8"/>
        <v>7.4906717291574384E-3</v>
      </c>
      <c r="I103">
        <f t="shared" si="9"/>
        <v>-1.4594329517746292E-2</v>
      </c>
      <c r="J103">
        <f t="shared" si="10"/>
        <v>-3.1373583102430172E-2</v>
      </c>
      <c r="K103">
        <f t="shared" si="11"/>
        <v>0</v>
      </c>
      <c r="L103">
        <f t="shared" si="12"/>
        <v>-1.268247817038818E-2</v>
      </c>
    </row>
    <row r="104" spans="1:12" x14ac:dyDescent="0.2">
      <c r="A104" s="2">
        <v>44734</v>
      </c>
      <c r="B104">
        <v>8.0399999999999991</v>
      </c>
      <c r="C104">
        <v>32.650002000000001</v>
      </c>
      <c r="D104">
        <v>50.830002</v>
      </c>
      <c r="E104">
        <v>44.369999</v>
      </c>
      <c r="F104">
        <v>15.67</v>
      </c>
      <c r="H104">
        <f t="shared" si="8"/>
        <v>-4.8417099438374904E-2</v>
      </c>
      <c r="I104">
        <f t="shared" si="9"/>
        <v>-9.5400628292200262E-3</v>
      </c>
      <c r="J104">
        <f t="shared" si="10"/>
        <v>-3.3203130057014064E-2</v>
      </c>
      <c r="K104">
        <f t="shared" si="11"/>
        <v>4.4974441053972306E-3</v>
      </c>
      <c r="L104">
        <f t="shared" si="12"/>
        <v>-5.1183732982442833E-3</v>
      </c>
    </row>
    <row r="105" spans="1:12" x14ac:dyDescent="0.2">
      <c r="A105" s="2">
        <v>44735</v>
      </c>
      <c r="B105">
        <v>7.66</v>
      </c>
      <c r="C105">
        <v>32.340000000000003</v>
      </c>
      <c r="D105">
        <v>49.169998</v>
      </c>
      <c r="E105">
        <v>44.57</v>
      </c>
      <c r="F105">
        <v>15.59</v>
      </c>
      <c r="H105">
        <f t="shared" si="8"/>
        <v>3.5901291506544385E-2</v>
      </c>
      <c r="I105">
        <f t="shared" si="9"/>
        <v>2.111135497822968E-2</v>
      </c>
      <c r="J105">
        <f t="shared" si="10"/>
        <v>3.4775727165605771E-2</v>
      </c>
      <c r="K105">
        <f t="shared" si="11"/>
        <v>3.7000476999969736E-2</v>
      </c>
      <c r="L105">
        <f t="shared" si="12"/>
        <v>4.4800074929718858E-3</v>
      </c>
    </row>
    <row r="106" spans="1:12" x14ac:dyDescent="0.2">
      <c r="A106" s="2">
        <v>44736</v>
      </c>
      <c r="B106">
        <v>7.94</v>
      </c>
      <c r="C106">
        <v>33.029998999999997</v>
      </c>
      <c r="D106">
        <v>50.91</v>
      </c>
      <c r="E106">
        <v>46.25</v>
      </c>
      <c r="F106">
        <v>15.66</v>
      </c>
      <c r="H106">
        <f t="shared" si="8"/>
        <v>-2.5220694327099465E-3</v>
      </c>
      <c r="I106">
        <f t="shared" si="9"/>
        <v>-3.3358940716648436E-3</v>
      </c>
      <c r="J106">
        <f t="shared" si="10"/>
        <v>1.8102684129774831E-2</v>
      </c>
      <c r="K106">
        <f t="shared" si="11"/>
        <v>-5.4200674693391446E-3</v>
      </c>
      <c r="L106">
        <f t="shared" si="12"/>
        <v>5.0955524266000952E-3</v>
      </c>
    </row>
    <row r="107" spans="1:12" x14ac:dyDescent="0.2">
      <c r="A107" s="2">
        <v>44739</v>
      </c>
      <c r="B107">
        <v>7.92</v>
      </c>
      <c r="C107">
        <v>32.919998</v>
      </c>
      <c r="D107">
        <v>51.84</v>
      </c>
      <c r="E107">
        <v>46</v>
      </c>
      <c r="F107">
        <v>15.74</v>
      </c>
      <c r="H107">
        <f t="shared" si="8"/>
        <v>-8.8776740320174533E-3</v>
      </c>
      <c r="I107">
        <f t="shared" si="9"/>
        <v>2.4272464109543548E-3</v>
      </c>
      <c r="J107">
        <f t="shared" si="10"/>
        <v>2.4956090373287856E-2</v>
      </c>
      <c r="K107">
        <f t="shared" si="11"/>
        <v>-1.4672287415446822E-2</v>
      </c>
      <c r="L107">
        <f t="shared" si="12"/>
        <v>-3.1816762443160414E-3</v>
      </c>
    </row>
    <row r="108" spans="1:12" x14ac:dyDescent="0.2">
      <c r="A108" s="2">
        <v>44740</v>
      </c>
      <c r="B108">
        <v>7.85</v>
      </c>
      <c r="C108">
        <v>33</v>
      </c>
      <c r="D108">
        <v>53.150002000000001</v>
      </c>
      <c r="E108">
        <v>45.330002</v>
      </c>
      <c r="F108">
        <v>15.69</v>
      </c>
      <c r="H108">
        <f t="shared" si="8"/>
        <v>-1.6699167757632256E-2</v>
      </c>
      <c r="I108">
        <f t="shared" si="9"/>
        <v>1.1748862539996043E-2</v>
      </c>
      <c r="J108">
        <f t="shared" si="10"/>
        <v>-1.0402060696457429E-2</v>
      </c>
      <c r="K108">
        <f t="shared" si="11"/>
        <v>5.0610514544111298E-3</v>
      </c>
      <c r="L108">
        <f t="shared" si="12"/>
        <v>-1.6062022148311081E-2</v>
      </c>
    </row>
    <row r="109" spans="1:12" x14ac:dyDescent="0.2">
      <c r="A109" s="2">
        <v>44741</v>
      </c>
      <c r="B109">
        <v>7.72</v>
      </c>
      <c r="C109">
        <v>33.389999000000003</v>
      </c>
      <c r="D109">
        <v>52.599997999999999</v>
      </c>
      <c r="E109">
        <v>45.560001</v>
      </c>
      <c r="F109">
        <v>15.44</v>
      </c>
      <c r="H109">
        <f t="shared" si="8"/>
        <v>-1.5666116744399463E-2</v>
      </c>
      <c r="I109">
        <f t="shared" si="9"/>
        <v>-2.1799259611742394E-2</v>
      </c>
      <c r="J109">
        <f t="shared" si="10"/>
        <v>-5.9109143966952207E-3</v>
      </c>
      <c r="K109">
        <f t="shared" si="11"/>
        <v>5.9087816325098059E-3</v>
      </c>
      <c r="L109">
        <f t="shared" si="12"/>
        <v>9.0264958459721246E-3</v>
      </c>
    </row>
    <row r="110" spans="1:12" x14ac:dyDescent="0.2">
      <c r="A110" s="2">
        <v>44742</v>
      </c>
      <c r="B110">
        <v>7.6</v>
      </c>
      <c r="C110">
        <v>32.669998</v>
      </c>
      <c r="D110">
        <v>52.290000999999997</v>
      </c>
      <c r="E110">
        <v>45.830002</v>
      </c>
      <c r="F110">
        <v>15.58</v>
      </c>
      <c r="H110">
        <f t="shared" si="8"/>
        <v>0</v>
      </c>
      <c r="I110">
        <f t="shared" si="9"/>
        <v>3.0610559706822644E-4</v>
      </c>
      <c r="J110">
        <f t="shared" si="10"/>
        <v>-7.4863386166667848E-3</v>
      </c>
      <c r="K110">
        <f t="shared" si="11"/>
        <v>9.9870344855477362E-3</v>
      </c>
      <c r="L110">
        <f t="shared" si="12"/>
        <v>1.9236940847385505E-3</v>
      </c>
    </row>
    <row r="111" spans="1:12" x14ac:dyDescent="0.2">
      <c r="A111" s="2">
        <v>44743</v>
      </c>
      <c r="B111">
        <v>7.6</v>
      </c>
      <c r="C111">
        <v>32.68</v>
      </c>
      <c r="D111">
        <v>51.900002000000001</v>
      </c>
      <c r="E111">
        <v>46.290000999999997</v>
      </c>
      <c r="F111">
        <v>15.61</v>
      </c>
      <c r="H111">
        <f t="shared" si="8"/>
        <v>-3.8904973530598207E-2</v>
      </c>
      <c r="I111">
        <f t="shared" si="9"/>
        <v>-3.3289712128717834E-2</v>
      </c>
      <c r="J111">
        <f t="shared" si="10"/>
        <v>-6.5695338953303803E-2</v>
      </c>
      <c r="K111">
        <f t="shared" si="11"/>
        <v>-9.7689042396326021E-3</v>
      </c>
      <c r="L111">
        <f t="shared" si="12"/>
        <v>-1.4843770449842662E-2</v>
      </c>
    </row>
    <row r="112" spans="1:12" x14ac:dyDescent="0.2">
      <c r="A112" s="2">
        <v>44747</v>
      </c>
      <c r="B112">
        <v>7.31</v>
      </c>
      <c r="C112">
        <v>31.610001</v>
      </c>
      <c r="D112">
        <v>48.599997999999999</v>
      </c>
      <c r="E112">
        <v>45.84</v>
      </c>
      <c r="F112">
        <v>15.38</v>
      </c>
      <c r="H112">
        <f t="shared" si="8"/>
        <v>-2.2130917055770735E-2</v>
      </c>
      <c r="I112">
        <f t="shared" si="9"/>
        <v>-1.465931262962218E-2</v>
      </c>
      <c r="J112">
        <f t="shared" si="10"/>
        <v>-1.2214208869323631E-2</v>
      </c>
      <c r="K112">
        <f t="shared" si="11"/>
        <v>7.3897315198650487E-3</v>
      </c>
      <c r="L112">
        <f t="shared" si="12"/>
        <v>-1.0457611643958184E-2</v>
      </c>
    </row>
    <row r="113" spans="1:12" x14ac:dyDescent="0.2">
      <c r="A113" s="2">
        <v>44748</v>
      </c>
      <c r="B113">
        <v>7.15</v>
      </c>
      <c r="C113">
        <v>31.15</v>
      </c>
      <c r="D113">
        <v>48.009998000000003</v>
      </c>
      <c r="E113">
        <v>46.18</v>
      </c>
      <c r="F113">
        <v>15.22</v>
      </c>
      <c r="H113">
        <f t="shared" si="8"/>
        <v>2.8947576034868503E-2</v>
      </c>
      <c r="I113">
        <f t="shared" si="9"/>
        <v>2.8794933139460244E-2</v>
      </c>
      <c r="J113">
        <f t="shared" si="10"/>
        <v>1.9390108520668126E-2</v>
      </c>
      <c r="K113">
        <f t="shared" si="11"/>
        <v>-1.0832846787535153E-3</v>
      </c>
      <c r="L113">
        <f t="shared" si="12"/>
        <v>7.2013404501828464E-3</v>
      </c>
    </row>
    <row r="114" spans="1:12" x14ac:dyDescent="0.2">
      <c r="A114" s="2">
        <v>44749</v>
      </c>
      <c r="B114">
        <v>7.36</v>
      </c>
      <c r="C114">
        <v>32.060001</v>
      </c>
      <c r="D114">
        <v>48.950001</v>
      </c>
      <c r="E114">
        <v>46.130001</v>
      </c>
      <c r="F114">
        <v>15.33</v>
      </c>
      <c r="H114">
        <f t="shared" si="8"/>
        <v>8.1191244385041914E-3</v>
      </c>
      <c r="I114">
        <f t="shared" si="9"/>
        <v>-1.5085169545426292E-2</v>
      </c>
      <c r="J114">
        <f t="shared" si="10"/>
        <v>2.0407762184836997E-3</v>
      </c>
      <c r="K114">
        <f t="shared" si="11"/>
        <v>0</v>
      </c>
      <c r="L114">
        <f t="shared" si="12"/>
        <v>7.7973104600317106E-3</v>
      </c>
    </row>
    <row r="115" spans="1:12" x14ac:dyDescent="0.2">
      <c r="A115" s="2">
        <v>44750</v>
      </c>
      <c r="B115">
        <v>7.42</v>
      </c>
      <c r="C115">
        <v>31.58</v>
      </c>
      <c r="D115">
        <v>49.049999</v>
      </c>
      <c r="E115">
        <v>46.130001</v>
      </c>
      <c r="F115">
        <v>15.45</v>
      </c>
      <c r="H115">
        <f t="shared" si="8"/>
        <v>-2.042276563386116E-2</v>
      </c>
      <c r="I115">
        <f t="shared" si="9"/>
        <v>-5.7161159132883554E-3</v>
      </c>
      <c r="J115">
        <f t="shared" si="10"/>
        <v>-1.4580790348675004E-2</v>
      </c>
      <c r="K115">
        <f t="shared" si="11"/>
        <v>-7.6162265667753066E-3</v>
      </c>
      <c r="L115">
        <f t="shared" si="12"/>
        <v>-6.4935293105482308E-3</v>
      </c>
    </row>
    <row r="116" spans="1:12" x14ac:dyDescent="0.2">
      <c r="A116" s="2">
        <v>44753</v>
      </c>
      <c r="B116">
        <v>7.27</v>
      </c>
      <c r="C116">
        <v>31.4</v>
      </c>
      <c r="D116">
        <v>48.34</v>
      </c>
      <c r="E116">
        <v>45.779998999999997</v>
      </c>
      <c r="F116">
        <v>15.35</v>
      </c>
      <c r="H116">
        <f t="shared" si="8"/>
        <v>-2.7548226788445085E-3</v>
      </c>
      <c r="I116">
        <f t="shared" si="9"/>
        <v>-1.5936258352779249E-3</v>
      </c>
      <c r="J116">
        <f t="shared" si="10"/>
        <v>-1.3537663933960786E-2</v>
      </c>
      <c r="K116">
        <f t="shared" si="11"/>
        <v>5.2287919263994094E-3</v>
      </c>
      <c r="L116">
        <f t="shared" si="12"/>
        <v>-1.3037811494833809E-3</v>
      </c>
    </row>
    <row r="117" spans="1:12" x14ac:dyDescent="0.2">
      <c r="A117" s="2">
        <v>44754</v>
      </c>
      <c r="B117">
        <v>7.25</v>
      </c>
      <c r="C117">
        <v>31.35</v>
      </c>
      <c r="D117">
        <v>47.689999</v>
      </c>
      <c r="E117">
        <v>46.02</v>
      </c>
      <c r="F117">
        <v>15.33</v>
      </c>
      <c r="H117">
        <f t="shared" si="8"/>
        <v>-2.7624326959100726E-3</v>
      </c>
      <c r="I117">
        <f t="shared" si="9"/>
        <v>6.3778700124657512E-4</v>
      </c>
      <c r="J117">
        <f t="shared" si="10"/>
        <v>1.8854096270277758E-3</v>
      </c>
      <c r="K117">
        <f t="shared" si="11"/>
        <v>5.4177183116884851E-3</v>
      </c>
      <c r="L117">
        <f t="shared" si="12"/>
        <v>6.5019734913466035E-3</v>
      </c>
    </row>
    <row r="118" spans="1:12" x14ac:dyDescent="0.2">
      <c r="A118" s="2">
        <v>44755</v>
      </c>
      <c r="B118">
        <v>7.23</v>
      </c>
      <c r="C118">
        <v>31.370000999999998</v>
      </c>
      <c r="D118">
        <v>47.779998999999997</v>
      </c>
      <c r="E118">
        <v>46.27</v>
      </c>
      <c r="F118">
        <v>15.43</v>
      </c>
      <c r="H118">
        <f t="shared" si="8"/>
        <v>-3.8059561824345133E-2</v>
      </c>
      <c r="I118">
        <f t="shared" si="9"/>
        <v>-3.2726068614671262E-2</v>
      </c>
      <c r="J118">
        <f t="shared" si="10"/>
        <v>-3.4926889895965298E-2</v>
      </c>
      <c r="K118">
        <f t="shared" si="11"/>
        <v>-7.3753045812061857E-3</v>
      </c>
      <c r="L118">
        <f t="shared" si="12"/>
        <v>-1.8313134419691283E-2</v>
      </c>
    </row>
    <row r="119" spans="1:12" x14ac:dyDescent="0.2">
      <c r="A119" s="2">
        <v>44756</v>
      </c>
      <c r="B119">
        <v>6.96</v>
      </c>
      <c r="C119">
        <v>30.360001</v>
      </c>
      <c r="D119">
        <v>46.139999000000003</v>
      </c>
      <c r="E119">
        <v>45.93</v>
      </c>
      <c r="F119">
        <v>15.15</v>
      </c>
      <c r="H119">
        <f t="shared" si="8"/>
        <v>4.08219945202552E-2</v>
      </c>
      <c r="I119">
        <f t="shared" si="9"/>
        <v>9.5066769167152943E-3</v>
      </c>
      <c r="J119">
        <f t="shared" si="10"/>
        <v>2.8417722556724076E-2</v>
      </c>
      <c r="K119">
        <f t="shared" si="11"/>
        <v>6.0777049041352013E-3</v>
      </c>
      <c r="L119">
        <f t="shared" si="12"/>
        <v>1.311494207782795E-2</v>
      </c>
    </row>
    <row r="120" spans="1:12" x14ac:dyDescent="0.2">
      <c r="A120" s="2">
        <v>44757</v>
      </c>
      <c r="B120">
        <v>7.25</v>
      </c>
      <c r="C120">
        <v>30.65</v>
      </c>
      <c r="D120">
        <v>47.470001000000003</v>
      </c>
      <c r="E120">
        <v>46.209999000000003</v>
      </c>
      <c r="F120">
        <v>15.35</v>
      </c>
      <c r="H120">
        <f t="shared" si="8"/>
        <v>2.4524389863084351E-2</v>
      </c>
      <c r="I120">
        <f t="shared" si="9"/>
        <v>1.1677070730137204E-2</v>
      </c>
      <c r="J120">
        <f t="shared" si="10"/>
        <v>2.2702213715160322E-2</v>
      </c>
      <c r="K120">
        <f t="shared" si="11"/>
        <v>-5.8600277484081864E-3</v>
      </c>
      <c r="L120">
        <f t="shared" si="12"/>
        <v>9.0791803955710629E-3</v>
      </c>
    </row>
    <row r="121" spans="1:12" x14ac:dyDescent="0.2">
      <c r="A121" s="2">
        <v>44760</v>
      </c>
      <c r="B121">
        <v>7.43</v>
      </c>
      <c r="C121">
        <v>31.01</v>
      </c>
      <c r="D121">
        <v>48.560001</v>
      </c>
      <c r="E121">
        <v>45.939999</v>
      </c>
      <c r="F121">
        <v>15.49</v>
      </c>
      <c r="H121">
        <f t="shared" si="8"/>
        <v>3.9583003869662806E-2</v>
      </c>
      <c r="I121">
        <f t="shared" si="9"/>
        <v>1.7897569457542666E-2</v>
      </c>
      <c r="J121">
        <f t="shared" si="10"/>
        <v>1.9778359066038673E-2</v>
      </c>
      <c r="K121">
        <f t="shared" si="11"/>
        <v>2.9174098862808816E-2</v>
      </c>
      <c r="L121">
        <f t="shared" si="12"/>
        <v>1.7914746546169622E-2</v>
      </c>
    </row>
    <row r="122" spans="1:12" x14ac:dyDescent="0.2">
      <c r="A122" s="2">
        <v>44761</v>
      </c>
      <c r="B122">
        <v>7.73</v>
      </c>
      <c r="C122">
        <v>31.57</v>
      </c>
      <c r="D122">
        <v>49.529998999999997</v>
      </c>
      <c r="E122">
        <v>47.299999</v>
      </c>
      <c r="F122">
        <v>15.77</v>
      </c>
      <c r="H122">
        <f t="shared" si="8"/>
        <v>-1.0403214760886152E-2</v>
      </c>
      <c r="I122">
        <f t="shared" si="9"/>
        <v>-2.0157425104360235E-2</v>
      </c>
      <c r="J122">
        <f t="shared" si="10"/>
        <v>-4.654465645693549E-3</v>
      </c>
      <c r="K122">
        <f t="shared" si="11"/>
        <v>-1.5553717361952192E-2</v>
      </c>
      <c r="L122">
        <f t="shared" si="12"/>
        <v>-2.4391453124159124E-2</v>
      </c>
    </row>
    <row r="123" spans="1:12" x14ac:dyDescent="0.2">
      <c r="A123" s="2">
        <v>44762</v>
      </c>
      <c r="B123">
        <v>7.65</v>
      </c>
      <c r="C123">
        <v>30.940000999999999</v>
      </c>
      <c r="D123">
        <v>49.299999</v>
      </c>
      <c r="E123">
        <v>46.57</v>
      </c>
      <c r="F123">
        <v>15.39</v>
      </c>
      <c r="H123">
        <f t="shared" si="8"/>
        <v>1.0403214760886088E-2</v>
      </c>
      <c r="I123">
        <f t="shared" si="9"/>
        <v>1.252622749856021E-2</v>
      </c>
      <c r="J123">
        <f t="shared" si="10"/>
        <v>-6.5120092406468792E-3</v>
      </c>
      <c r="K123">
        <f t="shared" si="11"/>
        <v>1.9307095989979401E-3</v>
      </c>
      <c r="L123">
        <f t="shared" si="12"/>
        <v>2.5957185242816137E-3</v>
      </c>
    </row>
    <row r="124" spans="1:12" x14ac:dyDescent="0.2">
      <c r="A124" s="2">
        <v>44763</v>
      </c>
      <c r="B124">
        <v>7.73</v>
      </c>
      <c r="C124">
        <v>31.33</v>
      </c>
      <c r="D124">
        <v>48.98</v>
      </c>
      <c r="E124">
        <v>46.66</v>
      </c>
      <c r="F124">
        <v>15.43</v>
      </c>
      <c r="H124">
        <f t="shared" si="8"/>
        <v>-1.4332492900775767E-2</v>
      </c>
      <c r="I124">
        <f t="shared" si="9"/>
        <v>-1.3172881244878991E-2</v>
      </c>
      <c r="J124">
        <f t="shared" si="10"/>
        <v>-3.8866572002727614E-3</v>
      </c>
      <c r="K124">
        <f t="shared" si="11"/>
        <v>7.685776518639705E-3</v>
      </c>
      <c r="L124">
        <f t="shared" si="12"/>
        <v>-6.4829823988607059E-4</v>
      </c>
    </row>
    <row r="125" spans="1:12" x14ac:dyDescent="0.2">
      <c r="A125" s="2">
        <v>44764</v>
      </c>
      <c r="B125">
        <v>7.62</v>
      </c>
      <c r="C125">
        <v>30.92</v>
      </c>
      <c r="D125">
        <v>48.790000999999997</v>
      </c>
      <c r="E125">
        <v>47.02</v>
      </c>
      <c r="F125">
        <v>15.42</v>
      </c>
      <c r="H125">
        <f t="shared" si="8"/>
        <v>3.2281692730757039E-2</v>
      </c>
      <c r="I125">
        <f t="shared" si="9"/>
        <v>2.9006017574780194E-2</v>
      </c>
      <c r="J125">
        <f t="shared" si="10"/>
        <v>2.8290389418805469E-2</v>
      </c>
      <c r="K125">
        <f t="shared" si="11"/>
        <v>2.5488331826544878E-3</v>
      </c>
      <c r="L125">
        <f t="shared" si="12"/>
        <v>9.0381506150620811E-3</v>
      </c>
    </row>
    <row r="126" spans="1:12" x14ac:dyDescent="0.2">
      <c r="A126" s="2">
        <v>44767</v>
      </c>
      <c r="B126">
        <v>7.87</v>
      </c>
      <c r="C126">
        <v>31.83</v>
      </c>
      <c r="D126">
        <v>50.189999</v>
      </c>
      <c r="E126">
        <v>47.139999000000003</v>
      </c>
      <c r="F126">
        <v>15.56</v>
      </c>
      <c r="H126">
        <f t="shared" si="8"/>
        <v>-3.3594890555717398E-2</v>
      </c>
      <c r="I126">
        <f t="shared" si="9"/>
        <v>-1.3601348379793789E-2</v>
      </c>
      <c r="J126">
        <f t="shared" si="10"/>
        <v>-2.593477762897636E-3</v>
      </c>
      <c r="K126">
        <f t="shared" si="11"/>
        <v>3.5632461252554738E-2</v>
      </c>
      <c r="L126">
        <f t="shared" si="12"/>
        <v>-6.8488041168054029E-2</v>
      </c>
    </row>
    <row r="127" spans="1:12" x14ac:dyDescent="0.2">
      <c r="A127" s="2">
        <v>44768</v>
      </c>
      <c r="B127">
        <v>7.61</v>
      </c>
      <c r="C127">
        <v>31.4</v>
      </c>
      <c r="D127">
        <v>50.060001</v>
      </c>
      <c r="E127">
        <v>48.849997999999999</v>
      </c>
      <c r="F127">
        <v>14.53</v>
      </c>
      <c r="H127">
        <f t="shared" si="8"/>
        <v>3.613296298418827E-2</v>
      </c>
      <c r="I127">
        <f t="shared" si="9"/>
        <v>1.7364319208240178E-2</v>
      </c>
      <c r="J127">
        <f t="shared" si="10"/>
        <v>2.6804856962714469E-2</v>
      </c>
      <c r="K127">
        <f t="shared" si="11"/>
        <v>-8.4284395063372909E-3</v>
      </c>
      <c r="L127">
        <f t="shared" si="12"/>
        <v>1.0951512603594424E-2</v>
      </c>
    </row>
    <row r="128" spans="1:12" x14ac:dyDescent="0.2">
      <c r="A128" s="2">
        <v>44769</v>
      </c>
      <c r="B128">
        <v>7.89</v>
      </c>
      <c r="C128">
        <v>31.950001</v>
      </c>
      <c r="D128">
        <v>51.419998</v>
      </c>
      <c r="E128">
        <v>48.439999</v>
      </c>
      <c r="F128">
        <v>14.69</v>
      </c>
      <c r="H128">
        <f t="shared" si="8"/>
        <v>-5.3363342871396845E-2</v>
      </c>
      <c r="I128">
        <f t="shared" si="9"/>
        <v>-1.7682873125865608E-2</v>
      </c>
      <c r="J128">
        <f t="shared" si="10"/>
        <v>1.3604899581715951E-3</v>
      </c>
      <c r="K128">
        <f t="shared" si="11"/>
        <v>-2.0665227654584834E-3</v>
      </c>
      <c r="L128">
        <f t="shared" si="12"/>
        <v>-2.0633469286509467E-2</v>
      </c>
    </row>
    <row r="129" spans="1:12" x14ac:dyDescent="0.2">
      <c r="A129" s="2">
        <v>44770</v>
      </c>
      <c r="B129">
        <v>7.48</v>
      </c>
      <c r="C129">
        <v>31.389999</v>
      </c>
      <c r="D129">
        <v>51.490001999999997</v>
      </c>
      <c r="E129">
        <v>48.34</v>
      </c>
      <c r="F129">
        <v>14.39</v>
      </c>
      <c r="H129">
        <f t="shared" si="8"/>
        <v>4.0608067896271076E-2</v>
      </c>
      <c r="I129">
        <f t="shared" si="9"/>
        <v>3.1855391762534155E-4</v>
      </c>
      <c r="J129">
        <f t="shared" si="10"/>
        <v>3.6048509809443179E-2</v>
      </c>
      <c r="K129">
        <f t="shared" si="11"/>
        <v>6.597962080039467E-3</v>
      </c>
      <c r="L129">
        <f t="shared" si="12"/>
        <v>2.5387298273049915E-2</v>
      </c>
    </row>
    <row r="130" spans="1:12" x14ac:dyDescent="0.2">
      <c r="A130" s="2">
        <v>44771</v>
      </c>
      <c r="B130">
        <v>7.79</v>
      </c>
      <c r="C130">
        <v>31.4</v>
      </c>
      <c r="D130">
        <v>53.380001</v>
      </c>
      <c r="E130">
        <v>48.66</v>
      </c>
      <c r="F130">
        <v>14.76</v>
      </c>
      <c r="H130">
        <f t="shared" si="8"/>
        <v>2.6600681797178987E-2</v>
      </c>
      <c r="I130">
        <f t="shared" si="9"/>
        <v>6.294486539798666E-2</v>
      </c>
      <c r="J130">
        <f t="shared" si="10"/>
        <v>-1.9293202569738523E-2</v>
      </c>
      <c r="K130">
        <f t="shared" si="11"/>
        <v>4.9201000252446147E-3</v>
      </c>
      <c r="L130">
        <f t="shared" si="12"/>
        <v>1.3540963477292301E-3</v>
      </c>
    </row>
    <row r="131" spans="1:12" x14ac:dyDescent="0.2">
      <c r="A131" s="2">
        <v>44774</v>
      </c>
      <c r="B131">
        <v>8</v>
      </c>
      <c r="C131">
        <v>33.439999</v>
      </c>
      <c r="D131">
        <v>52.360000999999997</v>
      </c>
      <c r="E131">
        <v>48.900002000000001</v>
      </c>
      <c r="F131">
        <v>14.78</v>
      </c>
      <c r="H131">
        <f t="shared" si="8"/>
        <v>-1.765493523872071E-2</v>
      </c>
      <c r="I131">
        <f t="shared" si="9"/>
        <v>-3.0052284345454747E-2</v>
      </c>
      <c r="J131">
        <f t="shared" si="10"/>
        <v>6.8519490221378527E-3</v>
      </c>
      <c r="K131">
        <f t="shared" si="11"/>
        <v>-8.419805017743422E-3</v>
      </c>
      <c r="L131">
        <f t="shared" si="12"/>
        <v>-9.5174069868901832E-3</v>
      </c>
    </row>
    <row r="132" spans="1:12" x14ac:dyDescent="0.2">
      <c r="A132" s="2">
        <v>44775</v>
      </c>
      <c r="B132">
        <v>7.86</v>
      </c>
      <c r="C132">
        <v>32.450001</v>
      </c>
      <c r="D132">
        <v>52.720001000000003</v>
      </c>
      <c r="E132">
        <v>48.490001999999997</v>
      </c>
      <c r="F132">
        <v>14.64</v>
      </c>
      <c r="H132">
        <f t="shared" ref="H132:H195" si="13">LN(B133/B132)</f>
        <v>2.6366875840742349E-2</v>
      </c>
      <c r="I132">
        <f t="shared" ref="I132:I195" si="14">LN(C133/C132)</f>
        <v>1.2251210081077551E-2</v>
      </c>
      <c r="J132">
        <f t="shared" ref="J132:J195" si="15">LN(D133/D132)</f>
        <v>-6.8519490221377703E-3</v>
      </c>
      <c r="K132">
        <f t="shared" ref="K132:K195" si="16">LN(E133/E132)</f>
        <v>6.3726600044202589E-3</v>
      </c>
      <c r="L132">
        <f t="shared" ref="L132:L195" si="17">LN(F133/F132)</f>
        <v>-1.4448135747386041E-2</v>
      </c>
    </row>
    <row r="133" spans="1:12" x14ac:dyDescent="0.2">
      <c r="A133" s="2">
        <v>44776</v>
      </c>
      <c r="B133">
        <v>8.07</v>
      </c>
      <c r="C133">
        <v>32.849997999999999</v>
      </c>
      <c r="D133">
        <v>52.360000999999997</v>
      </c>
      <c r="E133">
        <v>48.799999</v>
      </c>
      <c r="F133">
        <v>14.43</v>
      </c>
      <c r="H133">
        <f t="shared" si="13"/>
        <v>-8.7119406020215676E-3</v>
      </c>
      <c r="I133">
        <f t="shared" si="14"/>
        <v>-4.2708730692155271E-3</v>
      </c>
      <c r="J133">
        <f t="shared" si="15"/>
        <v>-2.4554176797540725E-2</v>
      </c>
      <c r="K133">
        <f t="shared" si="16"/>
        <v>-7.8173821626322422E-3</v>
      </c>
      <c r="L133">
        <f t="shared" si="17"/>
        <v>-3.4710204928788554E-3</v>
      </c>
    </row>
    <row r="134" spans="1:12" x14ac:dyDescent="0.2">
      <c r="A134" s="2">
        <v>44777</v>
      </c>
      <c r="B134">
        <v>8</v>
      </c>
      <c r="C134">
        <v>32.709999000000003</v>
      </c>
      <c r="D134">
        <v>51.09</v>
      </c>
      <c r="E134">
        <v>48.419998</v>
      </c>
      <c r="F134">
        <v>14.38</v>
      </c>
      <c r="H134">
        <f t="shared" si="13"/>
        <v>1.1187189390564376E-2</v>
      </c>
      <c r="I134">
        <f t="shared" si="14"/>
        <v>3.0525664729209282E-3</v>
      </c>
      <c r="J134">
        <f t="shared" si="15"/>
        <v>1.5537290765405515E-2</v>
      </c>
      <c r="K134">
        <f t="shared" si="16"/>
        <v>-7.2546282987965092E-3</v>
      </c>
      <c r="L134">
        <f t="shared" si="17"/>
        <v>2.1328637892885281E-2</v>
      </c>
    </row>
    <row r="135" spans="1:12" x14ac:dyDescent="0.2">
      <c r="A135" s="2">
        <v>44778</v>
      </c>
      <c r="B135">
        <v>8.09</v>
      </c>
      <c r="C135">
        <v>32.810001</v>
      </c>
      <c r="D135">
        <v>51.889999000000003</v>
      </c>
      <c r="E135">
        <v>48.07</v>
      </c>
      <c r="F135">
        <v>14.69</v>
      </c>
      <c r="H135">
        <f t="shared" si="13"/>
        <v>4.9321924893190932E-3</v>
      </c>
      <c r="I135">
        <f t="shared" si="14"/>
        <v>3.9543169397443035E-3</v>
      </c>
      <c r="J135">
        <f t="shared" si="15"/>
        <v>1.5405741541085745E-3</v>
      </c>
      <c r="K135">
        <f t="shared" si="16"/>
        <v>7.2546282987963756E-3</v>
      </c>
      <c r="L135">
        <f t="shared" si="17"/>
        <v>-4.7765358641534642E-3</v>
      </c>
    </row>
    <row r="136" spans="1:12" x14ac:dyDescent="0.2">
      <c r="A136" s="2">
        <v>44781</v>
      </c>
      <c r="B136">
        <v>8.1300000000000008</v>
      </c>
      <c r="C136">
        <v>32.939999</v>
      </c>
      <c r="D136">
        <v>51.970001000000003</v>
      </c>
      <c r="E136">
        <v>48.419998</v>
      </c>
      <c r="F136">
        <v>14.62</v>
      </c>
      <c r="H136">
        <f t="shared" si="13"/>
        <v>3.683245416296368E-3</v>
      </c>
      <c r="I136">
        <f t="shared" si="14"/>
        <v>1.5364122078336559E-2</v>
      </c>
      <c r="J136">
        <f t="shared" si="15"/>
        <v>1.0527401172374801E-2</v>
      </c>
      <c r="K136">
        <f t="shared" si="16"/>
        <v>-1.1841834102986636E-2</v>
      </c>
      <c r="L136">
        <f t="shared" si="17"/>
        <v>1.3587165546308356E-2</v>
      </c>
    </row>
    <row r="137" spans="1:12" x14ac:dyDescent="0.2">
      <c r="A137" s="2">
        <v>44782</v>
      </c>
      <c r="B137">
        <v>8.16</v>
      </c>
      <c r="C137">
        <v>33.450001</v>
      </c>
      <c r="D137">
        <v>52.52</v>
      </c>
      <c r="E137">
        <v>47.849997999999999</v>
      </c>
      <c r="F137">
        <v>14.82</v>
      </c>
      <c r="H137">
        <f t="shared" si="13"/>
        <v>3.7286339687947465E-2</v>
      </c>
      <c r="I137">
        <f t="shared" si="14"/>
        <v>-4.7947348436194383E-3</v>
      </c>
      <c r="J137">
        <f t="shared" si="15"/>
        <v>1.1547709850014177E-2</v>
      </c>
      <c r="K137">
        <f t="shared" si="16"/>
        <v>1.1015449749899955E-2</v>
      </c>
      <c r="L137">
        <f t="shared" si="17"/>
        <v>1.348617871293463E-3</v>
      </c>
    </row>
    <row r="138" spans="1:12" x14ac:dyDescent="0.2">
      <c r="A138" s="2">
        <v>44783</v>
      </c>
      <c r="B138">
        <v>8.4700000000000006</v>
      </c>
      <c r="C138">
        <v>33.290000999999997</v>
      </c>
      <c r="D138">
        <v>53.130001</v>
      </c>
      <c r="E138">
        <v>48.380001</v>
      </c>
      <c r="F138">
        <v>14.84</v>
      </c>
      <c r="H138">
        <f t="shared" si="13"/>
        <v>-2.3640672948807293E-3</v>
      </c>
      <c r="I138">
        <f t="shared" si="14"/>
        <v>6.2883572050368682E-3</v>
      </c>
      <c r="J138">
        <f t="shared" si="15"/>
        <v>1.4945150064526052E-2</v>
      </c>
      <c r="K138">
        <f t="shared" si="16"/>
        <v>-1.5203853778651187E-2</v>
      </c>
      <c r="L138">
        <f t="shared" si="17"/>
        <v>-5.405418566907935E-3</v>
      </c>
    </row>
    <row r="139" spans="1:12" x14ac:dyDescent="0.2">
      <c r="A139" s="2">
        <v>44784</v>
      </c>
      <c r="B139">
        <v>8.4499999999999993</v>
      </c>
      <c r="C139">
        <v>33.5</v>
      </c>
      <c r="D139">
        <v>53.93</v>
      </c>
      <c r="E139">
        <v>47.650002000000001</v>
      </c>
      <c r="F139">
        <v>14.76</v>
      </c>
      <c r="H139">
        <f t="shared" si="13"/>
        <v>1.4101291240606146E-2</v>
      </c>
      <c r="I139">
        <f t="shared" si="14"/>
        <v>3.2782326590426411E-3</v>
      </c>
      <c r="J139">
        <f t="shared" si="15"/>
        <v>6.6531569878222037E-3</v>
      </c>
      <c r="K139">
        <f t="shared" si="16"/>
        <v>2.7244488954760188E-3</v>
      </c>
      <c r="L139">
        <f t="shared" si="17"/>
        <v>5.4054185669079819E-3</v>
      </c>
    </row>
    <row r="140" spans="1:12" x14ac:dyDescent="0.2">
      <c r="A140" s="2">
        <v>44785</v>
      </c>
      <c r="B140">
        <v>8.57</v>
      </c>
      <c r="C140">
        <v>33.610000999999997</v>
      </c>
      <c r="D140">
        <v>54.290000999999997</v>
      </c>
      <c r="E140">
        <v>47.779998999999997</v>
      </c>
      <c r="F140">
        <v>14.84</v>
      </c>
      <c r="H140">
        <f t="shared" si="13"/>
        <v>-5.8513917684641249E-3</v>
      </c>
      <c r="I140">
        <f t="shared" si="14"/>
        <v>-1.378089452636873E-2</v>
      </c>
      <c r="J140">
        <f t="shared" si="15"/>
        <v>-2.348229404517015E-2</v>
      </c>
      <c r="K140">
        <f t="shared" si="16"/>
        <v>6.2772258573395346E-4</v>
      </c>
      <c r="L140">
        <f t="shared" si="17"/>
        <v>-7.4400072646954784E-3</v>
      </c>
    </row>
    <row r="141" spans="1:12" x14ac:dyDescent="0.2">
      <c r="A141" s="2">
        <v>44788</v>
      </c>
      <c r="B141">
        <v>8.52</v>
      </c>
      <c r="C141">
        <v>33.150002000000001</v>
      </c>
      <c r="D141">
        <v>53.029998999999997</v>
      </c>
      <c r="E141">
        <v>47.810001</v>
      </c>
      <c r="F141">
        <v>14.73</v>
      </c>
      <c r="H141">
        <f t="shared" si="13"/>
        <v>-9.4340322333586416E-3</v>
      </c>
      <c r="I141">
        <f t="shared" si="14"/>
        <v>7.5131828991976584E-3</v>
      </c>
      <c r="J141">
        <f t="shared" si="15"/>
        <v>-5.483553444767037E-3</v>
      </c>
      <c r="K141">
        <f t="shared" si="16"/>
        <v>-3.3521714812100901E-3</v>
      </c>
      <c r="L141">
        <f t="shared" si="17"/>
        <v>2.0827088047154791E-2</v>
      </c>
    </row>
    <row r="142" spans="1:12" x14ac:dyDescent="0.2">
      <c r="A142" s="2">
        <v>44789</v>
      </c>
      <c r="B142">
        <v>8.44</v>
      </c>
      <c r="C142">
        <v>33.400002000000001</v>
      </c>
      <c r="D142">
        <v>52.740001999999997</v>
      </c>
      <c r="E142">
        <v>47.650002000000001</v>
      </c>
      <c r="F142">
        <v>15.04</v>
      </c>
      <c r="H142">
        <f t="shared" si="13"/>
        <v>-1.7932339460662184E-2</v>
      </c>
      <c r="I142">
        <f t="shared" si="14"/>
        <v>-1.0836980943771921E-2</v>
      </c>
      <c r="J142">
        <f t="shared" si="15"/>
        <v>3.2181380690194453E-3</v>
      </c>
      <c r="K142">
        <f t="shared" si="16"/>
        <v>0</v>
      </c>
      <c r="L142">
        <f t="shared" si="17"/>
        <v>-2.4908726366803399E-2</v>
      </c>
    </row>
    <row r="143" spans="1:12" x14ac:dyDescent="0.2">
      <c r="A143" s="2">
        <v>44790</v>
      </c>
      <c r="B143">
        <v>8.2899999999999991</v>
      </c>
      <c r="C143">
        <v>33.040000999999997</v>
      </c>
      <c r="D143">
        <v>52.91</v>
      </c>
      <c r="E143">
        <v>47.650002000000001</v>
      </c>
      <c r="F143">
        <v>14.67</v>
      </c>
      <c r="H143">
        <f t="shared" si="13"/>
        <v>-9.6970456828665372E-3</v>
      </c>
      <c r="I143">
        <f t="shared" si="14"/>
        <v>-1.9251961765664703E-2</v>
      </c>
      <c r="J143">
        <f t="shared" si="15"/>
        <v>1.4634388892995266E-2</v>
      </c>
      <c r="K143">
        <f t="shared" si="16"/>
        <v>-6.3158946794900179E-3</v>
      </c>
      <c r="L143">
        <f t="shared" si="17"/>
        <v>-6.1538655743782235E-3</v>
      </c>
    </row>
    <row r="144" spans="1:12" x14ac:dyDescent="0.2">
      <c r="A144" s="2">
        <v>44791</v>
      </c>
      <c r="B144">
        <v>8.2100000000000009</v>
      </c>
      <c r="C144">
        <v>32.409999999999997</v>
      </c>
      <c r="D144">
        <v>53.689999</v>
      </c>
      <c r="E144">
        <v>47.349997999999999</v>
      </c>
      <c r="F144">
        <v>14.58</v>
      </c>
      <c r="H144">
        <f t="shared" si="13"/>
        <v>-3.3439648205292542E-2</v>
      </c>
      <c r="I144">
        <f t="shared" si="14"/>
        <v>-1.8686342829058723E-2</v>
      </c>
      <c r="J144">
        <f t="shared" si="15"/>
        <v>-1.5579817714996398E-2</v>
      </c>
      <c r="K144">
        <f t="shared" si="16"/>
        <v>1.2663995205889679E-3</v>
      </c>
      <c r="L144">
        <f t="shared" si="17"/>
        <v>-1.2422519998557096E-2</v>
      </c>
    </row>
    <row r="145" spans="1:12" x14ac:dyDescent="0.2">
      <c r="A145" s="2">
        <v>44792</v>
      </c>
      <c r="B145">
        <v>7.94</v>
      </c>
      <c r="C145">
        <v>31.809999000000001</v>
      </c>
      <c r="D145">
        <v>52.860000999999997</v>
      </c>
      <c r="E145">
        <v>47.41</v>
      </c>
      <c r="F145">
        <v>14.4</v>
      </c>
      <c r="H145">
        <f t="shared" si="13"/>
        <v>-1.9072415376387496E-2</v>
      </c>
      <c r="I145">
        <f t="shared" si="14"/>
        <v>-2.8333090836015493E-3</v>
      </c>
      <c r="J145">
        <f t="shared" si="15"/>
        <v>-1.8925362074501982E-4</v>
      </c>
      <c r="K145">
        <f t="shared" si="16"/>
        <v>-8.2601338021033623E-3</v>
      </c>
      <c r="L145">
        <f t="shared" si="17"/>
        <v>-2.460581080220019E-2</v>
      </c>
    </row>
    <row r="146" spans="1:12" x14ac:dyDescent="0.2">
      <c r="A146" s="2">
        <v>44795</v>
      </c>
      <c r="B146">
        <v>7.79</v>
      </c>
      <c r="C146">
        <v>31.719999000000001</v>
      </c>
      <c r="D146">
        <v>52.849997999999999</v>
      </c>
      <c r="E146">
        <v>47.02</v>
      </c>
      <c r="F146">
        <v>14.05</v>
      </c>
      <c r="H146">
        <f t="shared" si="13"/>
        <v>8.9457465584582667E-3</v>
      </c>
      <c r="I146">
        <f t="shared" si="14"/>
        <v>-9.8210516902403535E-3</v>
      </c>
      <c r="J146">
        <f t="shared" si="15"/>
        <v>4.0784170530090459E-2</v>
      </c>
      <c r="K146">
        <f t="shared" si="16"/>
        <v>-9.1871172832181051E-3</v>
      </c>
      <c r="L146">
        <f t="shared" si="17"/>
        <v>-1.0733555643108777E-2</v>
      </c>
    </row>
    <row r="147" spans="1:12" x14ac:dyDescent="0.2">
      <c r="A147" s="2">
        <v>44796</v>
      </c>
      <c r="B147">
        <v>7.86</v>
      </c>
      <c r="C147">
        <v>31.41</v>
      </c>
      <c r="D147">
        <v>55.049999</v>
      </c>
      <c r="E147">
        <v>46.59</v>
      </c>
      <c r="F147">
        <v>13.9</v>
      </c>
      <c r="H147">
        <f t="shared" si="13"/>
        <v>-6.3816425895207203E-3</v>
      </c>
      <c r="I147">
        <f t="shared" si="14"/>
        <v>-1.798956319915827E-2</v>
      </c>
      <c r="J147">
        <f t="shared" si="15"/>
        <v>-1.114268558896577E-2</v>
      </c>
      <c r="K147">
        <f t="shared" si="16"/>
        <v>7.4842432903796585E-3</v>
      </c>
      <c r="L147">
        <f t="shared" si="17"/>
        <v>-1.0123007631448565E-2</v>
      </c>
    </row>
    <row r="148" spans="1:12" x14ac:dyDescent="0.2">
      <c r="A148" s="2">
        <v>44797</v>
      </c>
      <c r="B148">
        <v>7.81</v>
      </c>
      <c r="C148">
        <v>30.85</v>
      </c>
      <c r="D148">
        <v>54.439999</v>
      </c>
      <c r="E148">
        <v>46.939999</v>
      </c>
      <c r="F148">
        <v>13.76</v>
      </c>
      <c r="H148">
        <f t="shared" si="13"/>
        <v>2.0279528950529088E-2</v>
      </c>
      <c r="I148">
        <f t="shared" si="14"/>
        <v>1.0319343427848925E-2</v>
      </c>
      <c r="J148">
        <f t="shared" si="15"/>
        <v>5.4955807344671554E-3</v>
      </c>
      <c r="K148">
        <f t="shared" si="16"/>
        <v>1.4901333728136489E-3</v>
      </c>
      <c r="L148">
        <f t="shared" si="17"/>
        <v>5.7971176843259146E-3</v>
      </c>
    </row>
    <row r="149" spans="1:12" x14ac:dyDescent="0.2">
      <c r="A149" s="2">
        <v>44798</v>
      </c>
      <c r="B149">
        <v>7.97</v>
      </c>
      <c r="C149">
        <v>31.17</v>
      </c>
      <c r="D149">
        <v>54.740001999999997</v>
      </c>
      <c r="E149">
        <v>47.009998000000003</v>
      </c>
      <c r="F149">
        <v>13.84</v>
      </c>
      <c r="H149">
        <f t="shared" si="13"/>
        <v>-3.4464163942485498E-2</v>
      </c>
      <c r="I149">
        <f t="shared" si="14"/>
        <v>-9.9952144398245419E-3</v>
      </c>
      <c r="J149">
        <f t="shared" si="15"/>
        <v>2.5542614903180626E-3</v>
      </c>
      <c r="K149">
        <f t="shared" si="16"/>
        <v>-2.1284217884678897E-2</v>
      </c>
      <c r="L149">
        <f t="shared" si="17"/>
        <v>-2.1914682705394605E-2</v>
      </c>
    </row>
    <row r="150" spans="1:12" x14ac:dyDescent="0.2">
      <c r="A150" s="2">
        <v>44799</v>
      </c>
      <c r="B150">
        <v>7.7</v>
      </c>
      <c r="C150">
        <v>30.860001</v>
      </c>
      <c r="D150">
        <v>54.880001</v>
      </c>
      <c r="E150">
        <v>46.02</v>
      </c>
      <c r="F150">
        <v>13.54</v>
      </c>
      <c r="H150">
        <f t="shared" si="13"/>
        <v>0</v>
      </c>
      <c r="I150">
        <f t="shared" si="14"/>
        <v>9.0322549533925576E-3</v>
      </c>
      <c r="J150">
        <f t="shared" si="15"/>
        <v>1.4112754458540705E-2</v>
      </c>
      <c r="K150">
        <f t="shared" si="16"/>
        <v>-1.5222140427384491E-3</v>
      </c>
      <c r="L150">
        <f t="shared" si="17"/>
        <v>3.6859606789235557E-3</v>
      </c>
    </row>
    <row r="151" spans="1:12" x14ac:dyDescent="0.2">
      <c r="A151" s="2">
        <v>44802</v>
      </c>
      <c r="B151">
        <v>7.7</v>
      </c>
      <c r="C151">
        <v>31.139999</v>
      </c>
      <c r="D151">
        <v>55.66</v>
      </c>
      <c r="E151">
        <v>45.950001</v>
      </c>
      <c r="F151">
        <v>13.59</v>
      </c>
      <c r="H151">
        <f t="shared" si="13"/>
        <v>1.2903404835907782E-2</v>
      </c>
      <c r="I151">
        <f t="shared" si="14"/>
        <v>-7.089910573592575E-3</v>
      </c>
      <c r="J151">
        <f t="shared" si="15"/>
        <v>-2.289756547114247E-2</v>
      </c>
      <c r="K151">
        <f t="shared" si="16"/>
        <v>-4.3620788429510927E-3</v>
      </c>
      <c r="L151">
        <f t="shared" si="17"/>
        <v>1.47058850032222E-3</v>
      </c>
    </row>
    <row r="152" spans="1:12" x14ac:dyDescent="0.2">
      <c r="A152" s="2">
        <v>44803</v>
      </c>
      <c r="B152">
        <v>7.8</v>
      </c>
      <c r="C152">
        <v>30.92</v>
      </c>
      <c r="D152">
        <v>54.400002000000001</v>
      </c>
      <c r="E152">
        <v>45.75</v>
      </c>
      <c r="F152">
        <v>13.61</v>
      </c>
      <c r="H152">
        <f t="shared" si="13"/>
        <v>-1.2828738128891524E-3</v>
      </c>
      <c r="I152">
        <f t="shared" si="14"/>
        <v>-2.9149818211623726E-3</v>
      </c>
      <c r="J152">
        <f t="shared" si="15"/>
        <v>-2.6449706782678627E-2</v>
      </c>
      <c r="K152">
        <f t="shared" si="16"/>
        <v>-7.8999972844406886E-3</v>
      </c>
      <c r="L152">
        <f t="shared" si="17"/>
        <v>-1.4058685119838963E-2</v>
      </c>
    </row>
    <row r="153" spans="1:12" x14ac:dyDescent="0.2">
      <c r="A153" s="2">
        <v>44804</v>
      </c>
      <c r="B153">
        <v>7.79</v>
      </c>
      <c r="C153">
        <v>30.83</v>
      </c>
      <c r="D153">
        <v>52.98</v>
      </c>
      <c r="E153">
        <v>45.389999000000003</v>
      </c>
      <c r="F153">
        <v>13.42</v>
      </c>
      <c r="H153">
        <f t="shared" si="13"/>
        <v>-2.337768800906237E-2</v>
      </c>
      <c r="I153">
        <f t="shared" si="14"/>
        <v>-1.4703777646824963E-2</v>
      </c>
      <c r="J153">
        <f t="shared" si="15"/>
        <v>-1.1007854348988854E-2</v>
      </c>
      <c r="K153">
        <f t="shared" si="16"/>
        <v>-1.0631307337443056E-2</v>
      </c>
      <c r="L153">
        <f t="shared" si="17"/>
        <v>-2.5661785514483049E-2</v>
      </c>
    </row>
    <row r="154" spans="1:12" x14ac:dyDescent="0.2">
      <c r="A154" s="2">
        <v>44805</v>
      </c>
      <c r="B154">
        <v>7.61</v>
      </c>
      <c r="C154">
        <v>30.379999000000002</v>
      </c>
      <c r="D154">
        <v>52.400002000000001</v>
      </c>
      <c r="E154">
        <v>44.91</v>
      </c>
      <c r="F154">
        <v>13.08</v>
      </c>
      <c r="H154">
        <f t="shared" si="13"/>
        <v>1.4351192163090288E-2</v>
      </c>
      <c r="I154">
        <f t="shared" si="14"/>
        <v>6.8886939115781493E-3</v>
      </c>
      <c r="J154">
        <f t="shared" si="15"/>
        <v>1.5715517689731357E-2</v>
      </c>
      <c r="K154">
        <f t="shared" si="16"/>
        <v>-6.9266729166785404E-3</v>
      </c>
      <c r="L154">
        <f t="shared" si="17"/>
        <v>0</v>
      </c>
    </row>
    <row r="155" spans="1:12" x14ac:dyDescent="0.2">
      <c r="A155" s="2">
        <v>44806</v>
      </c>
      <c r="B155">
        <v>7.72</v>
      </c>
      <c r="C155">
        <v>30.59</v>
      </c>
      <c r="D155">
        <v>53.23</v>
      </c>
      <c r="E155">
        <v>44.599997999999999</v>
      </c>
      <c r="F155">
        <v>13.08</v>
      </c>
      <c r="H155">
        <f t="shared" si="13"/>
        <v>1.414814596602698E-2</v>
      </c>
      <c r="I155">
        <f t="shared" si="14"/>
        <v>5.5419864746312931E-3</v>
      </c>
      <c r="J155">
        <f t="shared" si="15"/>
        <v>-8.1109754118442439E-3</v>
      </c>
      <c r="K155">
        <f t="shared" si="16"/>
        <v>4.4743029165425921E-3</v>
      </c>
      <c r="L155">
        <f t="shared" si="17"/>
        <v>-3.0627895305457668E-3</v>
      </c>
    </row>
    <row r="156" spans="1:12" x14ac:dyDescent="0.2">
      <c r="A156" s="2">
        <v>44810</v>
      </c>
      <c r="B156">
        <v>7.83</v>
      </c>
      <c r="C156">
        <v>30.76</v>
      </c>
      <c r="D156">
        <v>52.799999</v>
      </c>
      <c r="E156">
        <v>44.799999</v>
      </c>
      <c r="F156">
        <v>13.04</v>
      </c>
      <c r="H156">
        <f t="shared" si="13"/>
        <v>-1.5444322427473631E-2</v>
      </c>
      <c r="I156">
        <f t="shared" si="14"/>
        <v>-1.2430680386209364E-2</v>
      </c>
      <c r="J156">
        <f t="shared" si="15"/>
        <v>-1.1620285278258702E-2</v>
      </c>
      <c r="K156">
        <f t="shared" si="16"/>
        <v>1.1098893314422226E-2</v>
      </c>
      <c r="L156">
        <f t="shared" si="17"/>
        <v>-2.327490635448947E-2</v>
      </c>
    </row>
    <row r="157" spans="1:12" x14ac:dyDescent="0.2">
      <c r="A157" s="2">
        <v>44811</v>
      </c>
      <c r="B157">
        <v>7.71</v>
      </c>
      <c r="C157">
        <v>30.379999000000002</v>
      </c>
      <c r="D157">
        <v>52.189999</v>
      </c>
      <c r="E157">
        <v>45.299999</v>
      </c>
      <c r="F157">
        <v>12.74</v>
      </c>
      <c r="H157">
        <f t="shared" si="13"/>
        <v>1.6720646787078301E-2</v>
      </c>
      <c r="I157">
        <f t="shared" si="14"/>
        <v>6.2346716515093124E-3</v>
      </c>
      <c r="J157">
        <f t="shared" si="15"/>
        <v>-5.7496887616544491E-4</v>
      </c>
      <c r="K157">
        <f t="shared" si="16"/>
        <v>-7.7562272493628369E-3</v>
      </c>
      <c r="L157">
        <f t="shared" si="17"/>
        <v>-2.0619287202735703E-2</v>
      </c>
    </row>
    <row r="158" spans="1:12" x14ac:dyDescent="0.2">
      <c r="A158" s="2">
        <v>44812</v>
      </c>
      <c r="B158">
        <v>7.84</v>
      </c>
      <c r="C158">
        <v>30.57</v>
      </c>
      <c r="D158">
        <v>52.16</v>
      </c>
      <c r="E158">
        <v>44.950001</v>
      </c>
      <c r="F158">
        <v>12.48</v>
      </c>
      <c r="H158">
        <f t="shared" si="13"/>
        <v>2.145192671795133E-2</v>
      </c>
      <c r="I158">
        <f t="shared" si="14"/>
        <v>1.0737048000956656E-2</v>
      </c>
      <c r="J158">
        <f t="shared" si="15"/>
        <v>2.816558873696727E-2</v>
      </c>
      <c r="K158">
        <f t="shared" si="16"/>
        <v>2.3307937533995213E-2</v>
      </c>
      <c r="L158">
        <f t="shared" si="17"/>
        <v>1.747463052326392E-2</v>
      </c>
    </row>
    <row r="159" spans="1:12" x14ac:dyDescent="0.2">
      <c r="A159" s="2">
        <v>44813</v>
      </c>
      <c r="B159">
        <v>8.01</v>
      </c>
      <c r="C159">
        <v>30.9</v>
      </c>
      <c r="D159">
        <v>53.650002000000001</v>
      </c>
      <c r="E159">
        <v>46.009998000000003</v>
      </c>
      <c r="F159">
        <v>12.7</v>
      </c>
      <c r="H159">
        <f t="shared" si="13"/>
        <v>2.9522439266321834E-2</v>
      </c>
      <c r="I159">
        <f t="shared" si="14"/>
        <v>1.8278495396320444E-2</v>
      </c>
      <c r="J159">
        <f t="shared" si="15"/>
        <v>5.9468488039988799E-3</v>
      </c>
      <c r="K159">
        <f t="shared" si="16"/>
        <v>1.7665345204550258E-2</v>
      </c>
      <c r="L159">
        <f t="shared" si="17"/>
        <v>1.9493794681001132E-2</v>
      </c>
    </row>
    <row r="160" spans="1:12" x14ac:dyDescent="0.2">
      <c r="A160" s="2">
        <v>44816</v>
      </c>
      <c r="B160">
        <v>8.25</v>
      </c>
      <c r="C160">
        <v>31.469999000000001</v>
      </c>
      <c r="D160">
        <v>53.970001000000003</v>
      </c>
      <c r="E160">
        <v>46.830002</v>
      </c>
      <c r="F160">
        <v>12.95</v>
      </c>
      <c r="H160">
        <f t="shared" si="13"/>
        <v>-3.4528707544465943E-2</v>
      </c>
      <c r="I160">
        <f t="shared" si="14"/>
        <v>-3.1963948481574619E-2</v>
      </c>
      <c r="J160">
        <f t="shared" si="15"/>
        <v>-1.493406525831375E-2</v>
      </c>
      <c r="K160">
        <f t="shared" si="16"/>
        <v>-2.0276859287613434E-2</v>
      </c>
      <c r="L160">
        <f t="shared" si="17"/>
        <v>-3.6167464008060354E-2</v>
      </c>
    </row>
    <row r="161" spans="1:12" x14ac:dyDescent="0.2">
      <c r="A161" s="2">
        <v>44817</v>
      </c>
      <c r="B161">
        <v>7.97</v>
      </c>
      <c r="C161">
        <v>30.48</v>
      </c>
      <c r="D161">
        <v>53.169998</v>
      </c>
      <c r="E161">
        <v>45.889999000000003</v>
      </c>
      <c r="F161">
        <v>12.49</v>
      </c>
      <c r="H161">
        <f t="shared" si="13"/>
        <v>-3.7712175430792915E-3</v>
      </c>
      <c r="I161">
        <f t="shared" si="14"/>
        <v>-4.9334091179558878E-3</v>
      </c>
      <c r="J161">
        <f t="shared" si="15"/>
        <v>1.9371084924415756E-2</v>
      </c>
      <c r="K161">
        <f t="shared" si="16"/>
        <v>6.5350184180103677E-4</v>
      </c>
      <c r="L161">
        <f t="shared" si="17"/>
        <v>-2.4048107781791729E-3</v>
      </c>
    </row>
    <row r="162" spans="1:12" x14ac:dyDescent="0.2">
      <c r="A162" s="2">
        <v>44818</v>
      </c>
      <c r="B162">
        <v>7.94</v>
      </c>
      <c r="C162">
        <v>30.33</v>
      </c>
      <c r="D162">
        <v>54.209999000000003</v>
      </c>
      <c r="E162">
        <v>45.919998</v>
      </c>
      <c r="F162">
        <v>12.46</v>
      </c>
      <c r="H162">
        <f t="shared" si="13"/>
        <v>1.0025146619378646E-2</v>
      </c>
      <c r="I162">
        <f t="shared" si="14"/>
        <v>1.1147656425670541E-2</v>
      </c>
      <c r="J162">
        <f t="shared" si="15"/>
        <v>-2.0688484242356656E-2</v>
      </c>
      <c r="K162">
        <f t="shared" si="16"/>
        <v>-1.1608914020213433E-2</v>
      </c>
      <c r="L162">
        <f t="shared" si="17"/>
        <v>5.6022555486697516E-3</v>
      </c>
    </row>
    <row r="163" spans="1:12" x14ac:dyDescent="0.2">
      <c r="A163" s="2">
        <v>44819</v>
      </c>
      <c r="B163">
        <v>8.02</v>
      </c>
      <c r="C163">
        <v>30.67</v>
      </c>
      <c r="D163">
        <v>53.099997999999999</v>
      </c>
      <c r="E163">
        <v>45.389999000000003</v>
      </c>
      <c r="F163">
        <v>12.53</v>
      </c>
      <c r="H163">
        <f t="shared" si="13"/>
        <v>-1.2547216052088641E-2</v>
      </c>
      <c r="I163">
        <f t="shared" si="14"/>
        <v>-6.8706634890859531E-3</v>
      </c>
      <c r="J163">
        <f t="shared" si="15"/>
        <v>-1.060208729259777E-2</v>
      </c>
      <c r="K163">
        <f t="shared" si="16"/>
        <v>-4.8586890477529962E-3</v>
      </c>
      <c r="L163">
        <f t="shared" si="17"/>
        <v>-3.9984059666952508E-3</v>
      </c>
    </row>
    <row r="164" spans="1:12" x14ac:dyDescent="0.2">
      <c r="A164" s="2">
        <v>44820</v>
      </c>
      <c r="B164">
        <v>7.92</v>
      </c>
      <c r="C164">
        <v>30.459999</v>
      </c>
      <c r="D164">
        <v>52.540000999999997</v>
      </c>
      <c r="E164">
        <v>45.169998</v>
      </c>
      <c r="F164">
        <v>12.48</v>
      </c>
      <c r="H164">
        <f t="shared" si="13"/>
        <v>5.037794029957081E-3</v>
      </c>
      <c r="I164">
        <f t="shared" si="14"/>
        <v>2.6230178973538918E-3</v>
      </c>
      <c r="J164">
        <f t="shared" si="15"/>
        <v>-9.5208992380785111E-4</v>
      </c>
      <c r="K164">
        <f t="shared" si="16"/>
        <v>3.7565396900463891E-3</v>
      </c>
      <c r="L164">
        <f t="shared" si="17"/>
        <v>1.6012813669738276E-3</v>
      </c>
    </row>
    <row r="165" spans="1:12" x14ac:dyDescent="0.2">
      <c r="A165" s="2">
        <v>44823</v>
      </c>
      <c r="B165">
        <v>7.96</v>
      </c>
      <c r="C165">
        <v>30.540001</v>
      </c>
      <c r="D165">
        <v>52.490001999999997</v>
      </c>
      <c r="E165">
        <v>45.34</v>
      </c>
      <c r="F165">
        <v>12.5</v>
      </c>
      <c r="H165">
        <f t="shared" si="13"/>
        <v>-1.6466489853579843E-2</v>
      </c>
      <c r="I165">
        <f t="shared" si="14"/>
        <v>-4.923758511288053E-3</v>
      </c>
      <c r="J165">
        <f t="shared" si="15"/>
        <v>6.8349611065907402E-3</v>
      </c>
      <c r="K165">
        <f t="shared" si="16"/>
        <v>-2.6501561154506177E-3</v>
      </c>
      <c r="L165">
        <f t="shared" si="17"/>
        <v>-2.7576767770234493E-2</v>
      </c>
    </row>
    <row r="166" spans="1:12" x14ac:dyDescent="0.2">
      <c r="A166" s="2">
        <v>44824</v>
      </c>
      <c r="B166">
        <v>7.83</v>
      </c>
      <c r="C166">
        <v>30.389999</v>
      </c>
      <c r="D166">
        <v>52.849997999999999</v>
      </c>
      <c r="E166">
        <v>45.220001000000003</v>
      </c>
      <c r="F166">
        <v>12.16</v>
      </c>
      <c r="H166">
        <f t="shared" si="13"/>
        <v>-3.9067468190909511E-2</v>
      </c>
      <c r="I166">
        <f t="shared" si="14"/>
        <v>-3.1080196932987719E-2</v>
      </c>
      <c r="J166">
        <f t="shared" si="15"/>
        <v>-9.8878158701835861E-3</v>
      </c>
      <c r="K166">
        <f t="shared" si="16"/>
        <v>6.8319384192175097E-3</v>
      </c>
      <c r="L166">
        <f t="shared" si="17"/>
        <v>9.8200461809752945E-3</v>
      </c>
    </row>
    <row r="167" spans="1:12" x14ac:dyDescent="0.2">
      <c r="A167" s="2">
        <v>44825</v>
      </c>
      <c r="B167">
        <v>7.53</v>
      </c>
      <c r="C167">
        <v>29.459999</v>
      </c>
      <c r="D167">
        <v>52.330002</v>
      </c>
      <c r="E167">
        <v>45.529998999999997</v>
      </c>
      <c r="F167">
        <v>12.28</v>
      </c>
      <c r="H167">
        <f t="shared" si="13"/>
        <v>0</v>
      </c>
      <c r="I167">
        <f t="shared" si="14"/>
        <v>-8.1800049907342475E-3</v>
      </c>
      <c r="J167">
        <f t="shared" si="15"/>
        <v>1.9103849888921738E-4</v>
      </c>
      <c r="K167">
        <f t="shared" si="16"/>
        <v>2.8512137184995303E-3</v>
      </c>
      <c r="L167">
        <f t="shared" si="17"/>
        <v>7.3022636854000204E-3</v>
      </c>
    </row>
    <row r="168" spans="1:12" x14ac:dyDescent="0.2">
      <c r="A168" s="2">
        <v>44826</v>
      </c>
      <c r="B168">
        <v>7.53</v>
      </c>
      <c r="C168">
        <v>29.219999000000001</v>
      </c>
      <c r="D168">
        <v>52.34</v>
      </c>
      <c r="E168">
        <v>45.66</v>
      </c>
      <c r="F168">
        <v>12.37</v>
      </c>
      <c r="H168">
        <f t="shared" si="13"/>
        <v>-6.1621134106173876E-2</v>
      </c>
      <c r="I168">
        <f t="shared" si="14"/>
        <v>-3.6950840809576342E-2</v>
      </c>
      <c r="J168">
        <f t="shared" si="15"/>
        <v>-8.4270820604938318E-2</v>
      </c>
      <c r="K168">
        <f t="shared" si="16"/>
        <v>-4.0447967893492587E-2</v>
      </c>
      <c r="L168">
        <f t="shared" si="17"/>
        <v>-3.2870666834514652E-2</v>
      </c>
    </row>
    <row r="169" spans="1:12" x14ac:dyDescent="0.2">
      <c r="A169" s="2">
        <v>44827</v>
      </c>
      <c r="B169">
        <v>7.08</v>
      </c>
      <c r="C169">
        <v>28.16</v>
      </c>
      <c r="D169">
        <v>48.110000999999997</v>
      </c>
      <c r="E169">
        <v>43.849997999999999</v>
      </c>
      <c r="F169">
        <v>11.97</v>
      </c>
      <c r="H169">
        <f t="shared" si="13"/>
        <v>-2.5752496102414625E-2</v>
      </c>
      <c r="I169">
        <f t="shared" si="14"/>
        <v>-4.0585243132830504E-2</v>
      </c>
      <c r="J169">
        <f t="shared" si="15"/>
        <v>-2.7606894940982039E-2</v>
      </c>
      <c r="K169">
        <f t="shared" si="16"/>
        <v>-6.8433904083633622E-4</v>
      </c>
      <c r="L169">
        <f t="shared" si="17"/>
        <v>-3.9187296836090617E-2</v>
      </c>
    </row>
    <row r="170" spans="1:12" x14ac:dyDescent="0.2">
      <c r="A170" s="2">
        <v>44830</v>
      </c>
      <c r="B170">
        <v>6.9</v>
      </c>
      <c r="C170">
        <v>27.040001</v>
      </c>
      <c r="D170">
        <v>46.799999</v>
      </c>
      <c r="E170">
        <v>43.82</v>
      </c>
      <c r="F170">
        <v>11.51</v>
      </c>
      <c r="H170">
        <f t="shared" si="13"/>
        <v>-2.6433257068155597E-2</v>
      </c>
      <c r="I170">
        <f t="shared" si="14"/>
        <v>-1.3403067109588272E-2</v>
      </c>
      <c r="J170">
        <f t="shared" si="15"/>
        <v>2.6775100349789839E-2</v>
      </c>
      <c r="K170">
        <f t="shared" si="16"/>
        <v>-1.1706755851429641E-2</v>
      </c>
      <c r="L170">
        <f t="shared" si="17"/>
        <v>-7.8500185059270609E-3</v>
      </c>
    </row>
    <row r="171" spans="1:12" x14ac:dyDescent="0.2">
      <c r="A171" s="2">
        <v>44831</v>
      </c>
      <c r="B171">
        <v>6.72</v>
      </c>
      <c r="C171">
        <v>26.68</v>
      </c>
      <c r="D171">
        <v>48.07</v>
      </c>
      <c r="E171">
        <v>43.310001</v>
      </c>
      <c r="F171">
        <v>11.42</v>
      </c>
      <c r="H171">
        <f t="shared" si="13"/>
        <v>-8.9686699827603751E-3</v>
      </c>
      <c r="I171">
        <f t="shared" si="14"/>
        <v>-3.7551677623237686E-3</v>
      </c>
      <c r="J171">
        <f t="shared" si="15"/>
        <v>3.1534164564314397E-2</v>
      </c>
      <c r="K171">
        <f t="shared" si="16"/>
        <v>2.1245824106143962E-2</v>
      </c>
      <c r="L171">
        <f t="shared" si="17"/>
        <v>2.0797976694482134E-2</v>
      </c>
    </row>
    <row r="172" spans="1:12" x14ac:dyDescent="0.2">
      <c r="A172" s="2">
        <v>44832</v>
      </c>
      <c r="B172">
        <v>6.66</v>
      </c>
      <c r="C172">
        <v>26.58</v>
      </c>
      <c r="D172">
        <v>49.610000999999997</v>
      </c>
      <c r="E172">
        <v>44.240001999999997</v>
      </c>
      <c r="F172">
        <v>11.66</v>
      </c>
      <c r="H172">
        <f t="shared" si="13"/>
        <v>-2.7398974188114388E-2</v>
      </c>
      <c r="I172">
        <f t="shared" si="14"/>
        <v>-2.0909295861415093E-2</v>
      </c>
      <c r="J172">
        <f t="shared" si="15"/>
        <v>9.4293202577608783E-3</v>
      </c>
      <c r="K172">
        <f t="shared" si="16"/>
        <v>1.0567765457493336E-2</v>
      </c>
      <c r="L172">
        <f t="shared" si="17"/>
        <v>-2.7827882622740344E-2</v>
      </c>
    </row>
    <row r="173" spans="1:12" x14ac:dyDescent="0.2">
      <c r="A173" s="2">
        <v>44833</v>
      </c>
      <c r="B173">
        <v>6.48</v>
      </c>
      <c r="C173">
        <v>26.030000999999999</v>
      </c>
      <c r="D173">
        <v>50.080002</v>
      </c>
      <c r="E173">
        <v>44.709999000000003</v>
      </c>
      <c r="F173">
        <v>11.34</v>
      </c>
      <c r="H173">
        <f t="shared" si="13"/>
        <v>-1.2422519998557209E-2</v>
      </c>
      <c r="I173">
        <f t="shared" si="14"/>
        <v>1.5354705217261559E-3</v>
      </c>
      <c r="J173">
        <f t="shared" si="15"/>
        <v>-6.410358489947348E-3</v>
      </c>
      <c r="K173">
        <f t="shared" si="16"/>
        <v>-1.9650525239767895E-2</v>
      </c>
      <c r="L173">
        <f t="shared" si="17"/>
        <v>-8.8222325969103746E-4</v>
      </c>
    </row>
    <row r="174" spans="1:12" x14ac:dyDescent="0.2">
      <c r="A174" s="2">
        <v>44834</v>
      </c>
      <c r="B174">
        <v>6.4</v>
      </c>
      <c r="C174">
        <v>26.07</v>
      </c>
      <c r="D174">
        <v>49.759998000000003</v>
      </c>
      <c r="E174">
        <v>43.84</v>
      </c>
      <c r="F174">
        <v>11.33</v>
      </c>
      <c r="H174">
        <f t="shared" si="13"/>
        <v>3.2285663497968659E-2</v>
      </c>
      <c r="I174">
        <f t="shared" si="14"/>
        <v>8.403448833655321E-3</v>
      </c>
      <c r="J174">
        <f t="shared" si="15"/>
        <v>5.0358450365113341E-2</v>
      </c>
      <c r="K174">
        <f t="shared" si="16"/>
        <v>6.3665290800835207E-3</v>
      </c>
      <c r="L174">
        <f t="shared" si="17"/>
        <v>4.5717318529664444E-2</v>
      </c>
    </row>
    <row r="175" spans="1:12" x14ac:dyDescent="0.2">
      <c r="A175" s="2">
        <v>44837</v>
      </c>
      <c r="B175">
        <v>6.61</v>
      </c>
      <c r="C175">
        <v>26.290001</v>
      </c>
      <c r="D175">
        <v>52.330002</v>
      </c>
      <c r="E175">
        <v>44.119999</v>
      </c>
      <c r="F175">
        <v>11.86</v>
      </c>
      <c r="H175">
        <f t="shared" si="13"/>
        <v>5.1595820482733222E-2</v>
      </c>
      <c r="I175">
        <f t="shared" si="14"/>
        <v>5.3686738107619897E-2</v>
      </c>
      <c r="J175">
        <f t="shared" si="15"/>
        <v>2.5470634060315727E-2</v>
      </c>
      <c r="K175">
        <f t="shared" si="16"/>
        <v>2.573138972802376E-2</v>
      </c>
      <c r="L175">
        <f t="shared" si="17"/>
        <v>1.837979893708961E-2</v>
      </c>
    </row>
    <row r="176" spans="1:12" x14ac:dyDescent="0.2">
      <c r="A176" s="2">
        <v>44838</v>
      </c>
      <c r="B176">
        <v>6.96</v>
      </c>
      <c r="C176">
        <v>27.74</v>
      </c>
      <c r="D176">
        <v>53.68</v>
      </c>
      <c r="E176">
        <v>45.27</v>
      </c>
      <c r="F176">
        <v>12.08</v>
      </c>
      <c r="H176">
        <f t="shared" si="13"/>
        <v>-2.6202372394024072E-2</v>
      </c>
      <c r="I176">
        <f t="shared" si="14"/>
        <v>-2.666824708216118E-2</v>
      </c>
      <c r="J176">
        <f t="shared" si="15"/>
        <v>6.3138557010431239E-3</v>
      </c>
      <c r="K176">
        <f t="shared" si="16"/>
        <v>-1.4462394854955806E-2</v>
      </c>
      <c r="L176">
        <f t="shared" si="17"/>
        <v>-3.2817417022691926E-2</v>
      </c>
    </row>
    <row r="177" spans="1:12" x14ac:dyDescent="0.2">
      <c r="A177" s="2">
        <v>44839</v>
      </c>
      <c r="B177">
        <v>6.78</v>
      </c>
      <c r="C177">
        <v>27.01</v>
      </c>
      <c r="D177">
        <v>54.02</v>
      </c>
      <c r="E177">
        <v>44.619999</v>
      </c>
      <c r="F177">
        <v>11.69</v>
      </c>
      <c r="H177">
        <f t="shared" si="13"/>
        <v>-3.910272601374272E-2</v>
      </c>
      <c r="I177">
        <f t="shared" si="14"/>
        <v>-2.3222055182433646E-2</v>
      </c>
      <c r="J177">
        <f t="shared" si="15"/>
        <v>-4.4477044772557255E-2</v>
      </c>
      <c r="K177">
        <f t="shared" si="16"/>
        <v>-2.0147801168082353E-2</v>
      </c>
      <c r="L177">
        <f t="shared" si="17"/>
        <v>-2.5120420083527207E-2</v>
      </c>
    </row>
    <row r="178" spans="1:12" x14ac:dyDescent="0.2">
      <c r="A178" s="2">
        <v>44840</v>
      </c>
      <c r="B178">
        <v>6.52</v>
      </c>
      <c r="C178">
        <v>26.389999</v>
      </c>
      <c r="D178">
        <v>51.669998</v>
      </c>
      <c r="E178">
        <v>43.73</v>
      </c>
      <c r="F178">
        <v>11.4</v>
      </c>
      <c r="H178">
        <f t="shared" si="13"/>
        <v>-1.3899837689033597E-2</v>
      </c>
      <c r="I178">
        <f t="shared" si="14"/>
        <v>-9.1359221111588021E-3</v>
      </c>
      <c r="J178">
        <f t="shared" si="15"/>
        <v>5.7893446703083957E-3</v>
      </c>
      <c r="K178">
        <f t="shared" si="16"/>
        <v>-8.7277083343808605E-3</v>
      </c>
      <c r="L178">
        <f t="shared" si="17"/>
        <v>-8.810629682154807E-3</v>
      </c>
    </row>
    <row r="179" spans="1:12" x14ac:dyDescent="0.2">
      <c r="A179" s="2">
        <v>44841</v>
      </c>
      <c r="B179">
        <v>6.43</v>
      </c>
      <c r="C179">
        <v>26.15</v>
      </c>
      <c r="D179">
        <v>51.970001000000003</v>
      </c>
      <c r="E179">
        <v>43.349997999999999</v>
      </c>
      <c r="F179">
        <v>11.3</v>
      </c>
      <c r="H179">
        <f t="shared" si="13"/>
        <v>-1.2519725344927709E-2</v>
      </c>
      <c r="I179">
        <f t="shared" si="14"/>
        <v>-1.5802988342951296E-2</v>
      </c>
      <c r="J179">
        <f t="shared" si="15"/>
        <v>-1.5708671551578846E-2</v>
      </c>
      <c r="K179">
        <f t="shared" si="16"/>
        <v>-2.540618065972828E-3</v>
      </c>
      <c r="L179">
        <f t="shared" si="17"/>
        <v>2.6513493216200001E-3</v>
      </c>
    </row>
    <row r="180" spans="1:12" x14ac:dyDescent="0.2">
      <c r="A180" s="2">
        <v>44844</v>
      </c>
      <c r="B180">
        <v>6.35</v>
      </c>
      <c r="C180">
        <v>25.74</v>
      </c>
      <c r="D180">
        <v>51.16</v>
      </c>
      <c r="E180">
        <v>43.240001999999997</v>
      </c>
      <c r="F180">
        <v>11.33</v>
      </c>
      <c r="H180">
        <f t="shared" si="13"/>
        <v>-3.6892716380365523E-2</v>
      </c>
      <c r="I180">
        <f t="shared" si="14"/>
        <v>-2.5178356030242259E-2</v>
      </c>
      <c r="J180">
        <f t="shared" si="15"/>
        <v>-1.9341435772365627E-2</v>
      </c>
      <c r="K180">
        <f t="shared" si="16"/>
        <v>1.8483831083144781E-3</v>
      </c>
      <c r="L180">
        <f t="shared" si="17"/>
        <v>-1.3327607312961912E-2</v>
      </c>
    </row>
    <row r="181" spans="1:12" x14ac:dyDescent="0.2">
      <c r="A181" s="2">
        <v>44845</v>
      </c>
      <c r="B181">
        <v>6.12</v>
      </c>
      <c r="C181">
        <v>25.1</v>
      </c>
      <c r="D181">
        <v>50.18</v>
      </c>
      <c r="E181">
        <v>43.32</v>
      </c>
      <c r="F181">
        <v>11.18</v>
      </c>
      <c r="H181">
        <f t="shared" si="13"/>
        <v>-1.150382448148469E-2</v>
      </c>
      <c r="I181">
        <f t="shared" si="14"/>
        <v>-3.5921012482105592E-3</v>
      </c>
      <c r="J181">
        <f t="shared" si="15"/>
        <v>2.7860714539087801E-3</v>
      </c>
      <c r="K181">
        <f t="shared" si="16"/>
        <v>4.6061804148972811E-3</v>
      </c>
      <c r="L181">
        <f t="shared" si="17"/>
        <v>-9.8877210064074877E-3</v>
      </c>
    </row>
    <row r="182" spans="1:12" x14ac:dyDescent="0.2">
      <c r="A182" s="2">
        <v>44846</v>
      </c>
      <c r="B182">
        <v>6.05</v>
      </c>
      <c r="C182">
        <v>25.01</v>
      </c>
      <c r="D182">
        <v>50.32</v>
      </c>
      <c r="E182">
        <v>43.52</v>
      </c>
      <c r="F182">
        <v>11.07</v>
      </c>
      <c r="H182">
        <f t="shared" si="13"/>
        <v>8.0932330913247488E-2</v>
      </c>
      <c r="I182">
        <f t="shared" si="14"/>
        <v>5.1053361567588697E-2</v>
      </c>
      <c r="J182">
        <f t="shared" si="15"/>
        <v>3.6488274102377878E-2</v>
      </c>
      <c r="K182">
        <f t="shared" si="16"/>
        <v>3.6697288889624017E-3</v>
      </c>
      <c r="L182">
        <f t="shared" si="17"/>
        <v>3.3750983279702967E-2</v>
      </c>
    </row>
    <row r="183" spans="1:12" x14ac:dyDescent="0.2">
      <c r="A183" s="2">
        <v>44847</v>
      </c>
      <c r="B183">
        <v>6.56</v>
      </c>
      <c r="C183">
        <v>26.32</v>
      </c>
      <c r="D183">
        <v>52.189999</v>
      </c>
      <c r="E183">
        <v>43.68</v>
      </c>
      <c r="F183">
        <v>11.45</v>
      </c>
      <c r="H183">
        <f t="shared" si="13"/>
        <v>-2.0016064706469616E-2</v>
      </c>
      <c r="I183">
        <f t="shared" si="14"/>
        <v>-1.9179721038619979E-2</v>
      </c>
      <c r="J183">
        <f t="shared" si="15"/>
        <v>-3.2323686980969629E-2</v>
      </c>
      <c r="K183">
        <f t="shared" si="16"/>
        <v>-9.8930980587612384E-3</v>
      </c>
      <c r="L183">
        <f t="shared" si="17"/>
        <v>-2.0291829905698309E-2</v>
      </c>
    </row>
    <row r="184" spans="1:12" x14ac:dyDescent="0.2">
      <c r="A184" s="2">
        <v>44848</v>
      </c>
      <c r="B184">
        <v>6.43</v>
      </c>
      <c r="C184">
        <v>25.82</v>
      </c>
      <c r="D184">
        <v>50.529998999999997</v>
      </c>
      <c r="E184">
        <v>43.25</v>
      </c>
      <c r="F184">
        <v>11.22</v>
      </c>
      <c r="H184">
        <f t="shared" si="13"/>
        <v>3.5144946302769889E-2</v>
      </c>
      <c r="I184">
        <f t="shared" si="14"/>
        <v>3.7998492435036037E-2</v>
      </c>
      <c r="J184">
        <f t="shared" si="15"/>
        <v>1.7265506553820007E-2</v>
      </c>
      <c r="K184">
        <f t="shared" si="16"/>
        <v>1.6737751748726624E-2</v>
      </c>
      <c r="L184">
        <f t="shared" si="17"/>
        <v>2.6386755173194811E-2</v>
      </c>
    </row>
    <row r="185" spans="1:12" x14ac:dyDescent="0.2">
      <c r="A185" s="2">
        <v>44851</v>
      </c>
      <c r="B185">
        <v>6.66</v>
      </c>
      <c r="C185">
        <v>26.82</v>
      </c>
      <c r="D185">
        <v>51.41</v>
      </c>
      <c r="E185">
        <v>43.98</v>
      </c>
      <c r="F185">
        <v>11.52</v>
      </c>
      <c r="H185">
        <f t="shared" si="13"/>
        <v>1.6381602371885764E-2</v>
      </c>
      <c r="I185">
        <f t="shared" si="14"/>
        <v>-4.4842749941457994E-3</v>
      </c>
      <c r="J185">
        <f t="shared" si="15"/>
        <v>5.8335442182618033E-4</v>
      </c>
      <c r="K185">
        <f t="shared" si="16"/>
        <v>4.763511386479017E-3</v>
      </c>
      <c r="L185">
        <f t="shared" si="17"/>
        <v>-5.2219439811516007E-3</v>
      </c>
    </row>
    <row r="186" spans="1:12" x14ac:dyDescent="0.2">
      <c r="A186" s="2">
        <v>44852</v>
      </c>
      <c r="B186">
        <v>6.77</v>
      </c>
      <c r="C186">
        <v>26.700001</v>
      </c>
      <c r="D186">
        <v>51.439999</v>
      </c>
      <c r="E186">
        <v>44.189999</v>
      </c>
      <c r="F186">
        <v>11.46</v>
      </c>
      <c r="H186">
        <f t="shared" si="13"/>
        <v>-3.3036037277023013E-2</v>
      </c>
      <c r="I186">
        <f t="shared" si="14"/>
        <v>-2.2497947247366017E-3</v>
      </c>
      <c r="J186">
        <f t="shared" si="15"/>
        <v>5.8151549234554461E-3</v>
      </c>
      <c r="K186">
        <f t="shared" si="16"/>
        <v>-8.8647019617442094E-3</v>
      </c>
      <c r="L186">
        <f t="shared" si="17"/>
        <v>2.614380574070672E-3</v>
      </c>
    </row>
    <row r="187" spans="1:12" x14ac:dyDescent="0.2">
      <c r="A187" s="2">
        <v>44853</v>
      </c>
      <c r="B187">
        <v>6.55</v>
      </c>
      <c r="C187">
        <v>26.639999</v>
      </c>
      <c r="D187">
        <v>51.740001999999997</v>
      </c>
      <c r="E187">
        <v>43.799999</v>
      </c>
      <c r="F187">
        <v>11.49</v>
      </c>
      <c r="H187">
        <f t="shared" si="13"/>
        <v>3.0487828493587312E-3</v>
      </c>
      <c r="I187">
        <f t="shared" si="14"/>
        <v>-7.5095760194527033E-4</v>
      </c>
      <c r="J187">
        <f t="shared" si="15"/>
        <v>5.3970446078108253E-3</v>
      </c>
      <c r="K187">
        <f t="shared" si="16"/>
        <v>-6.4131920036626959E-3</v>
      </c>
      <c r="L187">
        <f t="shared" si="17"/>
        <v>-2.3779191766114063E-2</v>
      </c>
    </row>
    <row r="188" spans="1:12" x14ac:dyDescent="0.2">
      <c r="A188" s="2">
        <v>44854</v>
      </c>
      <c r="B188">
        <v>6.57</v>
      </c>
      <c r="C188">
        <v>26.620000999999998</v>
      </c>
      <c r="D188">
        <v>52.02</v>
      </c>
      <c r="E188">
        <v>43.52</v>
      </c>
      <c r="F188">
        <v>11.22</v>
      </c>
      <c r="H188">
        <f t="shared" si="13"/>
        <v>1.3605652055778678E-2</v>
      </c>
      <c r="I188">
        <f t="shared" si="14"/>
        <v>2.2289109952921604E-2</v>
      </c>
      <c r="J188">
        <f t="shared" si="15"/>
        <v>1.8474994227134809E-2</v>
      </c>
      <c r="K188">
        <f t="shared" si="16"/>
        <v>2.3616015512992805E-2</v>
      </c>
      <c r="L188">
        <f t="shared" si="17"/>
        <v>7.989390033478861E-3</v>
      </c>
    </row>
    <row r="189" spans="1:12" x14ac:dyDescent="0.2">
      <c r="A189" s="2">
        <v>44855</v>
      </c>
      <c r="B189">
        <v>6.66</v>
      </c>
      <c r="C189">
        <v>27.219999000000001</v>
      </c>
      <c r="D189">
        <v>52.990001999999997</v>
      </c>
      <c r="E189">
        <v>44.560001</v>
      </c>
      <c r="F189">
        <v>11.31</v>
      </c>
      <c r="H189">
        <f t="shared" si="13"/>
        <v>2.3739987303073085E-2</v>
      </c>
      <c r="I189">
        <f t="shared" si="14"/>
        <v>-1.0339752383884416E-2</v>
      </c>
      <c r="J189">
        <f t="shared" si="15"/>
        <v>-9.4407633799397197E-4</v>
      </c>
      <c r="K189">
        <f t="shared" si="16"/>
        <v>-2.4716336035788895E-3</v>
      </c>
      <c r="L189">
        <f t="shared" si="17"/>
        <v>1.0554187678690171E-2</v>
      </c>
    </row>
    <row r="190" spans="1:12" x14ac:dyDescent="0.2">
      <c r="A190" s="2">
        <v>44858</v>
      </c>
      <c r="B190">
        <v>6.82</v>
      </c>
      <c r="C190">
        <v>26.940000999999999</v>
      </c>
      <c r="D190">
        <v>52.939999</v>
      </c>
      <c r="E190">
        <v>44.450001</v>
      </c>
      <c r="F190">
        <v>11.43</v>
      </c>
      <c r="H190">
        <f t="shared" si="13"/>
        <v>2.7478229191127967E-2</v>
      </c>
      <c r="I190">
        <f t="shared" si="14"/>
        <v>-4.7510358054298645E-2</v>
      </c>
      <c r="J190">
        <f t="shared" si="15"/>
        <v>-2.4585922549971682E-3</v>
      </c>
      <c r="K190">
        <f t="shared" si="16"/>
        <v>1.5182251540018041E-2</v>
      </c>
      <c r="L190">
        <f t="shared" si="17"/>
        <v>8.7108564742483796E-3</v>
      </c>
    </row>
    <row r="191" spans="1:12" x14ac:dyDescent="0.2">
      <c r="A191" s="2">
        <v>44859</v>
      </c>
      <c r="B191">
        <v>7.01</v>
      </c>
      <c r="C191">
        <v>25.690000999999999</v>
      </c>
      <c r="D191">
        <v>52.810001</v>
      </c>
      <c r="E191">
        <v>45.130001</v>
      </c>
      <c r="F191">
        <v>11.53</v>
      </c>
      <c r="H191">
        <f t="shared" si="13"/>
        <v>-1.427551991185335E-3</v>
      </c>
      <c r="I191">
        <f t="shared" si="14"/>
        <v>8.5271445265752283E-3</v>
      </c>
      <c r="J191">
        <f t="shared" si="15"/>
        <v>9.4233639382268666E-3</v>
      </c>
      <c r="K191">
        <f t="shared" si="16"/>
        <v>-3.3292894659496444E-3</v>
      </c>
      <c r="L191">
        <f t="shared" si="17"/>
        <v>6.0527638313512518E-3</v>
      </c>
    </row>
    <row r="192" spans="1:12" x14ac:dyDescent="0.2">
      <c r="A192" s="2">
        <v>44860</v>
      </c>
      <c r="B192">
        <v>7</v>
      </c>
      <c r="C192">
        <v>25.91</v>
      </c>
      <c r="D192">
        <v>53.310001</v>
      </c>
      <c r="E192">
        <v>44.98</v>
      </c>
      <c r="F192">
        <v>11.6</v>
      </c>
      <c r="H192">
        <f t="shared" si="13"/>
        <v>-1.4295928095944335E-3</v>
      </c>
      <c r="I192">
        <f t="shared" si="14"/>
        <v>5.0048611688068784E-3</v>
      </c>
      <c r="J192">
        <f t="shared" si="15"/>
        <v>4.9406260920954861E-2</v>
      </c>
      <c r="K192">
        <f t="shared" si="16"/>
        <v>-6.2444225402820512E-3</v>
      </c>
      <c r="L192">
        <f t="shared" si="17"/>
        <v>-7.7888753785276734E-3</v>
      </c>
    </row>
    <row r="193" spans="1:12" x14ac:dyDescent="0.2">
      <c r="A193" s="2">
        <v>44861</v>
      </c>
      <c r="B193">
        <v>6.99</v>
      </c>
      <c r="C193">
        <v>26.040001</v>
      </c>
      <c r="D193">
        <v>56.009998000000003</v>
      </c>
      <c r="E193">
        <v>44.700001</v>
      </c>
      <c r="F193">
        <v>11.51</v>
      </c>
      <c r="H193">
        <f t="shared" si="13"/>
        <v>-1.0064786616140709E-2</v>
      </c>
      <c r="I193">
        <f t="shared" si="14"/>
        <v>-4.2332561922524678E-3</v>
      </c>
      <c r="J193">
        <f t="shared" si="15"/>
        <v>3.030611162266451E-3</v>
      </c>
      <c r="K193">
        <f t="shared" si="16"/>
        <v>2.2999708329151013E-2</v>
      </c>
      <c r="L193">
        <f t="shared" si="17"/>
        <v>2.2337698538394058E-2</v>
      </c>
    </row>
    <row r="194" spans="1:12" x14ac:dyDescent="0.2">
      <c r="A194" s="2">
        <v>44862</v>
      </c>
      <c r="B194">
        <v>6.92</v>
      </c>
      <c r="C194">
        <v>25.93</v>
      </c>
      <c r="D194">
        <v>56.18</v>
      </c>
      <c r="E194">
        <v>45.740001999999997</v>
      </c>
      <c r="F194">
        <v>11.77</v>
      </c>
      <c r="H194">
        <f t="shared" si="13"/>
        <v>0</v>
      </c>
      <c r="I194">
        <f t="shared" si="14"/>
        <v>-7.7160497655436445E-4</v>
      </c>
      <c r="J194">
        <f t="shared" si="15"/>
        <v>-9.8381796129836541E-3</v>
      </c>
      <c r="K194">
        <f t="shared" si="16"/>
        <v>-5.0411942378742556E-3</v>
      </c>
      <c r="L194">
        <f t="shared" si="17"/>
        <v>3.3927089370857089E-3</v>
      </c>
    </row>
    <row r="195" spans="1:12" x14ac:dyDescent="0.2">
      <c r="A195" s="2">
        <v>44865</v>
      </c>
      <c r="B195">
        <v>6.92</v>
      </c>
      <c r="C195">
        <v>25.91</v>
      </c>
      <c r="D195">
        <v>55.630001</v>
      </c>
      <c r="E195">
        <v>45.509998000000003</v>
      </c>
      <c r="F195">
        <v>11.81</v>
      </c>
      <c r="H195">
        <f t="shared" si="13"/>
        <v>1.4347448408141575E-2</v>
      </c>
      <c r="I195">
        <f t="shared" si="14"/>
        <v>2.0249058230948757E-2</v>
      </c>
      <c r="J195">
        <f t="shared" si="15"/>
        <v>3.7678163910031966E-3</v>
      </c>
      <c r="K195">
        <f t="shared" si="16"/>
        <v>-2.1971212525951015E-4</v>
      </c>
      <c r="L195">
        <f t="shared" si="17"/>
        <v>5.9096837252280007E-3</v>
      </c>
    </row>
    <row r="196" spans="1:12" x14ac:dyDescent="0.2">
      <c r="A196" s="2">
        <v>44866</v>
      </c>
      <c r="B196">
        <v>7.02</v>
      </c>
      <c r="C196">
        <v>26.440000999999999</v>
      </c>
      <c r="D196">
        <v>55.84</v>
      </c>
      <c r="E196">
        <v>45.5</v>
      </c>
      <c r="F196">
        <v>11.88</v>
      </c>
      <c r="H196">
        <f t="shared" ref="H196:H252" si="18">LN(B197/B196)</f>
        <v>-2.0144566092467463E-2</v>
      </c>
      <c r="I196">
        <f t="shared" ref="I196:I252" si="19">LN(C197/C196)</f>
        <v>-1.2942738476319571E-2</v>
      </c>
      <c r="J196">
        <f t="shared" ref="J196:J252" si="20">LN(D197/D196)</f>
        <v>-1.6794977163335875E-2</v>
      </c>
      <c r="K196">
        <f t="shared" ref="K196:K252" si="21">LN(E197/E196)</f>
        <v>-1.2829240610260757E-2</v>
      </c>
      <c r="L196">
        <f t="shared" ref="L196:L252" si="22">LN(F197/F196)</f>
        <v>0</v>
      </c>
    </row>
    <row r="197" spans="1:12" x14ac:dyDescent="0.2">
      <c r="A197" s="2">
        <v>44867</v>
      </c>
      <c r="B197">
        <v>6.88</v>
      </c>
      <c r="C197">
        <v>26.1</v>
      </c>
      <c r="D197">
        <v>54.91</v>
      </c>
      <c r="E197">
        <v>44.919998</v>
      </c>
      <c r="F197">
        <v>11.88</v>
      </c>
      <c r="H197">
        <f t="shared" si="18"/>
        <v>-2.055872702103655E-2</v>
      </c>
      <c r="I197">
        <f t="shared" si="19"/>
        <v>-8.0785591901540443E-3</v>
      </c>
      <c r="J197">
        <f t="shared" si="20"/>
        <v>1.4823120290663776E-2</v>
      </c>
      <c r="K197">
        <f t="shared" si="21"/>
        <v>-6.7009187537324403E-3</v>
      </c>
      <c r="L197">
        <f t="shared" si="22"/>
        <v>-2.9037052854545518E-2</v>
      </c>
    </row>
    <row r="198" spans="1:12" x14ac:dyDescent="0.2">
      <c r="A198" s="2">
        <v>44868</v>
      </c>
      <c r="B198">
        <v>6.74</v>
      </c>
      <c r="C198">
        <v>25.889999</v>
      </c>
      <c r="D198">
        <v>55.73</v>
      </c>
      <c r="E198">
        <v>44.619999</v>
      </c>
      <c r="F198">
        <v>11.54</v>
      </c>
      <c r="H198">
        <f t="shared" si="18"/>
        <v>5.7652851427277191E-2</v>
      </c>
      <c r="I198">
        <f t="shared" si="19"/>
        <v>8.4045776151347826E-2</v>
      </c>
      <c r="J198">
        <f t="shared" si="20"/>
        <v>2.3584761729320655E-2</v>
      </c>
      <c r="K198">
        <f t="shared" si="21"/>
        <v>3.6527714124958095E-2</v>
      </c>
      <c r="L198">
        <f t="shared" si="22"/>
        <v>4.573193142671543E-2</v>
      </c>
    </row>
    <row r="199" spans="1:12" x14ac:dyDescent="0.2">
      <c r="A199" s="2">
        <v>44869</v>
      </c>
      <c r="B199">
        <v>7.14</v>
      </c>
      <c r="C199">
        <v>28.16</v>
      </c>
      <c r="D199">
        <v>57.060001</v>
      </c>
      <c r="E199">
        <v>46.279998999999997</v>
      </c>
      <c r="F199">
        <v>12.08</v>
      </c>
      <c r="H199">
        <f t="shared" si="18"/>
        <v>2.7972046210612191E-3</v>
      </c>
      <c r="I199">
        <f t="shared" si="19"/>
        <v>-2.0811658924685929E-2</v>
      </c>
      <c r="J199">
        <f t="shared" si="20"/>
        <v>-3.5112395008561883E-3</v>
      </c>
      <c r="K199">
        <f t="shared" si="21"/>
        <v>4.3205877604645586E-4</v>
      </c>
      <c r="L199">
        <f t="shared" si="22"/>
        <v>1.070409561594456E-2</v>
      </c>
    </row>
    <row r="200" spans="1:12" x14ac:dyDescent="0.2">
      <c r="A200" s="2">
        <v>44872</v>
      </c>
      <c r="B200">
        <v>7.16</v>
      </c>
      <c r="C200">
        <v>27.58</v>
      </c>
      <c r="D200">
        <v>56.860000999999997</v>
      </c>
      <c r="E200">
        <v>46.299999</v>
      </c>
      <c r="F200">
        <v>12.21</v>
      </c>
      <c r="H200">
        <f t="shared" si="18"/>
        <v>1.1111225425070849E-2</v>
      </c>
      <c r="I200">
        <f t="shared" si="19"/>
        <v>5.4239872625310194E-3</v>
      </c>
      <c r="J200">
        <f t="shared" si="20"/>
        <v>-1.1497464586354693E-2</v>
      </c>
      <c r="K200">
        <f t="shared" si="21"/>
        <v>7.1021927717345636E-3</v>
      </c>
      <c r="L200">
        <f t="shared" si="22"/>
        <v>1.3018898281783108E-2</v>
      </c>
    </row>
    <row r="201" spans="1:12" x14ac:dyDescent="0.2">
      <c r="A201" s="2">
        <v>44873</v>
      </c>
      <c r="B201">
        <v>7.24</v>
      </c>
      <c r="C201">
        <v>27.73</v>
      </c>
      <c r="D201">
        <v>56.209999000000003</v>
      </c>
      <c r="E201">
        <v>46.630001</v>
      </c>
      <c r="F201">
        <v>12.37</v>
      </c>
      <c r="H201">
        <f t="shared" si="18"/>
        <v>-2.3760726489143635E-2</v>
      </c>
      <c r="I201">
        <f t="shared" si="19"/>
        <v>-2.1506242066948098E-2</v>
      </c>
      <c r="J201">
        <f t="shared" si="20"/>
        <v>-5.6729405960401401E-2</v>
      </c>
      <c r="K201">
        <f t="shared" si="21"/>
        <v>-1.0130510065806642E-2</v>
      </c>
      <c r="L201">
        <f t="shared" si="22"/>
        <v>-3.6217950294571782E-2</v>
      </c>
    </row>
    <row r="202" spans="1:12" x14ac:dyDescent="0.2">
      <c r="A202" s="2">
        <v>44874</v>
      </c>
      <c r="B202">
        <v>7.07</v>
      </c>
      <c r="C202">
        <v>27.139999</v>
      </c>
      <c r="D202">
        <v>53.110000999999997</v>
      </c>
      <c r="E202">
        <v>46.16</v>
      </c>
      <c r="F202">
        <v>11.93</v>
      </c>
      <c r="H202">
        <f t="shared" si="18"/>
        <v>5.9042540633783357E-2</v>
      </c>
      <c r="I202">
        <f t="shared" si="19"/>
        <v>2.5824348812554486E-2</v>
      </c>
      <c r="J202">
        <f t="shared" si="20"/>
        <v>1.4394116838772262E-2</v>
      </c>
      <c r="K202">
        <f t="shared" si="21"/>
        <v>2.9457860767121508E-2</v>
      </c>
      <c r="L202">
        <f t="shared" si="22"/>
        <v>4.4269523582120336E-2</v>
      </c>
    </row>
    <row r="203" spans="1:12" x14ac:dyDescent="0.2">
      <c r="A203" s="2">
        <v>44875</v>
      </c>
      <c r="B203">
        <v>7.5</v>
      </c>
      <c r="C203">
        <v>27.85</v>
      </c>
      <c r="D203">
        <v>53.880001</v>
      </c>
      <c r="E203">
        <v>47.540000999999997</v>
      </c>
      <c r="F203">
        <v>12.47</v>
      </c>
      <c r="H203">
        <f t="shared" si="18"/>
        <v>1.7184824754100967E-2</v>
      </c>
      <c r="I203">
        <f t="shared" si="19"/>
        <v>7.1556299447876693E-3</v>
      </c>
      <c r="J203">
        <f t="shared" si="20"/>
        <v>3.4476720299536891E-2</v>
      </c>
      <c r="K203">
        <f t="shared" si="21"/>
        <v>-8.0254072977954498E-3</v>
      </c>
      <c r="L203">
        <f t="shared" si="22"/>
        <v>0</v>
      </c>
    </row>
    <row r="204" spans="1:12" x14ac:dyDescent="0.2">
      <c r="A204" s="2">
        <v>44876</v>
      </c>
      <c r="B204">
        <v>7.63</v>
      </c>
      <c r="C204">
        <v>28.049999</v>
      </c>
      <c r="D204">
        <v>55.77</v>
      </c>
      <c r="E204">
        <v>47.16</v>
      </c>
      <c r="F204">
        <v>12.47</v>
      </c>
      <c r="H204">
        <f t="shared" si="18"/>
        <v>-1.7184824754100856E-2</v>
      </c>
      <c r="I204">
        <f t="shared" si="19"/>
        <v>4.9787442815118254E-3</v>
      </c>
      <c r="J204">
        <f t="shared" si="20"/>
        <v>-2.0103909901540498E-2</v>
      </c>
      <c r="K204">
        <f t="shared" si="21"/>
        <v>6.1304704615821786E-3</v>
      </c>
      <c r="L204">
        <f t="shared" si="22"/>
        <v>-1.2913819495582939E-2</v>
      </c>
    </row>
    <row r="205" spans="1:12" x14ac:dyDescent="0.2">
      <c r="A205" s="2">
        <v>44879</v>
      </c>
      <c r="B205">
        <v>7.5</v>
      </c>
      <c r="C205">
        <v>28.190000999999999</v>
      </c>
      <c r="D205">
        <v>54.66</v>
      </c>
      <c r="E205">
        <v>47.450001</v>
      </c>
      <c r="F205">
        <v>12.31</v>
      </c>
      <c r="H205">
        <f t="shared" si="18"/>
        <v>0</v>
      </c>
      <c r="I205">
        <f t="shared" si="19"/>
        <v>2.1261169928573492E-3</v>
      </c>
      <c r="J205">
        <f t="shared" si="20"/>
        <v>2.9207033977964796E-2</v>
      </c>
      <c r="K205">
        <f t="shared" si="21"/>
        <v>9.8563659402137373E-3</v>
      </c>
      <c r="L205">
        <f t="shared" si="22"/>
        <v>-7.0677009055082854E-2</v>
      </c>
    </row>
    <row r="206" spans="1:12" x14ac:dyDescent="0.2">
      <c r="A206" s="2">
        <v>44880</v>
      </c>
      <c r="B206">
        <v>7.5</v>
      </c>
      <c r="C206">
        <v>28.25</v>
      </c>
      <c r="D206">
        <v>56.279998999999997</v>
      </c>
      <c r="E206">
        <v>47.919998</v>
      </c>
      <c r="F206">
        <v>11.47</v>
      </c>
      <c r="H206">
        <f t="shared" si="18"/>
        <v>-1.0723963362975724E-2</v>
      </c>
      <c r="I206">
        <f t="shared" si="19"/>
        <v>7.0771411304891921E-4</v>
      </c>
      <c r="J206">
        <f t="shared" si="20"/>
        <v>-8.2069863697105862E-3</v>
      </c>
      <c r="K206">
        <f t="shared" si="21"/>
        <v>1.1412158417636781E-2</v>
      </c>
      <c r="L206">
        <f t="shared" si="22"/>
        <v>1.2992820282485801E-2</v>
      </c>
    </row>
    <row r="207" spans="1:12" x14ac:dyDescent="0.2">
      <c r="A207" s="2">
        <v>44881</v>
      </c>
      <c r="B207">
        <v>7.42</v>
      </c>
      <c r="C207">
        <v>28.27</v>
      </c>
      <c r="D207">
        <v>55.82</v>
      </c>
      <c r="E207">
        <v>48.470001000000003</v>
      </c>
      <c r="F207">
        <v>11.62</v>
      </c>
      <c r="H207">
        <f t="shared" si="18"/>
        <v>1.6043124840575684E-2</v>
      </c>
      <c r="I207">
        <f t="shared" si="19"/>
        <v>1.0906000796222434E-2</v>
      </c>
      <c r="J207">
        <f t="shared" si="20"/>
        <v>1.5465582588240673E-2</v>
      </c>
      <c r="K207">
        <f t="shared" si="21"/>
        <v>-7.0393663965229213E-3</v>
      </c>
      <c r="L207">
        <f t="shared" si="22"/>
        <v>-6.0423144559624744E-3</v>
      </c>
    </row>
    <row r="208" spans="1:12" x14ac:dyDescent="0.2">
      <c r="A208" s="2">
        <v>44882</v>
      </c>
      <c r="B208">
        <v>7.54</v>
      </c>
      <c r="C208">
        <v>28.58</v>
      </c>
      <c r="D208">
        <v>56.689999</v>
      </c>
      <c r="E208">
        <v>48.130001</v>
      </c>
      <c r="F208">
        <v>11.55</v>
      </c>
      <c r="H208">
        <f t="shared" si="18"/>
        <v>7.9260652724207226E-3</v>
      </c>
      <c r="I208">
        <f t="shared" si="19"/>
        <v>-1.0502714259723804E-3</v>
      </c>
      <c r="J208">
        <f t="shared" si="20"/>
        <v>-1.3318140798899319E-2</v>
      </c>
      <c r="K208">
        <f t="shared" si="21"/>
        <v>1.6607435828663634E-3</v>
      </c>
      <c r="L208">
        <f t="shared" si="22"/>
        <v>1.2048338516174355E-2</v>
      </c>
    </row>
    <row r="209" spans="1:12" x14ac:dyDescent="0.2">
      <c r="A209" s="2">
        <v>44883</v>
      </c>
      <c r="B209">
        <v>7.6</v>
      </c>
      <c r="C209">
        <v>28.549999</v>
      </c>
      <c r="D209">
        <v>55.939999</v>
      </c>
      <c r="E209">
        <v>48.209999000000003</v>
      </c>
      <c r="F209">
        <v>11.69</v>
      </c>
      <c r="H209">
        <f t="shared" si="18"/>
        <v>-2.6350476380050023E-3</v>
      </c>
      <c r="I209">
        <f t="shared" si="19"/>
        <v>6.9808661676105475E-3</v>
      </c>
      <c r="J209">
        <f t="shared" si="20"/>
        <v>-2.2598810823714646E-2</v>
      </c>
      <c r="K209">
        <f t="shared" si="21"/>
        <v>9.9072019815649223E-3</v>
      </c>
      <c r="L209">
        <f t="shared" si="22"/>
        <v>-7.7286773716580799E-3</v>
      </c>
    </row>
    <row r="210" spans="1:12" x14ac:dyDescent="0.2">
      <c r="A210" s="2">
        <v>44886</v>
      </c>
      <c r="B210">
        <v>7.58</v>
      </c>
      <c r="C210">
        <v>28.75</v>
      </c>
      <c r="D210">
        <v>54.689999</v>
      </c>
      <c r="E210">
        <v>48.689999</v>
      </c>
      <c r="F210">
        <v>11.6</v>
      </c>
      <c r="H210">
        <f t="shared" si="18"/>
        <v>2.6350476380050318E-3</v>
      </c>
      <c r="I210">
        <f t="shared" si="19"/>
        <v>6.9324713179585102E-3</v>
      </c>
      <c r="J210">
        <f t="shared" si="20"/>
        <v>3.8207517352239047E-2</v>
      </c>
      <c r="K210">
        <f t="shared" si="21"/>
        <v>8.3853444107652875E-3</v>
      </c>
      <c r="L210">
        <f t="shared" si="22"/>
        <v>-2.0026790349874361E-2</v>
      </c>
    </row>
    <row r="211" spans="1:12" x14ac:dyDescent="0.2">
      <c r="A211" s="2">
        <v>44887</v>
      </c>
      <c r="B211">
        <v>7.6</v>
      </c>
      <c r="C211">
        <v>28.950001</v>
      </c>
      <c r="D211">
        <v>56.82</v>
      </c>
      <c r="E211">
        <v>49.099997999999999</v>
      </c>
      <c r="F211">
        <v>11.37</v>
      </c>
      <c r="H211">
        <f t="shared" si="18"/>
        <v>1.3072081567352921E-2</v>
      </c>
      <c r="I211">
        <f t="shared" si="19"/>
        <v>1.7802524255471869E-2</v>
      </c>
      <c r="J211">
        <f t="shared" si="20"/>
        <v>1.760140756675664E-4</v>
      </c>
      <c r="K211">
        <f t="shared" si="21"/>
        <v>8.7195323430855898E-3</v>
      </c>
      <c r="L211">
        <f t="shared" si="22"/>
        <v>-2.9453266913495382E-2</v>
      </c>
    </row>
    <row r="212" spans="1:12" x14ac:dyDescent="0.2">
      <c r="A212" s="2">
        <v>44888</v>
      </c>
      <c r="B212">
        <v>7.7</v>
      </c>
      <c r="C212">
        <v>29.469999000000001</v>
      </c>
      <c r="D212">
        <v>56.830002</v>
      </c>
      <c r="E212">
        <v>49.529998999999997</v>
      </c>
      <c r="F212">
        <v>11.04</v>
      </c>
      <c r="H212">
        <f t="shared" si="18"/>
        <v>1.4184634991956381E-2</v>
      </c>
      <c r="I212">
        <f t="shared" si="19"/>
        <v>8.4474233853925763E-3</v>
      </c>
      <c r="J212">
        <f t="shared" si="20"/>
        <v>-1.7601407566756688E-4</v>
      </c>
      <c r="K212">
        <f t="shared" si="21"/>
        <v>2.6212536696584234E-3</v>
      </c>
      <c r="L212">
        <f t="shared" si="22"/>
        <v>2.0619287202735825E-2</v>
      </c>
    </row>
    <row r="213" spans="1:12" x14ac:dyDescent="0.2">
      <c r="A213" s="2">
        <v>44890</v>
      </c>
      <c r="B213">
        <v>7.81</v>
      </c>
      <c r="C213">
        <v>29.719999000000001</v>
      </c>
      <c r="D213">
        <v>56.82</v>
      </c>
      <c r="E213">
        <v>49.66</v>
      </c>
      <c r="F213">
        <v>11.27</v>
      </c>
      <c r="H213">
        <f t="shared" si="18"/>
        <v>-2.331711855522892E-2</v>
      </c>
      <c r="I213">
        <f t="shared" si="19"/>
        <v>-1.491546295606673E-2</v>
      </c>
      <c r="J213">
        <f t="shared" si="20"/>
        <v>-5.8247096843754825E-3</v>
      </c>
      <c r="K213">
        <f t="shared" si="21"/>
        <v>-1.410579578977881E-3</v>
      </c>
      <c r="L213">
        <f t="shared" si="22"/>
        <v>-1.519921973339643E-2</v>
      </c>
    </row>
    <row r="214" spans="1:12" x14ac:dyDescent="0.2">
      <c r="A214" s="2">
        <v>44893</v>
      </c>
      <c r="B214">
        <v>7.63</v>
      </c>
      <c r="C214">
        <v>29.280000999999999</v>
      </c>
      <c r="D214">
        <v>56.490001999999997</v>
      </c>
      <c r="E214">
        <v>49.59</v>
      </c>
      <c r="F214">
        <v>11.1</v>
      </c>
      <c r="H214">
        <f t="shared" si="18"/>
        <v>2.7150989065950898E-2</v>
      </c>
      <c r="I214">
        <f t="shared" si="19"/>
        <v>4.0166007572329916E-2</v>
      </c>
      <c r="J214">
        <f t="shared" si="20"/>
        <v>1.9806045559630791E-2</v>
      </c>
      <c r="K214">
        <f t="shared" si="21"/>
        <v>-2.6249586261308032E-3</v>
      </c>
      <c r="L214">
        <f t="shared" si="22"/>
        <v>1.8001805041478473E-3</v>
      </c>
    </row>
    <row r="215" spans="1:12" x14ac:dyDescent="0.2">
      <c r="A215" s="2">
        <v>44894</v>
      </c>
      <c r="B215">
        <v>7.84</v>
      </c>
      <c r="C215">
        <v>30.48</v>
      </c>
      <c r="D215">
        <v>57.619999</v>
      </c>
      <c r="E215">
        <v>49.459999000000003</v>
      </c>
      <c r="F215">
        <v>11.12</v>
      </c>
      <c r="H215">
        <f t="shared" si="18"/>
        <v>1.3933094303924191E-2</v>
      </c>
      <c r="I215">
        <f t="shared" si="19"/>
        <v>1.2390148520975719E-2</v>
      </c>
      <c r="J215">
        <f t="shared" si="20"/>
        <v>1.4644106989069572E-2</v>
      </c>
      <c r="K215">
        <f t="shared" si="21"/>
        <v>1.8430048898698637E-2</v>
      </c>
      <c r="L215">
        <f t="shared" si="22"/>
        <v>9.8434799279155435E-3</v>
      </c>
    </row>
    <row r="216" spans="1:12" x14ac:dyDescent="0.2">
      <c r="A216" s="2">
        <v>44895</v>
      </c>
      <c r="B216">
        <v>7.95</v>
      </c>
      <c r="C216">
        <v>30.860001</v>
      </c>
      <c r="D216">
        <v>58.470001000000003</v>
      </c>
      <c r="E216">
        <v>50.380001</v>
      </c>
      <c r="F216">
        <v>11.23</v>
      </c>
      <c r="H216">
        <f t="shared" si="18"/>
        <v>-7.5757938084577677E-3</v>
      </c>
      <c r="I216">
        <f t="shared" si="19"/>
        <v>-1.0096226455041749E-2</v>
      </c>
      <c r="J216">
        <f t="shared" si="20"/>
        <v>-7.2091283729952584E-3</v>
      </c>
      <c r="K216">
        <f t="shared" si="21"/>
        <v>1.5168240724708565E-2</v>
      </c>
      <c r="L216">
        <f t="shared" si="22"/>
        <v>4.4424773195609942E-3</v>
      </c>
    </row>
    <row r="217" spans="1:12" x14ac:dyDescent="0.2">
      <c r="A217" s="2">
        <v>44896</v>
      </c>
      <c r="B217">
        <v>7.89</v>
      </c>
      <c r="C217">
        <v>30.549999</v>
      </c>
      <c r="D217">
        <v>58.049999</v>
      </c>
      <c r="E217">
        <v>51.150002000000001</v>
      </c>
      <c r="F217">
        <v>11.28</v>
      </c>
      <c r="H217">
        <f t="shared" si="18"/>
        <v>-8.9115803005630524E-3</v>
      </c>
      <c r="I217">
        <f t="shared" si="19"/>
        <v>9.8154761653672265E-4</v>
      </c>
      <c r="J217">
        <f t="shared" si="20"/>
        <v>-5.7009396866841708E-3</v>
      </c>
      <c r="K217">
        <f t="shared" si="21"/>
        <v>6.819276171371522E-3</v>
      </c>
      <c r="L217">
        <f t="shared" si="22"/>
        <v>-2.6631174194836618E-3</v>
      </c>
    </row>
    <row r="218" spans="1:12" x14ac:dyDescent="0.2">
      <c r="A218" s="2">
        <v>44897</v>
      </c>
      <c r="B218">
        <v>7.82</v>
      </c>
      <c r="C218">
        <v>30.58</v>
      </c>
      <c r="D218">
        <v>57.720001000000003</v>
      </c>
      <c r="E218">
        <v>51.5</v>
      </c>
      <c r="F218">
        <v>11.25</v>
      </c>
      <c r="H218">
        <f t="shared" si="18"/>
        <v>-1.546422569758159E-2</v>
      </c>
      <c r="I218">
        <f t="shared" si="19"/>
        <v>-5.9035920887402123E-3</v>
      </c>
      <c r="J218">
        <f t="shared" si="20"/>
        <v>-5.5594130619616147E-3</v>
      </c>
      <c r="K218">
        <f t="shared" si="21"/>
        <v>-9.9522333792498256E-3</v>
      </c>
      <c r="L218">
        <f t="shared" si="22"/>
        <v>-1.7033132556240352E-2</v>
      </c>
    </row>
    <row r="219" spans="1:12" x14ac:dyDescent="0.2">
      <c r="A219" s="2">
        <v>44900</v>
      </c>
      <c r="B219">
        <v>7.7</v>
      </c>
      <c r="C219">
        <v>30.4</v>
      </c>
      <c r="D219">
        <v>57.400002000000001</v>
      </c>
      <c r="E219">
        <v>50.990001999999997</v>
      </c>
      <c r="F219">
        <v>11.06</v>
      </c>
      <c r="H219">
        <f t="shared" si="18"/>
        <v>1.4184634991956381E-2</v>
      </c>
      <c r="I219">
        <f t="shared" si="19"/>
        <v>-9.8729642728831663E-4</v>
      </c>
      <c r="J219">
        <f t="shared" si="20"/>
        <v>-1.2622923346246054E-2</v>
      </c>
      <c r="K219">
        <f t="shared" si="21"/>
        <v>3.5238094411573551E-3</v>
      </c>
      <c r="L219">
        <f t="shared" si="22"/>
        <v>-1.8248681588399443E-2</v>
      </c>
    </row>
    <row r="220" spans="1:12" x14ac:dyDescent="0.2">
      <c r="A220" s="2">
        <v>44901</v>
      </c>
      <c r="B220">
        <v>7.81</v>
      </c>
      <c r="C220">
        <v>30.370000999999998</v>
      </c>
      <c r="D220">
        <v>56.68</v>
      </c>
      <c r="E220">
        <v>51.169998</v>
      </c>
      <c r="F220">
        <v>10.86</v>
      </c>
      <c r="H220">
        <f t="shared" si="18"/>
        <v>-6.4226296564672469E-3</v>
      </c>
      <c r="I220">
        <f t="shared" si="19"/>
        <v>-9.9273149844498823E-3</v>
      </c>
      <c r="J220">
        <f t="shared" si="20"/>
        <v>-5.8392098291529049E-3</v>
      </c>
      <c r="K220">
        <f t="shared" si="21"/>
        <v>-6.8634058395800474E-3</v>
      </c>
      <c r="L220">
        <f t="shared" si="22"/>
        <v>-1.6713480973740556E-2</v>
      </c>
    </row>
    <row r="221" spans="1:12" x14ac:dyDescent="0.2">
      <c r="A221" s="2">
        <v>44902</v>
      </c>
      <c r="B221">
        <v>7.76</v>
      </c>
      <c r="C221">
        <v>30.07</v>
      </c>
      <c r="D221">
        <v>56.349997999999999</v>
      </c>
      <c r="E221">
        <v>50.82</v>
      </c>
      <c r="F221">
        <v>10.68</v>
      </c>
      <c r="H221">
        <f t="shared" si="18"/>
        <v>-1.2894908298717507E-3</v>
      </c>
      <c r="I221">
        <f t="shared" si="19"/>
        <v>5.3068117909290868E-3</v>
      </c>
      <c r="J221">
        <f t="shared" si="20"/>
        <v>4.2500861611056403E-3</v>
      </c>
      <c r="K221">
        <f t="shared" si="21"/>
        <v>-8.2987631321561669E-3</v>
      </c>
      <c r="L221">
        <f t="shared" si="22"/>
        <v>-1.8904154639152609E-2</v>
      </c>
    </row>
    <row r="222" spans="1:12" x14ac:dyDescent="0.2">
      <c r="A222" s="2">
        <v>44903</v>
      </c>
      <c r="B222">
        <v>7.75</v>
      </c>
      <c r="C222">
        <v>30.23</v>
      </c>
      <c r="D222">
        <v>56.59</v>
      </c>
      <c r="E222">
        <v>50.400002000000001</v>
      </c>
      <c r="F222">
        <v>10.48</v>
      </c>
      <c r="H222">
        <f t="shared" si="18"/>
        <v>2.2960192281500962E-2</v>
      </c>
      <c r="I222">
        <f t="shared" si="19"/>
        <v>4.2911766741383119E-3</v>
      </c>
      <c r="J222">
        <f t="shared" si="20"/>
        <v>-1.7469231972582804E-2</v>
      </c>
      <c r="K222">
        <f t="shared" si="21"/>
        <v>-9.9263531723773756E-4</v>
      </c>
      <c r="L222">
        <f t="shared" si="22"/>
        <v>9.4967475372572073E-3</v>
      </c>
    </row>
    <row r="223" spans="1:12" x14ac:dyDescent="0.2">
      <c r="A223" s="2">
        <v>44904</v>
      </c>
      <c r="B223">
        <v>7.93</v>
      </c>
      <c r="C223">
        <v>30.360001</v>
      </c>
      <c r="D223">
        <v>55.610000999999997</v>
      </c>
      <c r="E223">
        <v>50.349997999999999</v>
      </c>
      <c r="F223">
        <v>10.58</v>
      </c>
      <c r="H223">
        <f t="shared" si="18"/>
        <v>0</v>
      </c>
      <c r="I223">
        <f t="shared" si="19"/>
        <v>3.2883291715692414E-3</v>
      </c>
      <c r="J223">
        <f t="shared" si="20"/>
        <v>1.3396645591709741E-2</v>
      </c>
      <c r="K223">
        <f t="shared" si="21"/>
        <v>6.5327760103141086E-3</v>
      </c>
      <c r="L223">
        <f t="shared" si="22"/>
        <v>1.1278315037707053E-2</v>
      </c>
    </row>
    <row r="224" spans="1:12" x14ac:dyDescent="0.2">
      <c r="A224" s="2">
        <v>44907</v>
      </c>
      <c r="B224">
        <v>7.93</v>
      </c>
      <c r="C224">
        <v>30.459999</v>
      </c>
      <c r="D224">
        <v>56.360000999999997</v>
      </c>
      <c r="E224">
        <v>50.68</v>
      </c>
      <c r="F224">
        <v>10.7</v>
      </c>
      <c r="H224">
        <f t="shared" si="18"/>
        <v>1.7500446635100867E-2</v>
      </c>
      <c r="I224">
        <f t="shared" si="19"/>
        <v>1.2722435714322624E-2</v>
      </c>
      <c r="J224">
        <f t="shared" si="20"/>
        <v>1.7936123207334329E-2</v>
      </c>
      <c r="K224">
        <f t="shared" si="21"/>
        <v>-3.9471087940921049E-4</v>
      </c>
      <c r="L224">
        <f t="shared" si="22"/>
        <v>-1.3170463189745008E-2</v>
      </c>
    </row>
    <row r="225" spans="1:12" x14ac:dyDescent="0.2">
      <c r="A225" s="2">
        <v>44908</v>
      </c>
      <c r="B225">
        <v>8.07</v>
      </c>
      <c r="C225">
        <v>30.85</v>
      </c>
      <c r="D225">
        <v>57.380001</v>
      </c>
      <c r="E225">
        <v>50.66</v>
      </c>
      <c r="F225">
        <v>10.56</v>
      </c>
      <c r="H225">
        <f t="shared" si="18"/>
        <v>-1.1215070820140068E-2</v>
      </c>
      <c r="I225">
        <f t="shared" si="19"/>
        <v>-7.4833274634665062E-3</v>
      </c>
      <c r="J225">
        <f t="shared" si="20"/>
        <v>-1.0864010925134079E-2</v>
      </c>
      <c r="K225">
        <f t="shared" si="21"/>
        <v>1.372303427858142E-2</v>
      </c>
      <c r="L225">
        <f t="shared" si="22"/>
        <v>9.4251404595831131E-3</v>
      </c>
    </row>
    <row r="226" spans="1:12" x14ac:dyDescent="0.2">
      <c r="A226" s="2">
        <v>44909</v>
      </c>
      <c r="B226">
        <v>7.98</v>
      </c>
      <c r="C226">
        <v>30.620000999999998</v>
      </c>
      <c r="D226">
        <v>56.759998000000003</v>
      </c>
      <c r="E226">
        <v>51.360000999999997</v>
      </c>
      <c r="F226">
        <v>10.66</v>
      </c>
      <c r="H226">
        <f t="shared" si="18"/>
        <v>-4.0926427709217464E-2</v>
      </c>
      <c r="I226">
        <f t="shared" si="19"/>
        <v>-2.1456574926059048E-2</v>
      </c>
      <c r="J226">
        <f t="shared" si="20"/>
        <v>-1.0805100252430061E-2</v>
      </c>
      <c r="K226">
        <f t="shared" si="21"/>
        <v>-1.6094557105754709E-2</v>
      </c>
      <c r="L226">
        <f t="shared" si="22"/>
        <v>-1.7984393855252943E-2</v>
      </c>
    </row>
    <row r="227" spans="1:12" x14ac:dyDescent="0.2">
      <c r="A227" s="2">
        <v>44910</v>
      </c>
      <c r="B227">
        <v>7.66</v>
      </c>
      <c r="C227">
        <v>29.969999000000001</v>
      </c>
      <c r="D227">
        <v>56.150002000000001</v>
      </c>
      <c r="E227">
        <v>50.540000999999997</v>
      </c>
      <c r="F227">
        <v>10.47</v>
      </c>
      <c r="H227">
        <f t="shared" si="18"/>
        <v>-6.5488118789054396E-3</v>
      </c>
      <c r="I227">
        <f t="shared" si="19"/>
        <v>-3.007521164457429E-3</v>
      </c>
      <c r="J227">
        <f t="shared" si="20"/>
        <v>-2.1421087084286701E-2</v>
      </c>
      <c r="K227">
        <f t="shared" si="21"/>
        <v>-5.3566440418718443E-3</v>
      </c>
      <c r="L227">
        <f t="shared" si="22"/>
        <v>-2.8089013760068934E-2</v>
      </c>
    </row>
    <row r="228" spans="1:12" x14ac:dyDescent="0.2">
      <c r="A228" s="2">
        <v>44911</v>
      </c>
      <c r="B228">
        <v>7.61</v>
      </c>
      <c r="C228">
        <v>29.879999000000002</v>
      </c>
      <c r="D228">
        <v>54.959999000000003</v>
      </c>
      <c r="E228">
        <v>50.27</v>
      </c>
      <c r="F228">
        <v>10.18</v>
      </c>
      <c r="H228">
        <f t="shared" si="18"/>
        <v>0</v>
      </c>
      <c r="I228">
        <f t="shared" si="19"/>
        <v>2.6737984737670441E-3</v>
      </c>
      <c r="J228">
        <f t="shared" si="20"/>
        <v>1.0137686479506244E-2</v>
      </c>
      <c r="K228">
        <f t="shared" si="21"/>
        <v>3.9706424614377456E-3</v>
      </c>
      <c r="L228">
        <f t="shared" si="22"/>
        <v>0</v>
      </c>
    </row>
    <row r="229" spans="1:12" x14ac:dyDescent="0.2">
      <c r="A229" s="2">
        <v>44914</v>
      </c>
      <c r="B229">
        <v>7.61</v>
      </c>
      <c r="C229">
        <v>29.959999</v>
      </c>
      <c r="D229">
        <v>55.52</v>
      </c>
      <c r="E229">
        <v>50.470001000000003</v>
      </c>
      <c r="F229">
        <v>10.18</v>
      </c>
      <c r="H229">
        <f t="shared" si="18"/>
        <v>1.0457611643958224E-2</v>
      </c>
      <c r="I229">
        <f t="shared" si="19"/>
        <v>1.6551189365893178E-2</v>
      </c>
      <c r="J229">
        <f t="shared" si="20"/>
        <v>1.0927130571343355E-2</v>
      </c>
      <c r="K229">
        <f t="shared" si="21"/>
        <v>3.5601500154432949E-3</v>
      </c>
      <c r="L229">
        <f t="shared" si="22"/>
        <v>-7.8895872751629324E-3</v>
      </c>
    </row>
    <row r="230" spans="1:12" x14ac:dyDescent="0.2">
      <c r="A230" s="2">
        <v>44915</v>
      </c>
      <c r="B230">
        <v>7.69</v>
      </c>
      <c r="C230">
        <v>30.459999</v>
      </c>
      <c r="D230">
        <v>56.130001</v>
      </c>
      <c r="E230">
        <v>50.650002000000001</v>
      </c>
      <c r="F230">
        <v>10.1</v>
      </c>
      <c r="H230">
        <f t="shared" si="18"/>
        <v>1.1635554672747541E-2</v>
      </c>
      <c r="I230">
        <f t="shared" si="19"/>
        <v>1.2722435714322624E-2</v>
      </c>
      <c r="J230">
        <f t="shared" si="20"/>
        <v>2.5852086209730261E-2</v>
      </c>
      <c r="K230">
        <f t="shared" si="21"/>
        <v>9.0409221644658002E-3</v>
      </c>
      <c r="L230">
        <f t="shared" si="22"/>
        <v>5.9230183031220712E-3</v>
      </c>
    </row>
    <row r="231" spans="1:12" x14ac:dyDescent="0.2">
      <c r="A231" s="2">
        <v>44916</v>
      </c>
      <c r="B231">
        <v>7.78</v>
      </c>
      <c r="C231">
        <v>30.85</v>
      </c>
      <c r="D231">
        <v>57.599997999999999</v>
      </c>
      <c r="E231">
        <v>51.110000999999997</v>
      </c>
      <c r="F231">
        <v>10.16</v>
      </c>
      <c r="H231">
        <f t="shared" si="18"/>
        <v>-1.1635554672747576E-2</v>
      </c>
      <c r="I231">
        <f t="shared" si="19"/>
        <v>-2.2715894520352418E-3</v>
      </c>
      <c r="J231">
        <f t="shared" si="20"/>
        <v>-1.5043068350416119E-2</v>
      </c>
      <c r="K231">
        <f t="shared" si="21"/>
        <v>-4.903412690040642E-3</v>
      </c>
      <c r="L231">
        <f t="shared" si="22"/>
        <v>-7.9051795071132611E-3</v>
      </c>
    </row>
    <row r="232" spans="1:12" x14ac:dyDescent="0.2">
      <c r="A232" s="2">
        <v>44917</v>
      </c>
      <c r="B232">
        <v>7.69</v>
      </c>
      <c r="C232">
        <v>30.780000999999999</v>
      </c>
      <c r="D232">
        <v>56.740001999999997</v>
      </c>
      <c r="E232">
        <v>50.860000999999997</v>
      </c>
      <c r="F232">
        <v>10.08</v>
      </c>
      <c r="H232">
        <f t="shared" si="18"/>
        <v>1.292007636510429E-2</v>
      </c>
      <c r="I232">
        <f t="shared" si="19"/>
        <v>5.1847165661784364E-3</v>
      </c>
      <c r="J232">
        <f t="shared" si="20"/>
        <v>1.8163213101855716E-2</v>
      </c>
      <c r="K232">
        <f t="shared" si="21"/>
        <v>4.1204610037625421E-3</v>
      </c>
      <c r="L232">
        <f t="shared" si="22"/>
        <v>3.9604012160969143E-3</v>
      </c>
    </row>
    <row r="233" spans="1:12" x14ac:dyDescent="0.2">
      <c r="A233" s="2">
        <v>44918</v>
      </c>
      <c r="B233">
        <v>7.79</v>
      </c>
      <c r="C233">
        <v>30.940000999999999</v>
      </c>
      <c r="D233">
        <v>57.779998999999997</v>
      </c>
      <c r="E233">
        <v>51.07</v>
      </c>
      <c r="F233">
        <v>10.119999999999999</v>
      </c>
      <c r="H233">
        <f t="shared" si="18"/>
        <v>2.564103968937634E-3</v>
      </c>
      <c r="I233">
        <f t="shared" si="19"/>
        <v>4.1928459394159172E-3</v>
      </c>
      <c r="J233">
        <f t="shared" si="20"/>
        <v>1.5564205745742239E-3</v>
      </c>
      <c r="K233">
        <f t="shared" si="21"/>
        <v>7.8295168627806546E-4</v>
      </c>
      <c r="L233">
        <f t="shared" si="22"/>
        <v>0</v>
      </c>
    </row>
    <row r="234" spans="1:12" x14ac:dyDescent="0.2">
      <c r="A234" s="2">
        <v>44922</v>
      </c>
      <c r="B234">
        <v>7.81</v>
      </c>
      <c r="C234">
        <v>31.07</v>
      </c>
      <c r="D234">
        <v>57.869999</v>
      </c>
      <c r="E234">
        <v>51.110000999999997</v>
      </c>
      <c r="F234">
        <v>10.119999999999999</v>
      </c>
      <c r="H234">
        <f t="shared" si="18"/>
        <v>-9.0032762499588272E-3</v>
      </c>
      <c r="I234">
        <f t="shared" si="19"/>
        <v>-1.2882127177905869E-3</v>
      </c>
      <c r="J234">
        <f t="shared" si="20"/>
        <v>-2.2897059036980069E-2</v>
      </c>
      <c r="K234">
        <f t="shared" si="21"/>
        <v>-1.2997425724607365E-2</v>
      </c>
      <c r="L234">
        <f t="shared" si="22"/>
        <v>-5.9464991877261914E-3</v>
      </c>
    </row>
    <row r="235" spans="1:12" x14ac:dyDescent="0.2">
      <c r="A235" s="2">
        <v>44923</v>
      </c>
      <c r="B235">
        <v>7.74</v>
      </c>
      <c r="C235">
        <v>31.030000999999999</v>
      </c>
      <c r="D235">
        <v>56.560001</v>
      </c>
      <c r="E235">
        <v>50.450001</v>
      </c>
      <c r="F235">
        <v>10.06</v>
      </c>
      <c r="H235">
        <f t="shared" si="18"/>
        <v>7.7220460939103185E-3</v>
      </c>
      <c r="I235">
        <f t="shared" si="19"/>
        <v>5.7840135545096137E-3</v>
      </c>
      <c r="J235">
        <f t="shared" si="20"/>
        <v>1.9428956208289389E-3</v>
      </c>
      <c r="K235">
        <f t="shared" si="21"/>
        <v>2.968770146503963E-3</v>
      </c>
      <c r="L235">
        <f t="shared" si="22"/>
        <v>1.4800467504981063E-2</v>
      </c>
    </row>
    <row r="236" spans="1:12" x14ac:dyDescent="0.2">
      <c r="A236" s="2">
        <v>44924</v>
      </c>
      <c r="B236">
        <v>7.8</v>
      </c>
      <c r="C236">
        <v>31.209999</v>
      </c>
      <c r="D236">
        <v>56.669998</v>
      </c>
      <c r="E236">
        <v>50.599997999999999</v>
      </c>
      <c r="F236">
        <v>10.210000000000001</v>
      </c>
      <c r="H236">
        <f t="shared" si="18"/>
        <v>0</v>
      </c>
      <c r="I236">
        <f t="shared" si="19"/>
        <v>-1.6033032391275434E-3</v>
      </c>
      <c r="J236">
        <f t="shared" si="20"/>
        <v>4.9287725629678742E-3</v>
      </c>
      <c r="K236">
        <f t="shared" si="21"/>
        <v>-4.9529573251032907E-3</v>
      </c>
      <c r="L236">
        <f t="shared" si="22"/>
        <v>-8.8539683172549101E-3</v>
      </c>
    </row>
    <row r="237" spans="1:12" x14ac:dyDescent="0.2">
      <c r="A237" s="2">
        <v>44925</v>
      </c>
      <c r="B237">
        <v>7.8</v>
      </c>
      <c r="C237">
        <v>31.16</v>
      </c>
      <c r="D237">
        <v>56.950001</v>
      </c>
      <c r="E237">
        <v>50.349997999999999</v>
      </c>
      <c r="F237">
        <v>10.119999999999999</v>
      </c>
      <c r="H237">
        <f t="shared" si="18"/>
        <v>2.1560759106577544E-2</v>
      </c>
      <c r="I237">
        <f t="shared" si="19"/>
        <v>1.4970784699454731E-2</v>
      </c>
      <c r="J237">
        <f t="shared" si="20"/>
        <v>-1.7179223365146126E-2</v>
      </c>
      <c r="K237">
        <f t="shared" si="21"/>
        <v>2.3805407232976032E-3</v>
      </c>
      <c r="L237">
        <f t="shared" si="22"/>
        <v>2.3438572972017596E-2</v>
      </c>
    </row>
    <row r="238" spans="1:12" x14ac:dyDescent="0.2">
      <c r="A238" s="2">
        <v>44929</v>
      </c>
      <c r="B238">
        <v>7.97</v>
      </c>
      <c r="C238">
        <v>31.629999000000002</v>
      </c>
      <c r="D238">
        <v>55.98</v>
      </c>
      <c r="E238">
        <v>50.470001000000003</v>
      </c>
      <c r="F238">
        <v>10.36</v>
      </c>
      <c r="H238">
        <f t="shared" si="18"/>
        <v>3.9365476345079822E-2</v>
      </c>
      <c r="I238">
        <f t="shared" si="19"/>
        <v>3.2657264289800057E-2</v>
      </c>
      <c r="J238">
        <f t="shared" si="20"/>
        <v>-9.8735206555940914E-3</v>
      </c>
      <c r="K238">
        <f t="shared" si="21"/>
        <v>6.7140851208838176E-3</v>
      </c>
      <c r="L238">
        <f t="shared" si="22"/>
        <v>2.2901764286684414E-2</v>
      </c>
    </row>
    <row r="239" spans="1:12" x14ac:dyDescent="0.2">
      <c r="A239" s="2">
        <v>44930</v>
      </c>
      <c r="B239">
        <v>8.2899999999999991</v>
      </c>
      <c r="C239">
        <v>32.68</v>
      </c>
      <c r="D239">
        <v>55.43</v>
      </c>
      <c r="E239">
        <v>50.810001</v>
      </c>
      <c r="F239">
        <v>10.6</v>
      </c>
      <c r="H239">
        <f t="shared" si="18"/>
        <v>1.079794534678835E-2</v>
      </c>
      <c r="I239">
        <f t="shared" si="19"/>
        <v>3.2513340494246451E-2</v>
      </c>
      <c r="J239">
        <f t="shared" si="20"/>
        <v>9.0163201491737374E-4</v>
      </c>
      <c r="K239">
        <f t="shared" si="21"/>
        <v>-1.44714385588609E-2</v>
      </c>
      <c r="L239">
        <f t="shared" si="22"/>
        <v>-1.8885746878681362E-3</v>
      </c>
    </row>
    <row r="240" spans="1:12" x14ac:dyDescent="0.2">
      <c r="A240" s="2">
        <v>44931</v>
      </c>
      <c r="B240">
        <v>8.3800000000000008</v>
      </c>
      <c r="C240">
        <v>33.759998000000003</v>
      </c>
      <c r="D240">
        <v>55.48</v>
      </c>
      <c r="E240">
        <v>50.080002</v>
      </c>
      <c r="F240">
        <v>10.58</v>
      </c>
      <c r="H240">
        <f t="shared" si="18"/>
        <v>9.5012591241402152E-3</v>
      </c>
      <c r="I240">
        <f t="shared" si="19"/>
        <v>1.6160275530330878E-2</v>
      </c>
      <c r="J240">
        <f t="shared" si="20"/>
        <v>3.1405046987718226E-2</v>
      </c>
      <c r="K240">
        <f t="shared" si="21"/>
        <v>1.4274568171452047E-2</v>
      </c>
      <c r="L240">
        <f t="shared" si="22"/>
        <v>1.5940328143518524E-2</v>
      </c>
    </row>
    <row r="241" spans="1:12" x14ac:dyDescent="0.2">
      <c r="A241" s="2">
        <v>44932</v>
      </c>
      <c r="B241">
        <v>8.4600000000000009</v>
      </c>
      <c r="C241">
        <v>34.310001</v>
      </c>
      <c r="D241">
        <v>57.25</v>
      </c>
      <c r="E241">
        <v>50.799999</v>
      </c>
      <c r="F241">
        <v>10.75</v>
      </c>
      <c r="H241">
        <f t="shared" si="18"/>
        <v>3.5398267051239868E-3</v>
      </c>
      <c r="I241">
        <f t="shared" si="19"/>
        <v>-4.381517096010458E-3</v>
      </c>
      <c r="J241">
        <f t="shared" si="20"/>
        <v>1.4221536949609488E-2</v>
      </c>
      <c r="K241">
        <f t="shared" si="21"/>
        <v>2.9484443964224246E-3</v>
      </c>
      <c r="L241">
        <f t="shared" si="22"/>
        <v>-9.3066549295315064E-4</v>
      </c>
    </row>
    <row r="242" spans="1:12" x14ac:dyDescent="0.2">
      <c r="A242" s="2">
        <v>44935</v>
      </c>
      <c r="B242">
        <v>8.49</v>
      </c>
      <c r="C242">
        <v>34.159999999999997</v>
      </c>
      <c r="D242">
        <v>58.07</v>
      </c>
      <c r="E242">
        <v>50.950001</v>
      </c>
      <c r="F242">
        <v>10.74</v>
      </c>
      <c r="H242">
        <f t="shared" si="18"/>
        <v>0</v>
      </c>
      <c r="I242">
        <f t="shared" si="19"/>
        <v>6.710426445584998E-3</v>
      </c>
      <c r="J242">
        <f t="shared" si="20"/>
        <v>5.1528626996526173E-3</v>
      </c>
      <c r="K242">
        <f t="shared" si="21"/>
        <v>1.176873431017141E-3</v>
      </c>
      <c r="L242">
        <f t="shared" si="22"/>
        <v>0</v>
      </c>
    </row>
    <row r="243" spans="1:12" x14ac:dyDescent="0.2">
      <c r="A243" s="2">
        <v>44936</v>
      </c>
      <c r="B243">
        <v>8.49</v>
      </c>
      <c r="C243">
        <v>34.389999000000003</v>
      </c>
      <c r="D243">
        <v>58.369999</v>
      </c>
      <c r="E243">
        <v>51.009998000000003</v>
      </c>
      <c r="F243">
        <v>10.74</v>
      </c>
      <c r="H243">
        <f t="shared" si="18"/>
        <v>9.3787322864325399E-3</v>
      </c>
      <c r="I243">
        <f t="shared" si="19"/>
        <v>6.0878288942546885E-3</v>
      </c>
      <c r="J243">
        <f t="shared" si="20"/>
        <v>9.5482567662109486E-3</v>
      </c>
      <c r="K243">
        <f t="shared" si="21"/>
        <v>-7.8440875550192621E-4</v>
      </c>
      <c r="L243">
        <f t="shared" si="22"/>
        <v>-6.5390237670566514E-3</v>
      </c>
    </row>
    <row r="244" spans="1:12" x14ac:dyDescent="0.2">
      <c r="A244" s="2">
        <v>44937</v>
      </c>
      <c r="B244">
        <v>8.57</v>
      </c>
      <c r="C244">
        <v>34.599997999999999</v>
      </c>
      <c r="D244">
        <v>58.93</v>
      </c>
      <c r="E244">
        <v>50.970001000000003</v>
      </c>
      <c r="F244">
        <v>10.67</v>
      </c>
      <c r="H244">
        <f t="shared" si="18"/>
        <v>2.534697908739706E-2</v>
      </c>
      <c r="I244">
        <f t="shared" si="19"/>
        <v>2.3422951629203343E-2</v>
      </c>
      <c r="J244">
        <f t="shared" si="20"/>
        <v>1.1640772627208355E-2</v>
      </c>
      <c r="K244">
        <f t="shared" si="21"/>
        <v>4.8928563236684368E-3</v>
      </c>
      <c r="L244">
        <f t="shared" si="22"/>
        <v>5.5595180756250799E-2</v>
      </c>
    </row>
    <row r="245" spans="1:12" x14ac:dyDescent="0.2">
      <c r="A245" s="2">
        <v>44938</v>
      </c>
      <c r="B245">
        <v>8.7899999999999991</v>
      </c>
      <c r="C245">
        <v>35.419998</v>
      </c>
      <c r="D245">
        <v>59.619999</v>
      </c>
      <c r="E245">
        <v>51.220001000000003</v>
      </c>
      <c r="F245">
        <v>11.28</v>
      </c>
      <c r="H245">
        <f t="shared" si="18"/>
        <v>1.9155515289753611E-2</v>
      </c>
      <c r="I245">
        <f t="shared" si="19"/>
        <v>2.0400428040394845E-2</v>
      </c>
      <c r="J245">
        <f t="shared" si="20"/>
        <v>-1.67709469486468E-4</v>
      </c>
      <c r="K245">
        <f t="shared" si="21"/>
        <v>4.285960194236698E-3</v>
      </c>
      <c r="L245">
        <f t="shared" si="22"/>
        <v>-4.442477319560963E-3</v>
      </c>
    </row>
    <row r="246" spans="1:12" x14ac:dyDescent="0.2">
      <c r="A246" s="2">
        <v>44939</v>
      </c>
      <c r="B246">
        <v>8.9600000000000009</v>
      </c>
      <c r="C246">
        <v>36.150002000000001</v>
      </c>
      <c r="D246">
        <v>59.610000999999997</v>
      </c>
      <c r="E246">
        <v>51.439999</v>
      </c>
      <c r="F246">
        <v>11.23</v>
      </c>
      <c r="H246">
        <f t="shared" si="18"/>
        <v>5.564844633407286E-3</v>
      </c>
      <c r="I246">
        <f t="shared" si="19"/>
        <v>4.1407097927886691E-3</v>
      </c>
      <c r="J246">
        <f t="shared" si="20"/>
        <v>-3.5291019689113502E-3</v>
      </c>
      <c r="K246">
        <f t="shared" si="21"/>
        <v>-6.8272771465326693E-3</v>
      </c>
      <c r="L246">
        <f t="shared" si="22"/>
        <v>1.6777435477512315E-2</v>
      </c>
    </row>
    <row r="247" spans="1:12" x14ac:dyDescent="0.2">
      <c r="A247" s="2">
        <v>44943</v>
      </c>
      <c r="B247">
        <v>9.01</v>
      </c>
      <c r="C247">
        <v>36.299999</v>
      </c>
      <c r="D247">
        <v>59.400002000000001</v>
      </c>
      <c r="E247">
        <v>51.09</v>
      </c>
      <c r="F247">
        <v>11.42</v>
      </c>
      <c r="H247">
        <f t="shared" si="18"/>
        <v>0</v>
      </c>
      <c r="I247">
        <f t="shared" si="19"/>
        <v>-3.3112337554462761E-3</v>
      </c>
      <c r="J247">
        <f t="shared" si="20"/>
        <v>-1.7149634869406506E-2</v>
      </c>
      <c r="K247">
        <f t="shared" si="21"/>
        <v>-1.3597568582844857E-2</v>
      </c>
      <c r="L247">
        <f t="shared" si="22"/>
        <v>-2.2134591146754836E-2</v>
      </c>
    </row>
    <row r="248" spans="1:12" x14ac:dyDescent="0.2">
      <c r="A248" s="2">
        <v>44944</v>
      </c>
      <c r="B248">
        <v>9.01</v>
      </c>
      <c r="C248">
        <v>36.18</v>
      </c>
      <c r="D248">
        <v>58.389999000000003</v>
      </c>
      <c r="E248">
        <v>50.400002000000001</v>
      </c>
      <c r="F248">
        <v>11.17</v>
      </c>
      <c r="H248">
        <f t="shared" si="18"/>
        <v>-1.0039125028328542E-2</v>
      </c>
      <c r="I248">
        <f t="shared" si="19"/>
        <v>5.7875041768422272E-3</v>
      </c>
      <c r="J248">
        <f t="shared" si="20"/>
        <v>1.2593801575401522E-2</v>
      </c>
      <c r="K248">
        <f t="shared" si="21"/>
        <v>-7.9398572668628253E-4</v>
      </c>
      <c r="L248">
        <f t="shared" si="22"/>
        <v>3.5746240029592047E-3</v>
      </c>
    </row>
    <row r="249" spans="1:12" x14ac:dyDescent="0.2">
      <c r="A249" s="2">
        <v>44945</v>
      </c>
      <c r="B249">
        <v>8.92</v>
      </c>
      <c r="C249">
        <v>36.389999000000003</v>
      </c>
      <c r="D249">
        <v>59.130001</v>
      </c>
      <c r="E249">
        <v>50.360000999999997</v>
      </c>
      <c r="F249">
        <v>11.21</v>
      </c>
      <c r="H249">
        <f t="shared" si="18"/>
        <v>4.4742803949211069E-3</v>
      </c>
      <c r="I249">
        <f t="shared" si="19"/>
        <v>1.2290227243115045E-2</v>
      </c>
      <c r="J249">
        <f t="shared" si="20"/>
        <v>-3.8973021312295932E-3</v>
      </c>
      <c r="K249">
        <f t="shared" si="21"/>
        <v>1.2824423693660504E-2</v>
      </c>
      <c r="L249">
        <f t="shared" si="22"/>
        <v>2.1183492916179932E-2</v>
      </c>
    </row>
    <row r="250" spans="1:12" x14ac:dyDescent="0.2">
      <c r="A250" s="2">
        <v>44946</v>
      </c>
      <c r="B250">
        <v>8.9600000000000009</v>
      </c>
      <c r="C250">
        <v>36.840000000000003</v>
      </c>
      <c r="D250">
        <v>58.900002000000001</v>
      </c>
      <c r="E250">
        <v>51.009998000000003</v>
      </c>
      <c r="F250">
        <v>11.45</v>
      </c>
      <c r="H250">
        <f t="shared" si="18"/>
        <v>1.3303965626362666E-2</v>
      </c>
      <c r="I250">
        <f t="shared" si="19"/>
        <v>-5.4303558217440957E-4</v>
      </c>
      <c r="J250">
        <f t="shared" si="20"/>
        <v>-4.5945965811596068E-3</v>
      </c>
      <c r="K250">
        <f t="shared" si="21"/>
        <v>-2.1586898776288469E-3</v>
      </c>
      <c r="L250">
        <f t="shared" si="22"/>
        <v>-7.8913167072433149E-3</v>
      </c>
    </row>
    <row r="251" spans="1:12" x14ac:dyDescent="0.2">
      <c r="A251" s="2">
        <v>44949</v>
      </c>
      <c r="B251">
        <v>9.08</v>
      </c>
      <c r="C251">
        <v>36.82</v>
      </c>
      <c r="D251">
        <v>58.630001</v>
      </c>
      <c r="E251">
        <v>50.900002000000001</v>
      </c>
      <c r="F251">
        <v>11.36</v>
      </c>
      <c r="H251">
        <f t="shared" si="18"/>
        <v>-1.5538603427779161E-2</v>
      </c>
      <c r="I251">
        <f t="shared" si="19"/>
        <v>-3.5369646931244256E-3</v>
      </c>
      <c r="J251">
        <f t="shared" si="20"/>
        <v>-1.0975911655184694E-2</v>
      </c>
      <c r="K251">
        <f t="shared" si="21"/>
        <v>-5.5162274872669198E-3</v>
      </c>
      <c r="L251">
        <f t="shared" si="22"/>
        <v>-3.5273405179682992E-3</v>
      </c>
    </row>
    <row r="252" spans="1:12" x14ac:dyDescent="0.2">
      <c r="A252" s="2">
        <v>44950</v>
      </c>
      <c r="B252">
        <v>8.94</v>
      </c>
      <c r="C252">
        <v>36.689999</v>
      </c>
      <c r="D252">
        <v>57.990001999999997</v>
      </c>
      <c r="E252">
        <v>50.619999</v>
      </c>
      <c r="F252">
        <v>11.32</v>
      </c>
      <c r="H252">
        <f t="shared" si="18"/>
        <v>2.3218290102007301E-2</v>
      </c>
      <c r="I252">
        <f t="shared" si="19"/>
        <v>1.05735835232782E-2</v>
      </c>
      <c r="J252">
        <f t="shared" si="20"/>
        <v>-2.5900385265441978E-3</v>
      </c>
      <c r="K252">
        <f t="shared" si="21"/>
        <v>-2.5713988793124192E-3</v>
      </c>
      <c r="L252">
        <f t="shared" si="22"/>
        <v>1.7513582492708211E-2</v>
      </c>
    </row>
    <row r="253" spans="1:12" x14ac:dyDescent="0.2">
      <c r="A253" s="2">
        <v>44951</v>
      </c>
      <c r="B253">
        <v>9.15</v>
      </c>
      <c r="C253">
        <v>37.080002</v>
      </c>
      <c r="D253">
        <v>57.84</v>
      </c>
      <c r="E253">
        <v>50.490001999999997</v>
      </c>
      <c r="F253">
        <v>11.52</v>
      </c>
    </row>
  </sheetData>
  <scenarios current="0">
    <scenario name="1" count="5" user="Microsoft Office User" comment="Created by Microsoft Office User on 1/30/2023">
      <inputCells r="O14" val="-1.99999999994649E-07"/>
      <inputCells r="O15" val="0.072817478345701"/>
      <inputCells r="O16" val="0.285730008516567"/>
      <inputCells r="O17" val="0.624550181361503"/>
      <inputCells r="O18" val="0.0169025317762294"/>
    </scenario>
  </scenario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 RAI</cp:lastModifiedBy>
  <dcterms:created xsi:type="dcterms:W3CDTF">2023-01-30T11:36:00Z</dcterms:created>
  <dcterms:modified xsi:type="dcterms:W3CDTF">2023-12-19T17:33:47Z</dcterms:modified>
</cp:coreProperties>
</file>