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trai/Documents/financial mathematics/"/>
    </mc:Choice>
  </mc:AlternateContent>
  <xr:revisionPtr revIDLastSave="0" documentId="13_ncr:1_{7CAFE0B4-222C-844F-9296-DB6039EF55FE}" xr6:coauthVersionLast="47" xr6:coauthVersionMax="47" xr10:uidLastSave="{00000000-0000-0000-0000-000000000000}"/>
  <bookViews>
    <workbookView xWindow="1180" yWindow="1500" windowWidth="27240" windowHeight="15140" xr2:uid="{57039C37-3E91-A44C-8CE8-F0C374656C6C}"/>
  </bookViews>
  <sheets>
    <sheet name="Sheet1" sheetId="1" r:id="rId1"/>
  </sheets>
  <definedNames>
    <definedName name="solver_adj" localSheetId="0" hidden="1">Sheet1!$I$11:$I$12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Sheet1!$I$11:$I$12</definedName>
    <definedName name="solver_lhs2" localSheetId="0" hidden="1">Sheet1!$I$13</definedName>
    <definedName name="solver_lhs3" localSheetId="0" hidden="1">Sheet1!$I$18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Sheet1!$I$16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1</definedName>
    <definedName name="solver_rhs1" localSheetId="0" hidden="1">0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10" i="1"/>
  <c r="N24" i="1"/>
  <c r="M24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10" i="1"/>
  <c r="I13" i="1"/>
  <c r="N3" i="1"/>
  <c r="M4" i="1"/>
  <c r="J2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F3" i="1"/>
  <c r="I3" i="1" s="1"/>
  <c r="E3" i="1"/>
  <c r="L6" i="1" s="1"/>
  <c r="J3" i="1" l="1"/>
  <c r="N10" i="1" s="1"/>
  <c r="M3" i="1"/>
  <c r="N4" i="1"/>
  <c r="I2" i="1"/>
  <c r="I15" i="1" s="1" a="1"/>
  <c r="I15" i="1" s="1"/>
  <c r="I16" i="1" l="1" a="1"/>
  <c r="I16" i="1" s="1"/>
  <c r="I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<sst xmlns="http://schemas.openxmlformats.org/spreadsheetml/2006/main" count="38" uniqueCount="26">
  <si>
    <t>HSBC</t>
  </si>
  <si>
    <t>SHELL</t>
  </si>
  <si>
    <t>expected return</t>
  </si>
  <si>
    <t>standard dev</t>
  </si>
  <si>
    <t>risk_free</t>
  </si>
  <si>
    <t>Date</t>
  </si>
  <si>
    <t>daily share prices for 2 assests</t>
  </si>
  <si>
    <t>daily return</t>
  </si>
  <si>
    <t>varaince-covariance matrix</t>
  </si>
  <si>
    <t>cov(hsbc,shell)</t>
  </si>
  <si>
    <t>equally wieghted portfolio</t>
  </si>
  <si>
    <t>assest</t>
  </si>
  <si>
    <t>weight</t>
  </si>
  <si>
    <t>sum</t>
  </si>
  <si>
    <t>std dev</t>
  </si>
  <si>
    <t>sharpe ratio</t>
  </si>
  <si>
    <t>efficient frontier</t>
  </si>
  <si>
    <t>W for hsbc</t>
  </si>
  <si>
    <t>W for shell</t>
  </si>
  <si>
    <t>volatility</t>
  </si>
  <si>
    <t>exp eturn</t>
  </si>
  <si>
    <t>risky portfolio</t>
  </si>
  <si>
    <t>risk free</t>
  </si>
  <si>
    <t>return</t>
  </si>
  <si>
    <t>vol=weight*optimal std dev</t>
  </si>
  <si>
    <t>return=w*optimal return + (1-w)*riskfree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</si>
</sst>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Sheet1!$N$10:$N$24</c:f>
              <c:numCache>
                <c:formatCode>General</c:formatCode>
                <c:ptCount val="15"/>
                <c:pt idx="0">
                  <c:v>0.42630830877549658</c:v>
                </c:pt>
                <c:pt idx="1">
                  <c:v>0.4015813016324335</c:v>
                </c:pt>
                <c:pt idx="2">
                  <c:v>0.3783534965372688</c:v>
                </c:pt>
                <c:pt idx="3">
                  <c:v>0.35691771277782913</c:v>
                </c:pt>
                <c:pt idx="4">
                  <c:v>0.33761545858941194</c:v>
                </c:pt>
                <c:pt idx="5">
                  <c:v>0.32083204468058235</c:v>
                </c:pt>
                <c:pt idx="6">
                  <c:v>0.30698088334733437</c:v>
                </c:pt>
                <c:pt idx="7">
                  <c:v>0.29647324233208366</c:v>
                </c:pt>
                <c:pt idx="8">
                  <c:v>0.28967320022482129</c:v>
                </c:pt>
                <c:pt idx="9">
                  <c:v>0.28684455942109582</c:v>
                </c:pt>
                <c:pt idx="10">
                  <c:v>0.28810431867967201</c:v>
                </c:pt>
                <c:pt idx="11">
                  <c:v>0.29339982011868321</c:v>
                </c:pt>
                <c:pt idx="12">
                  <c:v>0.30251920481330691</c:v>
                </c:pt>
                <c:pt idx="13">
                  <c:v>0.31513067598613381</c:v>
                </c:pt>
                <c:pt idx="14">
                  <c:v>0.33083511821673645</c:v>
                </c:pt>
              </c:numCache>
            </c:numRef>
          </c:xVal>
          <c:yVal>
            <c:numRef>
              <c:f>Sheet1!$O$10:$O$24</c:f>
              <c:numCache>
                <c:formatCode>General</c:formatCode>
                <c:ptCount val="15"/>
                <c:pt idx="0">
                  <c:v>0.15751304277708883</c:v>
                </c:pt>
                <c:pt idx="1">
                  <c:v>0.15029532698675541</c:v>
                </c:pt>
                <c:pt idx="2">
                  <c:v>0.14307761119642198</c:v>
                </c:pt>
                <c:pt idx="3">
                  <c:v>0.13585989540608853</c:v>
                </c:pt>
                <c:pt idx="4">
                  <c:v>0.12864217961575508</c:v>
                </c:pt>
                <c:pt idx="5">
                  <c:v>0.12142446382542163</c:v>
                </c:pt>
                <c:pt idx="6">
                  <c:v>0.11420674803508821</c:v>
                </c:pt>
                <c:pt idx="7">
                  <c:v>0.10698903224475474</c:v>
                </c:pt>
                <c:pt idx="8">
                  <c:v>9.9771316454421319E-2</c:v>
                </c:pt>
                <c:pt idx="9">
                  <c:v>9.2553600664087868E-2</c:v>
                </c:pt>
                <c:pt idx="10">
                  <c:v>8.5335884873754431E-2</c:v>
                </c:pt>
                <c:pt idx="11">
                  <c:v>7.8118169083420994E-2</c:v>
                </c:pt>
                <c:pt idx="12">
                  <c:v>7.0900453293087543E-2</c:v>
                </c:pt>
                <c:pt idx="13">
                  <c:v>6.3682737502754105E-2</c:v>
                </c:pt>
                <c:pt idx="14">
                  <c:v>5.6465021712420661E-2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17-9440-80DC-158B5D09EE10}"/>
            </c:ext>
          </c:extLst>
        </c:ser>
        <c:ser>
          <c:idx val="1"/>
          <c:order val="1"/>
          <c:tx>
            <c:v>capital market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Sheet1!$L$27:$L$28</c:f>
              <c:numCache>
                <c:formatCode>General</c:formatCode>
                <c:ptCount val="2"/>
                <c:pt idx="0">
                  <c:v>0.33</c:v>
                </c:pt>
                <c:pt idx="1">
                  <c:v>0</c:v>
                </c:pt>
              </c:numCache>
            </c:numRef>
          </c:xVal>
          <c:yVal>
            <c:numRef>
              <c:f>Sheet1!$M$27:$M$28</c:f>
              <c:numCache>
                <c:formatCode>General</c:formatCode>
                <c:ptCount val="2"/>
                <c:pt idx="0">
                  <c:v>0.127</c:v>
                </c:pt>
                <c:pt idx="1">
                  <c:v>1.1999999999999999E-3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17-9440-80DC-158B5D09E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329664"/>
        <c:axId val="2027278752"/>
      </c:scatterChart>
      <c:valAx>
        <c:axId val="12343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volatility/risk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278752"/>
        <c:crosses val="autoZero"/>
        <c:crossBetween val="midCat"/>
      </c:valAx>
      <c:valAx>
        <c:axId val="20272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expected</a:t>
                </a:r>
                <a:r>
                  <a:rPr lang="en-GB" baseline="0"/>
                  <a:t> portfolio return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32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11</xdr:row>
      <xdr:rowOff>76200</xdr:rowOff>
    </xdr:from>
    <xdr:to>
      <xdr:col>8</xdr:col>
      <xdr:colOff>755650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F469C-2C68-D001-4E8C-24DB6D940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2703-F99F-6244-835D-9EAFFD7BBF1B}">
  <dimension ref="A1:Q253"/>
  <sheetViews>
    <sheetView tabSelected="1" workbookViewId="0">
      <selection activeCell="M28" sqref="K26:M28"/>
    </sheetView>
  </sheetViews>
  <sheetFormatPr baseColWidth="10" defaultRowHeight="16" x14ac:dyDescent="0.2"/>
  <cols>
    <col min="8" max="8" width="13.83203125" customWidth="1"/>
    <col min="9" max="9" width="13.6640625" customWidth="1"/>
    <col min="11" max="11" width="13" customWidth="1"/>
  </cols>
  <sheetData>
    <row r="1" spans="1:17" ht="17" thickBot="1" x14ac:dyDescent="0.25">
      <c r="B1" s="2" t="s">
        <v>6</v>
      </c>
      <c r="E1" s="2" t="s">
        <v>7</v>
      </c>
      <c r="I1" s="2" t="s">
        <v>2</v>
      </c>
      <c r="J1" s="2" t="s">
        <v>3</v>
      </c>
      <c r="L1" s="2" t="s">
        <v>8</v>
      </c>
    </row>
    <row r="2" spans="1:17" x14ac:dyDescent="0.2">
      <c r="A2" s="2" t="s">
        <v>5</v>
      </c>
      <c r="B2" s="2" t="s">
        <v>0</v>
      </c>
      <c r="C2" s="2" t="s">
        <v>1</v>
      </c>
      <c r="D2" s="2"/>
      <c r="E2" s="2" t="s">
        <v>0</v>
      </c>
      <c r="F2" s="2" t="s">
        <v>1</v>
      </c>
      <c r="H2" s="2" t="s">
        <v>0</v>
      </c>
      <c r="I2">
        <f>AVERAGE(E3:E252)*252</f>
        <v>5.6465021712420661E-2</v>
      </c>
      <c r="J2">
        <f>STDEV(E3:E252)*SQRT(252)</f>
        <v>0.33083511821673645</v>
      </c>
      <c r="L2" s="4"/>
      <c r="M2" s="4" t="s">
        <v>0</v>
      </c>
      <c r="N2" s="4" t="s">
        <v>1</v>
      </c>
      <c r="Q2" t="s">
        <v>24</v>
      </c>
    </row>
    <row r="3" spans="1:17" x14ac:dyDescent="0.2">
      <c r="A3" s="1">
        <v>44587</v>
      </c>
      <c r="B3">
        <v>35.060001</v>
      </c>
      <c r="C3">
        <v>50.91</v>
      </c>
      <c r="E3">
        <f>LN(B4/B3)</f>
        <v>1.9489361124395827E-2</v>
      </c>
      <c r="F3">
        <f>LN(C4/C3)</f>
        <v>3.9208244315860081E-3</v>
      </c>
      <c r="H3" s="2" t="s">
        <v>1</v>
      </c>
      <c r="I3">
        <f>AVERAGE(F3:F252)*252</f>
        <v>0.12864217961575508</v>
      </c>
      <c r="J3">
        <f>STDEV(F3:F252)*SQRT(252)</f>
        <v>0.33761545858941194</v>
      </c>
      <c r="L3" t="s">
        <v>0</v>
      </c>
      <c r="M3">
        <f>VARP(Sheet1!$E$3:$E$252)*252</f>
        <v>0.10901406794370005</v>
      </c>
      <c r="N3">
        <f>M4</f>
        <v>5.2841565876954703E-2</v>
      </c>
      <c r="Q3" t="s">
        <v>25</v>
      </c>
    </row>
    <row r="4" spans="1:17" ht="17" thickBot="1" x14ac:dyDescent="0.25">
      <c r="A4" s="1">
        <v>44588</v>
      </c>
      <c r="B4">
        <v>35.75</v>
      </c>
      <c r="C4">
        <v>51.110000999999997</v>
      </c>
      <c r="E4">
        <f t="shared" ref="E4:E67" si="0">LN(B5/B4)</f>
        <v>-8.4269879531358588E-3</v>
      </c>
      <c r="F4">
        <f t="shared" ref="F4:F67" si="1">LN(C5/C4)</f>
        <v>-1.3705337168200247E-3</v>
      </c>
      <c r="L4" s="3" t="s">
        <v>1</v>
      </c>
      <c r="M4" s="3">
        <f>0.000209688753479979*252</f>
        <v>5.2841565876954703E-2</v>
      </c>
      <c r="N4" s="3">
        <f>VARP(Sheet1!$F$3:$F$252)*252</f>
        <v>0.11352826108702478</v>
      </c>
    </row>
    <row r="5" spans="1:17" x14ac:dyDescent="0.2">
      <c r="A5" s="1">
        <v>44589</v>
      </c>
      <c r="B5">
        <v>35.450001</v>
      </c>
      <c r="C5">
        <v>51.040000999999997</v>
      </c>
      <c r="E5">
        <f t="shared" si="0"/>
        <v>3.3793047734829765E-3</v>
      </c>
      <c r="F5">
        <f t="shared" si="1"/>
        <v>7.0285527426137426E-3</v>
      </c>
      <c r="H5" s="2" t="s">
        <v>4</v>
      </c>
      <c r="I5" s="2">
        <v>1.1999999999999999E-3</v>
      </c>
    </row>
    <row r="6" spans="1:17" x14ac:dyDescent="0.2">
      <c r="A6" s="1">
        <v>44592</v>
      </c>
      <c r="B6">
        <v>35.57</v>
      </c>
      <c r="C6">
        <v>51.400002000000001</v>
      </c>
      <c r="E6">
        <f t="shared" si="0"/>
        <v>3.6166839842996422E-2</v>
      </c>
      <c r="F6">
        <f t="shared" si="1"/>
        <v>2.4597665503455844E-2</v>
      </c>
      <c r="K6" s="2" t="s">
        <v>9</v>
      </c>
      <c r="L6" s="2">
        <f>_xlfn.COVARIANCE.S(E3:E252,F3:F252)*252</f>
        <v>5.3053781000958582E-2</v>
      </c>
    </row>
    <row r="7" spans="1:17" x14ac:dyDescent="0.2">
      <c r="A7" s="1">
        <v>44593</v>
      </c>
      <c r="B7">
        <v>36.880001</v>
      </c>
      <c r="C7">
        <v>52.68</v>
      </c>
      <c r="E7">
        <f t="shared" si="0"/>
        <v>9.445462081265215E-3</v>
      </c>
      <c r="F7">
        <f t="shared" si="1"/>
        <v>1.0761927714454108E-2</v>
      </c>
      <c r="M7" s="5" t="s">
        <v>16</v>
      </c>
      <c r="N7" s="5"/>
    </row>
    <row r="8" spans="1:17" x14ac:dyDescent="0.2">
      <c r="A8" s="1">
        <v>44594</v>
      </c>
      <c r="B8">
        <v>37.229999999999997</v>
      </c>
      <c r="C8">
        <v>53.25</v>
      </c>
      <c r="E8">
        <f t="shared" si="0"/>
        <v>-7.8199401844577521E-3</v>
      </c>
      <c r="F8">
        <f t="shared" si="1"/>
        <v>1.231818487404281E-2</v>
      </c>
    </row>
    <row r="9" spans="1:17" x14ac:dyDescent="0.2">
      <c r="A9" s="1">
        <v>44595</v>
      </c>
      <c r="B9">
        <v>36.939999</v>
      </c>
      <c r="C9">
        <v>53.91</v>
      </c>
      <c r="E9">
        <f t="shared" si="0"/>
        <v>4.3219680048643752E-3</v>
      </c>
      <c r="F9">
        <f t="shared" si="1"/>
        <v>2.1833690397650079E-2</v>
      </c>
      <c r="H9" t="s">
        <v>10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1:17" x14ac:dyDescent="0.2">
      <c r="A10" s="1">
        <v>44596</v>
      </c>
      <c r="B10">
        <v>37.099997999999999</v>
      </c>
      <c r="C10">
        <v>55.099997999999999</v>
      </c>
      <c r="E10">
        <f t="shared" si="0"/>
        <v>1.2056435873952744E-2</v>
      </c>
      <c r="F10">
        <f t="shared" si="1"/>
        <v>1.1009966221397825E-2</v>
      </c>
      <c r="H10" t="s">
        <v>11</v>
      </c>
      <c r="I10" t="s">
        <v>12</v>
      </c>
      <c r="L10">
        <v>-0.4</v>
      </c>
      <c r="M10">
        <f>1-L10</f>
        <v>1.4</v>
      </c>
      <c r="N10">
        <f>SQRT(L10^2*$J$2^2+M10^2*$J$3^2+2*L10*M10*$M$4)</f>
        <v>0.42630830877549658</v>
      </c>
      <c r="O10">
        <f>L10*$I$2+M10*$I$3</f>
        <v>0.15751304277708883</v>
      </c>
    </row>
    <row r="11" spans="1:17" x14ac:dyDescent="0.2">
      <c r="A11" s="1">
        <v>44599</v>
      </c>
      <c r="B11">
        <v>37.549999</v>
      </c>
      <c r="C11">
        <v>55.709999000000003</v>
      </c>
      <c r="E11">
        <f t="shared" si="0"/>
        <v>1.8470208693559823E-2</v>
      </c>
      <c r="F11">
        <f t="shared" si="1"/>
        <v>-1.9210394863555049E-2</v>
      </c>
      <c r="H11" s="2" t="s">
        <v>0</v>
      </c>
      <c r="I11" s="2">
        <v>0.51931466775958179</v>
      </c>
      <c r="L11">
        <v>-0.3</v>
      </c>
      <c r="M11">
        <f t="shared" ref="M11:M24" si="2">1-L11</f>
        <v>1.3</v>
      </c>
      <c r="N11">
        <f t="shared" ref="N11:N24" si="3">SQRT(L11^2*$J$2^2+M11^2*$J$3^2+2*L11*M11*$M$4)</f>
        <v>0.4015813016324335</v>
      </c>
      <c r="O11">
        <f t="shared" ref="O11:O24" si="4">L11*$I$2+M11*$I$3</f>
        <v>0.15029532698675541</v>
      </c>
    </row>
    <row r="12" spans="1:17" x14ac:dyDescent="0.2">
      <c r="A12" s="1">
        <v>44600</v>
      </c>
      <c r="B12">
        <v>38.25</v>
      </c>
      <c r="C12">
        <v>54.650002000000001</v>
      </c>
      <c r="E12">
        <f t="shared" si="0"/>
        <v>-1.1834484102029664E-2</v>
      </c>
      <c r="F12">
        <f t="shared" si="1"/>
        <v>2.0107126781677949E-3</v>
      </c>
      <c r="H12" s="2" t="s">
        <v>1</v>
      </c>
      <c r="I12" s="2">
        <v>0.48068533224041832</v>
      </c>
      <c r="L12">
        <v>-0.2</v>
      </c>
      <c r="M12">
        <f t="shared" si="2"/>
        <v>1.2</v>
      </c>
      <c r="N12">
        <f t="shared" si="3"/>
        <v>0.3783534965372688</v>
      </c>
      <c r="O12">
        <f t="shared" si="4"/>
        <v>0.14307761119642198</v>
      </c>
    </row>
    <row r="13" spans="1:17" x14ac:dyDescent="0.2">
      <c r="A13" s="1">
        <v>44601</v>
      </c>
      <c r="B13">
        <v>37.799999</v>
      </c>
      <c r="C13">
        <v>54.759998000000003</v>
      </c>
      <c r="E13">
        <f t="shared" si="0"/>
        <v>1.5860960237620209E-3</v>
      </c>
      <c r="F13">
        <f t="shared" si="1"/>
        <v>-4.3923570689061633E-3</v>
      </c>
      <c r="H13" t="s">
        <v>13</v>
      </c>
      <c r="I13">
        <f>SUM(I11:I12)</f>
        <v>1</v>
      </c>
      <c r="L13">
        <v>-0.1</v>
      </c>
      <c r="M13">
        <f t="shared" si="2"/>
        <v>1.1000000000000001</v>
      </c>
      <c r="N13">
        <f t="shared" si="3"/>
        <v>0.35691771277782913</v>
      </c>
      <c r="O13">
        <f t="shared" si="4"/>
        <v>0.13585989540608853</v>
      </c>
    </row>
    <row r="14" spans="1:17" x14ac:dyDescent="0.2">
      <c r="A14" s="1">
        <v>44602</v>
      </c>
      <c r="B14">
        <v>37.860000999999997</v>
      </c>
      <c r="C14">
        <v>54.52</v>
      </c>
      <c r="E14">
        <f t="shared" si="0"/>
        <v>-1.321527843406558E-3</v>
      </c>
      <c r="F14">
        <f t="shared" si="1"/>
        <v>1.2576471354960411E-2</v>
      </c>
      <c r="L14">
        <v>0</v>
      </c>
      <c r="M14">
        <f t="shared" si="2"/>
        <v>1</v>
      </c>
      <c r="N14">
        <f t="shared" si="3"/>
        <v>0.33761545858941194</v>
      </c>
      <c r="O14">
        <f t="shared" si="4"/>
        <v>0.12864217961575508</v>
      </c>
    </row>
    <row r="15" spans="1:17" x14ac:dyDescent="0.2">
      <c r="A15" s="1">
        <v>44603</v>
      </c>
      <c r="B15">
        <v>37.810001</v>
      </c>
      <c r="C15">
        <v>55.209999000000003</v>
      </c>
      <c r="E15">
        <f t="shared" si="0"/>
        <v>-7.4330578492920992E-3</v>
      </c>
      <c r="F15">
        <f t="shared" si="1"/>
        <v>-1.5147620589854303E-2</v>
      </c>
      <c r="H15" s="2" t="s">
        <v>2</v>
      </c>
      <c r="I15" cm="1">
        <f t="array" ref="I15">MMULT(TRANSPOSE(I11:I12),I2:I3)</f>
        <v>9.1159522839354107E-2</v>
      </c>
      <c r="L15">
        <v>0.1</v>
      </c>
      <c r="M15">
        <f t="shared" si="2"/>
        <v>0.9</v>
      </c>
      <c r="N15">
        <f t="shared" si="3"/>
        <v>0.32083204468058235</v>
      </c>
      <c r="O15">
        <f t="shared" si="4"/>
        <v>0.12142446382542163</v>
      </c>
    </row>
    <row r="16" spans="1:17" x14ac:dyDescent="0.2">
      <c r="A16" s="1">
        <v>44606</v>
      </c>
      <c r="B16">
        <v>37.529998999999997</v>
      </c>
      <c r="C16">
        <v>54.380001</v>
      </c>
      <c r="E16">
        <f t="shared" si="0"/>
        <v>-2.9353191029908229E-3</v>
      </c>
      <c r="F16">
        <f t="shared" si="1"/>
        <v>-1.6875689930722117E-2</v>
      </c>
      <c r="H16" s="2" t="s">
        <v>14</v>
      </c>
      <c r="I16" cm="1">
        <f t="array" ref="I16">SQRT(MMULT(MMULT(TRANSPOSE(I11:I12),M3:N4),I11:I12))</f>
        <v>0.28637871800422693</v>
      </c>
      <c r="L16">
        <v>0.2</v>
      </c>
      <c r="M16">
        <f t="shared" si="2"/>
        <v>0.8</v>
      </c>
      <c r="N16">
        <f t="shared" si="3"/>
        <v>0.30698088334733437</v>
      </c>
      <c r="O16">
        <f t="shared" si="4"/>
        <v>0.11420674803508821</v>
      </c>
    </row>
    <row r="17" spans="1:15" x14ac:dyDescent="0.2">
      <c r="A17" s="1">
        <v>44607</v>
      </c>
      <c r="B17">
        <v>37.419998</v>
      </c>
      <c r="C17">
        <v>53.470001000000003</v>
      </c>
      <c r="E17">
        <f t="shared" si="0"/>
        <v>-6.9723534529500678E-3</v>
      </c>
      <c r="F17">
        <f t="shared" si="1"/>
        <v>1.0603763934093164E-2</v>
      </c>
      <c r="H17" s="2"/>
      <c r="L17">
        <v>0.3</v>
      </c>
      <c r="M17">
        <f t="shared" si="2"/>
        <v>0.7</v>
      </c>
      <c r="N17">
        <f t="shared" si="3"/>
        <v>0.29647324233208366</v>
      </c>
      <c r="O17">
        <f t="shared" si="4"/>
        <v>0.10698903224475474</v>
      </c>
    </row>
    <row r="18" spans="1:15" x14ac:dyDescent="0.2">
      <c r="A18" s="1">
        <v>44608</v>
      </c>
      <c r="B18">
        <v>37.159999999999997</v>
      </c>
      <c r="C18">
        <v>54.040000999999997</v>
      </c>
      <c r="E18">
        <f t="shared" si="0"/>
        <v>-1.7920653357191823E-2</v>
      </c>
      <c r="F18">
        <f t="shared" si="1"/>
        <v>-7.6158999556953577E-3</v>
      </c>
      <c r="H18" s="2" t="s">
        <v>15</v>
      </c>
      <c r="I18">
        <f>(I15-I5)/I16</f>
        <v>0.3141278216002989</v>
      </c>
      <c r="L18">
        <v>0.4</v>
      </c>
      <c r="M18">
        <f t="shared" si="2"/>
        <v>0.6</v>
      </c>
      <c r="N18">
        <f t="shared" si="3"/>
        <v>0.28967320022482129</v>
      </c>
      <c r="O18">
        <f t="shared" si="4"/>
        <v>9.9771316454421319E-2</v>
      </c>
    </row>
    <row r="19" spans="1:15" x14ac:dyDescent="0.2">
      <c r="A19" s="1">
        <v>44609</v>
      </c>
      <c r="B19">
        <v>36.5</v>
      </c>
      <c r="C19">
        <v>53.630001</v>
      </c>
      <c r="E19">
        <f t="shared" si="0"/>
        <v>8.457313969014368E-3</v>
      </c>
      <c r="F19">
        <f t="shared" si="1"/>
        <v>-7.298600548463526E-3</v>
      </c>
      <c r="L19">
        <v>0.5</v>
      </c>
      <c r="M19">
        <f t="shared" si="2"/>
        <v>0.5</v>
      </c>
      <c r="N19">
        <f t="shared" si="3"/>
        <v>0.28684455942109582</v>
      </c>
      <c r="O19">
        <f t="shared" si="4"/>
        <v>9.2553600664087868E-2</v>
      </c>
    </row>
    <row r="20" spans="1:15" x14ac:dyDescent="0.2">
      <c r="A20" s="1">
        <v>44610</v>
      </c>
      <c r="B20">
        <v>36.810001</v>
      </c>
      <c r="C20">
        <v>53.240001999999997</v>
      </c>
      <c r="E20">
        <f t="shared" si="0"/>
        <v>7.5778169440392463E-3</v>
      </c>
      <c r="F20">
        <f t="shared" si="1"/>
        <v>-1.0764035569633124E-2</v>
      </c>
      <c r="L20">
        <v>0.6</v>
      </c>
      <c r="M20">
        <f t="shared" si="2"/>
        <v>0.4</v>
      </c>
      <c r="N20">
        <f t="shared" si="3"/>
        <v>0.28810431867967201</v>
      </c>
      <c r="O20">
        <f t="shared" si="4"/>
        <v>8.5335884873754431E-2</v>
      </c>
    </row>
    <row r="21" spans="1:15" x14ac:dyDescent="0.2">
      <c r="A21" s="1">
        <v>44614</v>
      </c>
      <c r="B21">
        <v>37.090000000000003</v>
      </c>
      <c r="C21">
        <v>52.669998</v>
      </c>
      <c r="E21">
        <f t="shared" si="0"/>
        <v>-3.7817170436896543E-3</v>
      </c>
      <c r="F21">
        <f t="shared" si="1"/>
        <v>-7.5967715675958594E-4</v>
      </c>
      <c r="L21">
        <v>0.7</v>
      </c>
      <c r="M21">
        <f t="shared" si="2"/>
        <v>0.30000000000000004</v>
      </c>
      <c r="N21">
        <f t="shared" si="3"/>
        <v>0.29339982011868321</v>
      </c>
      <c r="O21">
        <f t="shared" si="4"/>
        <v>7.8118169083420994E-2</v>
      </c>
    </row>
    <row r="22" spans="1:15" x14ac:dyDescent="0.2">
      <c r="A22" s="1">
        <v>44615</v>
      </c>
      <c r="B22">
        <v>36.950001</v>
      </c>
      <c r="C22">
        <v>52.630001</v>
      </c>
      <c r="E22">
        <f t="shared" si="0"/>
        <v>-5.7365447920635082E-2</v>
      </c>
      <c r="F22">
        <f t="shared" si="1"/>
        <v>-1.9958463109698871E-2</v>
      </c>
      <c r="L22">
        <v>0.8</v>
      </c>
      <c r="M22">
        <f t="shared" si="2"/>
        <v>0.19999999999999996</v>
      </c>
      <c r="N22">
        <f t="shared" si="3"/>
        <v>0.30251920481330691</v>
      </c>
      <c r="O22">
        <f t="shared" si="4"/>
        <v>7.0900453293087543E-2</v>
      </c>
    </row>
    <row r="23" spans="1:15" x14ac:dyDescent="0.2">
      <c r="A23" s="1">
        <v>44616</v>
      </c>
      <c r="B23">
        <v>34.889999000000003</v>
      </c>
      <c r="C23">
        <v>51.59</v>
      </c>
      <c r="E23">
        <f t="shared" si="0"/>
        <v>3.8790726757636257E-2</v>
      </c>
      <c r="F23">
        <f t="shared" si="1"/>
        <v>4.9537519568907076E-2</v>
      </c>
      <c r="L23">
        <v>0.9</v>
      </c>
      <c r="M23">
        <f t="shared" si="2"/>
        <v>9.9999999999999978E-2</v>
      </c>
      <c r="N23">
        <f t="shared" si="3"/>
        <v>0.31513067598613381</v>
      </c>
      <c r="O23">
        <f t="shared" si="4"/>
        <v>6.3682737502754105E-2</v>
      </c>
    </row>
    <row r="24" spans="1:15" x14ac:dyDescent="0.2">
      <c r="A24" s="1">
        <v>44617</v>
      </c>
      <c r="B24">
        <v>36.270000000000003</v>
      </c>
      <c r="C24">
        <v>54.209999000000003</v>
      </c>
      <c r="E24">
        <f t="shared" si="0"/>
        <v>-4.887285162433927E-2</v>
      </c>
      <c r="F24">
        <f t="shared" si="1"/>
        <v>-3.4149660492949568E-2</v>
      </c>
      <c r="L24">
        <v>1</v>
      </c>
      <c r="M24">
        <f t="shared" si="2"/>
        <v>0</v>
      </c>
      <c r="N24">
        <f t="shared" si="3"/>
        <v>0.33083511821673645</v>
      </c>
      <c r="O24">
        <f t="shared" si="4"/>
        <v>5.6465021712420661E-2</v>
      </c>
    </row>
    <row r="25" spans="1:15" x14ac:dyDescent="0.2">
      <c r="A25" s="1">
        <v>44620</v>
      </c>
      <c r="B25">
        <v>34.540000999999997</v>
      </c>
      <c r="C25">
        <v>52.389999000000003</v>
      </c>
      <c r="E25">
        <f t="shared" si="0"/>
        <v>-4.0773771403377665E-2</v>
      </c>
      <c r="F25">
        <f t="shared" si="1"/>
        <v>-1.1904883418706075E-2</v>
      </c>
    </row>
    <row r="26" spans="1:15" x14ac:dyDescent="0.2">
      <c r="A26" s="1">
        <v>44621</v>
      </c>
      <c r="B26">
        <v>33.159999999999997</v>
      </c>
      <c r="C26">
        <v>51.77</v>
      </c>
      <c r="E26">
        <f t="shared" si="0"/>
        <v>2.6485672959851242E-2</v>
      </c>
      <c r="F26">
        <f t="shared" si="1"/>
        <v>5.3589266823436725E-2</v>
      </c>
      <c r="K26" s="2"/>
      <c r="L26" s="2" t="s">
        <v>19</v>
      </c>
      <c r="M26" s="2" t="s">
        <v>23</v>
      </c>
    </row>
    <row r="27" spans="1:15" x14ac:dyDescent="0.2">
      <c r="A27" s="1">
        <v>44622</v>
      </c>
      <c r="B27">
        <v>34.049999</v>
      </c>
      <c r="C27">
        <v>54.619999</v>
      </c>
      <c r="E27">
        <f t="shared" si="0"/>
        <v>-2.3775236125082155E-2</v>
      </c>
      <c r="F27">
        <f t="shared" si="1"/>
        <v>-6.1735200311073692E-2</v>
      </c>
      <c r="K27" s="2" t="s">
        <v>21</v>
      </c>
      <c r="L27" s="2">
        <v>0.33</v>
      </c>
      <c r="M27" s="2">
        <v>0.127</v>
      </c>
    </row>
    <row r="28" spans="1:15" x14ac:dyDescent="0.2">
      <c r="A28" s="1">
        <v>44623</v>
      </c>
      <c r="B28">
        <v>33.25</v>
      </c>
      <c r="C28">
        <v>51.349997999999999</v>
      </c>
      <c r="E28">
        <f t="shared" si="0"/>
        <v>-6.2675595806875928E-2</v>
      </c>
      <c r="F28">
        <f t="shared" si="1"/>
        <v>-3.8916943120653275E-2</v>
      </c>
      <c r="K28" s="2" t="s">
        <v>22</v>
      </c>
      <c r="L28" s="2">
        <v>0</v>
      </c>
      <c r="M28" s="2">
        <v>1.1999999999999999E-3</v>
      </c>
    </row>
    <row r="29" spans="1:15" x14ac:dyDescent="0.2">
      <c r="A29" s="1">
        <v>44624</v>
      </c>
      <c r="B29">
        <v>31.23</v>
      </c>
      <c r="C29">
        <v>49.389999000000003</v>
      </c>
      <c r="E29">
        <f t="shared" si="0"/>
        <v>-2.070601313217512E-2</v>
      </c>
      <c r="F29">
        <f t="shared" si="1"/>
        <v>4.2998243160346533E-2</v>
      </c>
    </row>
    <row r="30" spans="1:15" x14ac:dyDescent="0.2">
      <c r="A30" s="1">
        <v>44627</v>
      </c>
      <c r="B30">
        <v>30.59</v>
      </c>
      <c r="C30">
        <v>51.560001</v>
      </c>
      <c r="E30">
        <f t="shared" si="0"/>
        <v>2.5178895917364247E-2</v>
      </c>
      <c r="F30">
        <f t="shared" si="1"/>
        <v>2.6412980443780237E-2</v>
      </c>
    </row>
    <row r="31" spans="1:15" x14ac:dyDescent="0.2">
      <c r="A31" s="1">
        <v>44628</v>
      </c>
      <c r="B31">
        <v>31.370000999999998</v>
      </c>
      <c r="C31">
        <v>52.939999</v>
      </c>
      <c r="E31">
        <f t="shared" si="0"/>
        <v>2.5493087484060813E-2</v>
      </c>
      <c r="F31">
        <f t="shared" si="1"/>
        <v>-2.3508010840135651E-2</v>
      </c>
    </row>
    <row r="32" spans="1:15" x14ac:dyDescent="0.2">
      <c r="A32" s="1">
        <v>44629</v>
      </c>
      <c r="B32">
        <v>32.18</v>
      </c>
      <c r="C32">
        <v>51.709999000000003</v>
      </c>
      <c r="E32">
        <f t="shared" si="0"/>
        <v>-2.8685970094487229E-2</v>
      </c>
      <c r="F32">
        <f t="shared" si="1"/>
        <v>-3.8684720766472028E-4</v>
      </c>
    </row>
    <row r="33" spans="1:6" x14ac:dyDescent="0.2">
      <c r="A33" s="1">
        <v>44630</v>
      </c>
      <c r="B33">
        <v>31.27</v>
      </c>
      <c r="C33">
        <v>51.689999</v>
      </c>
      <c r="E33">
        <f t="shared" si="0"/>
        <v>-4.8084400258835563E-3</v>
      </c>
      <c r="F33">
        <f t="shared" si="1"/>
        <v>-1.4812178965332722E-2</v>
      </c>
    </row>
    <row r="34" spans="1:6" x14ac:dyDescent="0.2">
      <c r="A34" s="1">
        <v>44631</v>
      </c>
      <c r="B34">
        <v>31.120000999999998</v>
      </c>
      <c r="C34">
        <v>50.93</v>
      </c>
      <c r="E34">
        <f t="shared" si="0"/>
        <v>2.2558509850135008E-2</v>
      </c>
      <c r="F34">
        <f t="shared" si="1"/>
        <v>-1.9229475655149285E-2</v>
      </c>
    </row>
    <row r="35" spans="1:6" x14ac:dyDescent="0.2">
      <c r="A35" s="1">
        <v>44634</v>
      </c>
      <c r="B35">
        <v>31.83</v>
      </c>
      <c r="C35">
        <v>49.959999000000003</v>
      </c>
      <c r="E35">
        <f t="shared" si="0"/>
        <v>-8.8356840025008085E-3</v>
      </c>
      <c r="F35">
        <f t="shared" si="1"/>
        <v>7.7759142012601449E-3</v>
      </c>
    </row>
    <row r="36" spans="1:6" x14ac:dyDescent="0.2">
      <c r="A36" s="1">
        <v>44635</v>
      </c>
      <c r="B36">
        <v>31.549999</v>
      </c>
      <c r="C36">
        <v>50.349997999999999</v>
      </c>
      <c r="E36">
        <f t="shared" si="0"/>
        <v>3.5189712700301481E-2</v>
      </c>
      <c r="F36">
        <f t="shared" si="1"/>
        <v>-2.3861216806708614E-3</v>
      </c>
    </row>
    <row r="37" spans="1:6" x14ac:dyDescent="0.2">
      <c r="A37" s="1">
        <v>44636</v>
      </c>
      <c r="B37">
        <v>32.68</v>
      </c>
      <c r="C37">
        <v>50.23</v>
      </c>
      <c r="E37">
        <f t="shared" si="0"/>
        <v>1.6087735285440604E-2</v>
      </c>
      <c r="F37">
        <f t="shared" si="1"/>
        <v>3.2128111322388728E-2</v>
      </c>
    </row>
    <row r="38" spans="1:6" x14ac:dyDescent="0.2">
      <c r="A38" s="1">
        <v>44637</v>
      </c>
      <c r="B38">
        <v>33.209999000000003</v>
      </c>
      <c r="C38">
        <v>51.869999</v>
      </c>
      <c r="E38">
        <f t="shared" si="0"/>
        <v>-3.0109923431825863E-4</v>
      </c>
      <c r="F38">
        <f t="shared" si="1"/>
        <v>-1.3782592373700097E-2</v>
      </c>
    </row>
    <row r="39" spans="1:6" x14ac:dyDescent="0.2">
      <c r="A39" s="1">
        <v>44638</v>
      </c>
      <c r="B39">
        <v>33.200001</v>
      </c>
      <c r="C39">
        <v>51.16</v>
      </c>
      <c r="E39">
        <f t="shared" si="0"/>
        <v>-6.0423445764440859E-3</v>
      </c>
      <c r="F39">
        <f t="shared" si="1"/>
        <v>4.3601533805173343E-2</v>
      </c>
    </row>
    <row r="40" spans="1:6" x14ac:dyDescent="0.2">
      <c r="A40" s="1">
        <v>44641</v>
      </c>
      <c r="B40">
        <v>33</v>
      </c>
      <c r="C40">
        <v>53.439999</v>
      </c>
      <c r="E40">
        <f t="shared" si="0"/>
        <v>3.3083064280989394E-2</v>
      </c>
      <c r="F40">
        <f t="shared" si="1"/>
        <v>-6.9477136760116237E-3</v>
      </c>
    </row>
    <row r="41" spans="1:6" x14ac:dyDescent="0.2">
      <c r="A41" s="1">
        <v>44642</v>
      </c>
      <c r="B41">
        <v>34.110000999999997</v>
      </c>
      <c r="C41">
        <v>53.07</v>
      </c>
      <c r="E41">
        <f t="shared" si="0"/>
        <v>-1.7150095093371242E-2</v>
      </c>
      <c r="F41">
        <f t="shared" si="1"/>
        <v>3.0982943309082273E-2</v>
      </c>
    </row>
    <row r="42" spans="1:6" x14ac:dyDescent="0.2">
      <c r="A42" s="1">
        <v>44643</v>
      </c>
      <c r="B42">
        <v>33.529998999999997</v>
      </c>
      <c r="C42">
        <v>54.740001999999997</v>
      </c>
      <c r="E42">
        <f t="shared" si="0"/>
        <v>1.656355549571329E-2</v>
      </c>
      <c r="F42">
        <f t="shared" si="1"/>
        <v>5.1020153475424814E-3</v>
      </c>
    </row>
    <row r="43" spans="1:6" x14ac:dyDescent="0.2">
      <c r="A43" s="1">
        <v>44644</v>
      </c>
      <c r="B43">
        <v>34.090000000000003</v>
      </c>
      <c r="C43">
        <v>55.02</v>
      </c>
      <c r="E43">
        <f t="shared" si="0"/>
        <v>3.5138836084821026E-3</v>
      </c>
      <c r="F43">
        <f t="shared" si="1"/>
        <v>1.030657346894971E-2</v>
      </c>
    </row>
    <row r="44" spans="1:6" x14ac:dyDescent="0.2">
      <c r="A44" s="1">
        <v>44645</v>
      </c>
      <c r="B44">
        <v>34.209999000000003</v>
      </c>
      <c r="C44">
        <v>55.59</v>
      </c>
      <c r="E44">
        <f t="shared" si="0"/>
        <v>-6.1574451421326261E-3</v>
      </c>
      <c r="F44">
        <f t="shared" si="1"/>
        <v>-2.9389721375519665E-2</v>
      </c>
    </row>
    <row r="45" spans="1:6" x14ac:dyDescent="0.2">
      <c r="A45" s="1">
        <v>44648</v>
      </c>
      <c r="B45">
        <v>34</v>
      </c>
      <c r="C45">
        <v>53.98</v>
      </c>
      <c r="E45">
        <f t="shared" si="0"/>
        <v>1.2858125907363498E-2</v>
      </c>
      <c r="F45">
        <f t="shared" si="1"/>
        <v>-9.8669514097306232E-3</v>
      </c>
    </row>
    <row r="46" spans="1:6" x14ac:dyDescent="0.2">
      <c r="A46" s="1">
        <v>44649</v>
      </c>
      <c r="B46">
        <v>34.439999</v>
      </c>
      <c r="C46">
        <v>53.450001</v>
      </c>
      <c r="E46">
        <f t="shared" si="0"/>
        <v>1.1607952719673504E-3</v>
      </c>
      <c r="F46">
        <f t="shared" si="1"/>
        <v>3.9616403001721708E-2</v>
      </c>
    </row>
    <row r="47" spans="1:6" x14ac:dyDescent="0.2">
      <c r="A47" s="1">
        <v>44650</v>
      </c>
      <c r="B47">
        <v>34.479999999999997</v>
      </c>
      <c r="C47">
        <v>55.610000999999997</v>
      </c>
      <c r="E47">
        <f t="shared" si="0"/>
        <v>-7.5691481087683393E-3</v>
      </c>
      <c r="F47">
        <f t="shared" si="1"/>
        <v>-1.2303411827320625E-2</v>
      </c>
    </row>
    <row r="48" spans="1:6" x14ac:dyDescent="0.2">
      <c r="A48" s="1">
        <v>44651</v>
      </c>
      <c r="B48">
        <v>34.220001000000003</v>
      </c>
      <c r="C48">
        <v>54.93</v>
      </c>
      <c r="E48">
        <f t="shared" si="0"/>
        <v>1.2198757139149835E-2</v>
      </c>
      <c r="F48">
        <f t="shared" si="1"/>
        <v>1.4279519503953137E-2</v>
      </c>
    </row>
    <row r="49" spans="1:6" x14ac:dyDescent="0.2">
      <c r="A49" s="1">
        <v>44652</v>
      </c>
      <c r="B49">
        <v>34.639999000000003</v>
      </c>
      <c r="C49">
        <v>55.720001000000003</v>
      </c>
      <c r="E49">
        <f t="shared" si="0"/>
        <v>-4.3395698893034787E-3</v>
      </c>
      <c r="F49">
        <f t="shared" si="1"/>
        <v>1.7930612496940728E-3</v>
      </c>
    </row>
    <row r="50" spans="1:6" x14ac:dyDescent="0.2">
      <c r="A50" s="1">
        <v>44655</v>
      </c>
      <c r="B50">
        <v>34.490001999999997</v>
      </c>
      <c r="C50">
        <v>55.82</v>
      </c>
      <c r="E50">
        <f t="shared" si="0"/>
        <v>-4.0675244923767586E-3</v>
      </c>
      <c r="F50">
        <f t="shared" si="1"/>
        <v>-1.643674681739489E-2</v>
      </c>
    </row>
    <row r="51" spans="1:6" x14ac:dyDescent="0.2">
      <c r="A51" s="1">
        <v>44656</v>
      </c>
      <c r="B51">
        <v>34.349997999999999</v>
      </c>
      <c r="C51">
        <v>54.91</v>
      </c>
      <c r="E51">
        <f t="shared" si="0"/>
        <v>-3.7916627574697561E-3</v>
      </c>
      <c r="F51">
        <f t="shared" si="1"/>
        <v>7.0774091543251948E-3</v>
      </c>
    </row>
    <row r="52" spans="1:6" x14ac:dyDescent="0.2">
      <c r="A52" s="1">
        <v>44657</v>
      </c>
      <c r="B52">
        <v>34.220001000000003</v>
      </c>
      <c r="C52">
        <v>55.299999</v>
      </c>
      <c r="E52">
        <f t="shared" si="0"/>
        <v>4.3737640798770143E-3</v>
      </c>
      <c r="F52">
        <f t="shared" si="1"/>
        <v>2.1676129016704585E-3</v>
      </c>
    </row>
    <row r="53" spans="1:6" x14ac:dyDescent="0.2">
      <c r="A53" s="1">
        <v>44658</v>
      </c>
      <c r="B53">
        <v>34.369999</v>
      </c>
      <c r="C53">
        <v>55.419998</v>
      </c>
      <c r="E53">
        <f t="shared" si="0"/>
        <v>4.6444206749750245E-3</v>
      </c>
      <c r="F53">
        <f t="shared" si="1"/>
        <v>1.2017040173468741E-2</v>
      </c>
    </row>
    <row r="54" spans="1:6" x14ac:dyDescent="0.2">
      <c r="A54" s="1">
        <v>44659</v>
      </c>
      <c r="B54">
        <v>34.529998999999997</v>
      </c>
      <c r="C54">
        <v>56.09</v>
      </c>
      <c r="E54">
        <f t="shared" si="0"/>
        <v>2.6030384214491531E-3</v>
      </c>
      <c r="F54">
        <f t="shared" si="1"/>
        <v>-1.3823036723688089E-2</v>
      </c>
    </row>
    <row r="55" spans="1:6" x14ac:dyDescent="0.2">
      <c r="A55" s="1">
        <v>44662</v>
      </c>
      <c r="B55">
        <v>34.619999</v>
      </c>
      <c r="C55">
        <v>55.32</v>
      </c>
      <c r="E55">
        <f t="shared" si="0"/>
        <v>-3.25876787974844E-2</v>
      </c>
      <c r="F55">
        <f t="shared" si="1"/>
        <v>1.2038632284908127E-2</v>
      </c>
    </row>
    <row r="56" spans="1:6" x14ac:dyDescent="0.2">
      <c r="A56" s="1">
        <v>44663</v>
      </c>
      <c r="B56">
        <v>33.509998000000003</v>
      </c>
      <c r="C56">
        <v>55.990001999999997</v>
      </c>
      <c r="E56">
        <f t="shared" si="0"/>
        <v>1.3339489931197938E-2</v>
      </c>
      <c r="F56">
        <f t="shared" si="1"/>
        <v>1.8579654556131545E-2</v>
      </c>
    </row>
    <row r="57" spans="1:6" x14ac:dyDescent="0.2">
      <c r="A57" s="1">
        <v>44664</v>
      </c>
      <c r="B57">
        <v>33.959999000000003</v>
      </c>
      <c r="C57">
        <v>57.040000999999997</v>
      </c>
      <c r="E57">
        <f t="shared" si="0"/>
        <v>-5.8910165441843911E-4</v>
      </c>
      <c r="F57">
        <f t="shared" si="1"/>
        <v>1.2264565492424633E-3</v>
      </c>
    </row>
    <row r="58" spans="1:6" x14ac:dyDescent="0.2">
      <c r="A58" s="1">
        <v>44665</v>
      </c>
      <c r="B58">
        <v>33.939999</v>
      </c>
      <c r="C58">
        <v>57.110000999999997</v>
      </c>
      <c r="E58">
        <f t="shared" si="0"/>
        <v>-1.4742742305898858E-3</v>
      </c>
      <c r="F58">
        <f t="shared" si="1"/>
        <v>3.8448316192002019E-3</v>
      </c>
    </row>
    <row r="59" spans="1:6" x14ac:dyDescent="0.2">
      <c r="A59" s="1">
        <v>44669</v>
      </c>
      <c r="B59">
        <v>33.889999000000003</v>
      </c>
      <c r="C59">
        <v>57.330002</v>
      </c>
      <c r="E59">
        <f t="shared" si="0"/>
        <v>1.3773170107932647E-2</v>
      </c>
      <c r="F59">
        <f t="shared" si="1"/>
        <v>1.3169450198401236E-2</v>
      </c>
    </row>
    <row r="60" spans="1:6" x14ac:dyDescent="0.2">
      <c r="A60" s="1">
        <v>44670</v>
      </c>
      <c r="B60">
        <v>34.360000999999997</v>
      </c>
      <c r="C60">
        <v>58.09</v>
      </c>
      <c r="E60">
        <f t="shared" si="0"/>
        <v>1.759745345156058E-2</v>
      </c>
      <c r="F60">
        <f t="shared" si="1"/>
        <v>-3.7944336988044972E-3</v>
      </c>
    </row>
    <row r="61" spans="1:6" x14ac:dyDescent="0.2">
      <c r="A61" s="1">
        <v>44671</v>
      </c>
      <c r="B61">
        <v>34.970001000000003</v>
      </c>
      <c r="C61">
        <v>57.869999</v>
      </c>
      <c r="E61">
        <f t="shared" si="0"/>
        <v>-1.3241500515529272E-2</v>
      </c>
      <c r="F61">
        <f t="shared" si="1"/>
        <v>-2.0248553913274479E-2</v>
      </c>
    </row>
    <row r="62" spans="1:6" x14ac:dyDescent="0.2">
      <c r="A62" s="1">
        <v>44672</v>
      </c>
      <c r="B62">
        <v>34.509998000000003</v>
      </c>
      <c r="C62">
        <v>56.709999000000003</v>
      </c>
      <c r="E62">
        <f t="shared" si="0"/>
        <v>-3.1496320843500111E-2</v>
      </c>
      <c r="F62">
        <f t="shared" si="1"/>
        <v>-2.1747684012022914E-2</v>
      </c>
    </row>
    <row r="63" spans="1:6" x14ac:dyDescent="0.2">
      <c r="A63" s="1">
        <v>44673</v>
      </c>
      <c r="B63">
        <v>33.439999</v>
      </c>
      <c r="C63">
        <v>55.490001999999997</v>
      </c>
      <c r="E63">
        <f t="shared" si="0"/>
        <v>-3.2211779179444316E-2</v>
      </c>
      <c r="F63">
        <f t="shared" si="1"/>
        <v>-3.1301228133893987E-2</v>
      </c>
    </row>
    <row r="64" spans="1:6" x14ac:dyDescent="0.2">
      <c r="A64" s="1">
        <v>44676</v>
      </c>
      <c r="B64">
        <v>32.380001</v>
      </c>
      <c r="C64">
        <v>53.779998999999997</v>
      </c>
      <c r="E64">
        <f t="shared" si="0"/>
        <v>-8.1691203797189749E-2</v>
      </c>
      <c r="F64">
        <f t="shared" si="1"/>
        <v>-1.3666786036594859E-2</v>
      </c>
    </row>
    <row r="65" spans="1:6" x14ac:dyDescent="0.2">
      <c r="A65" s="1">
        <v>44677</v>
      </c>
      <c r="B65">
        <v>29.84</v>
      </c>
      <c r="C65">
        <v>53.049999</v>
      </c>
      <c r="E65">
        <f t="shared" si="0"/>
        <v>1.9907790509435631E-2</v>
      </c>
      <c r="F65">
        <f t="shared" si="1"/>
        <v>1.4038602370527474E-2</v>
      </c>
    </row>
    <row r="66" spans="1:6" x14ac:dyDescent="0.2">
      <c r="A66" s="1">
        <v>44678</v>
      </c>
      <c r="B66">
        <v>30.440000999999999</v>
      </c>
      <c r="C66">
        <v>53.799999</v>
      </c>
      <c r="E66">
        <f t="shared" si="0"/>
        <v>1.8229638640150547E-2</v>
      </c>
      <c r="F66">
        <f t="shared" si="1"/>
        <v>2.1514151483931935E-2</v>
      </c>
    </row>
    <row r="67" spans="1:6" x14ac:dyDescent="0.2">
      <c r="A67" s="1">
        <v>44679</v>
      </c>
      <c r="B67">
        <v>31</v>
      </c>
      <c r="C67">
        <v>54.970001000000003</v>
      </c>
      <c r="E67">
        <f t="shared" si="0"/>
        <v>3.225286272114799E-4</v>
      </c>
      <c r="F67">
        <f t="shared" si="1"/>
        <v>-2.8415214094629836E-2</v>
      </c>
    </row>
    <row r="68" spans="1:6" x14ac:dyDescent="0.2">
      <c r="A68" s="1">
        <v>44680</v>
      </c>
      <c r="B68">
        <v>31.01</v>
      </c>
      <c r="C68">
        <v>53.43</v>
      </c>
      <c r="E68">
        <f t="shared" ref="E68:E131" si="5">LN(B69/B68)</f>
        <v>-3.8772585548040284E-3</v>
      </c>
      <c r="F68">
        <f t="shared" ref="F68:F131" si="6">LN(C69/C68)</f>
        <v>5.5991187710500859E-3</v>
      </c>
    </row>
    <row r="69" spans="1:6" x14ac:dyDescent="0.2">
      <c r="A69" s="1">
        <v>44683</v>
      </c>
      <c r="B69">
        <v>30.889999</v>
      </c>
      <c r="C69">
        <v>53.73</v>
      </c>
      <c r="E69">
        <f t="shared" si="5"/>
        <v>4.0912667006683619E-2</v>
      </c>
      <c r="F69">
        <f t="shared" si="6"/>
        <v>3.4930844341830469E-2</v>
      </c>
    </row>
    <row r="70" spans="1:6" x14ac:dyDescent="0.2">
      <c r="A70" s="1">
        <v>44684</v>
      </c>
      <c r="B70">
        <v>32.18</v>
      </c>
      <c r="C70">
        <v>55.639999000000003</v>
      </c>
      <c r="E70">
        <f t="shared" si="5"/>
        <v>2.3646149733292203E-2</v>
      </c>
      <c r="F70">
        <f t="shared" si="6"/>
        <v>2.3622481962841804E-2</v>
      </c>
    </row>
    <row r="71" spans="1:6" x14ac:dyDescent="0.2">
      <c r="A71" s="1">
        <v>44685</v>
      </c>
      <c r="B71">
        <v>32.950001</v>
      </c>
      <c r="C71">
        <v>56.970001000000003</v>
      </c>
      <c r="E71">
        <f t="shared" si="5"/>
        <v>-4.6910291929908407E-2</v>
      </c>
      <c r="F71">
        <f t="shared" si="6"/>
        <v>-5.2676675785719065E-4</v>
      </c>
    </row>
    <row r="72" spans="1:6" x14ac:dyDescent="0.2">
      <c r="A72" s="1">
        <v>44686</v>
      </c>
      <c r="B72">
        <v>31.440000999999999</v>
      </c>
      <c r="C72">
        <v>56.939999</v>
      </c>
      <c r="E72">
        <f t="shared" si="5"/>
        <v>-6.0616231852105313E-3</v>
      </c>
      <c r="F72">
        <f t="shared" si="6"/>
        <v>1.3259126557531189E-2</v>
      </c>
    </row>
    <row r="73" spans="1:6" x14ac:dyDescent="0.2">
      <c r="A73" s="1">
        <v>44687</v>
      </c>
      <c r="B73">
        <v>31.25</v>
      </c>
      <c r="C73">
        <v>57.700001</v>
      </c>
      <c r="E73">
        <f t="shared" si="5"/>
        <v>-2.6590412273530838E-2</v>
      </c>
      <c r="F73">
        <f t="shared" si="6"/>
        <v>-5.9812614076386522E-2</v>
      </c>
    </row>
    <row r="74" spans="1:6" x14ac:dyDescent="0.2">
      <c r="A74" s="1">
        <v>44690</v>
      </c>
      <c r="B74">
        <v>30.43</v>
      </c>
      <c r="C74">
        <v>54.349997999999999</v>
      </c>
      <c r="E74">
        <f t="shared" si="5"/>
        <v>1.0461030343647079E-2</v>
      </c>
      <c r="F74">
        <f t="shared" si="6"/>
        <v>1.0797085696763376E-2</v>
      </c>
    </row>
    <row r="75" spans="1:6" x14ac:dyDescent="0.2">
      <c r="A75" s="1">
        <v>44691</v>
      </c>
      <c r="B75">
        <v>30.75</v>
      </c>
      <c r="C75">
        <v>54.939999</v>
      </c>
      <c r="E75">
        <f t="shared" si="5"/>
        <v>-1.5402532658180401E-2</v>
      </c>
      <c r="F75">
        <f t="shared" si="6"/>
        <v>1.6785883106910742E-2</v>
      </c>
    </row>
    <row r="76" spans="1:6" x14ac:dyDescent="0.2">
      <c r="A76" s="1">
        <v>44692</v>
      </c>
      <c r="B76">
        <v>30.280000999999999</v>
      </c>
      <c r="C76">
        <v>55.869999</v>
      </c>
      <c r="E76">
        <f t="shared" si="5"/>
        <v>-2.4403751583187382E-2</v>
      </c>
      <c r="F76">
        <f t="shared" si="6"/>
        <v>-1.1702320960974878E-2</v>
      </c>
    </row>
    <row r="77" spans="1:6" x14ac:dyDescent="0.2">
      <c r="A77" s="1">
        <v>44693</v>
      </c>
      <c r="B77">
        <v>29.549999</v>
      </c>
      <c r="C77">
        <v>55.220001000000003</v>
      </c>
      <c r="E77">
        <f t="shared" si="5"/>
        <v>3.8504591878888127E-2</v>
      </c>
      <c r="F77">
        <f t="shared" si="6"/>
        <v>2.6449003759001621E-2</v>
      </c>
    </row>
    <row r="78" spans="1:6" x14ac:dyDescent="0.2">
      <c r="A78" s="1">
        <v>44694</v>
      </c>
      <c r="B78">
        <v>30.709999</v>
      </c>
      <c r="C78">
        <v>56.700001</v>
      </c>
      <c r="E78">
        <f t="shared" si="5"/>
        <v>2.2768590093142299E-3</v>
      </c>
      <c r="F78">
        <f t="shared" si="6"/>
        <v>2.3702747449655035E-2</v>
      </c>
    </row>
    <row r="79" spans="1:6" x14ac:dyDescent="0.2">
      <c r="A79" s="1">
        <v>44697</v>
      </c>
      <c r="B79">
        <v>30.780000999999999</v>
      </c>
      <c r="C79">
        <v>58.060001</v>
      </c>
      <c r="E79">
        <f t="shared" si="5"/>
        <v>2.0261152651193669E-2</v>
      </c>
      <c r="F79">
        <f t="shared" si="6"/>
        <v>8.2333225260309475E-3</v>
      </c>
    </row>
    <row r="80" spans="1:6" x14ac:dyDescent="0.2">
      <c r="A80" s="1">
        <v>44698</v>
      </c>
      <c r="B80">
        <v>31.41</v>
      </c>
      <c r="C80">
        <v>58.540000999999997</v>
      </c>
      <c r="E80">
        <f t="shared" si="5"/>
        <v>-2.7107177647812026E-2</v>
      </c>
      <c r="F80">
        <f t="shared" si="6"/>
        <v>-2.0520356213331722E-3</v>
      </c>
    </row>
    <row r="81" spans="1:6" x14ac:dyDescent="0.2">
      <c r="A81" s="1">
        <v>44699</v>
      </c>
      <c r="B81">
        <v>30.57</v>
      </c>
      <c r="C81">
        <v>58.419998</v>
      </c>
      <c r="E81">
        <f t="shared" si="5"/>
        <v>-1.6369294864868559E-3</v>
      </c>
      <c r="F81">
        <f t="shared" si="6"/>
        <v>2.2228102395637351E-3</v>
      </c>
    </row>
    <row r="82" spans="1:6" x14ac:dyDescent="0.2">
      <c r="A82" s="1">
        <v>44700</v>
      </c>
      <c r="B82">
        <v>30.52</v>
      </c>
      <c r="C82">
        <v>58.549999</v>
      </c>
      <c r="E82">
        <f t="shared" si="5"/>
        <v>7.5077878362706458E-3</v>
      </c>
      <c r="F82">
        <f t="shared" si="6"/>
        <v>-3.5931085247314426E-3</v>
      </c>
    </row>
    <row r="83" spans="1:6" x14ac:dyDescent="0.2">
      <c r="A83" s="1">
        <v>44701</v>
      </c>
      <c r="B83">
        <v>30.75</v>
      </c>
      <c r="C83">
        <v>58.34</v>
      </c>
      <c r="E83">
        <f t="shared" si="5"/>
        <v>2.091789866168068E-2</v>
      </c>
      <c r="F83">
        <f t="shared" si="6"/>
        <v>2.8223217234066896E-2</v>
      </c>
    </row>
    <row r="84" spans="1:6" x14ac:dyDescent="0.2">
      <c r="A84" s="1">
        <v>44704</v>
      </c>
      <c r="B84">
        <v>31.4</v>
      </c>
      <c r="C84">
        <v>60.009998000000003</v>
      </c>
      <c r="E84">
        <f t="shared" si="5"/>
        <v>4.1178649382685395E-2</v>
      </c>
      <c r="F84">
        <f t="shared" si="6"/>
        <v>-1.1671364684752361E-3</v>
      </c>
    </row>
    <row r="85" spans="1:6" x14ac:dyDescent="0.2">
      <c r="A85" s="1">
        <v>44705</v>
      </c>
      <c r="B85">
        <v>32.720001000000003</v>
      </c>
      <c r="C85">
        <v>59.939999</v>
      </c>
      <c r="E85">
        <f t="shared" si="5"/>
        <v>3.0515433650517496E-3</v>
      </c>
      <c r="F85">
        <f t="shared" si="6"/>
        <v>6.9826052617441179E-3</v>
      </c>
    </row>
    <row r="86" spans="1:6" x14ac:dyDescent="0.2">
      <c r="A86" s="1">
        <v>44706</v>
      </c>
      <c r="B86">
        <v>32.82</v>
      </c>
      <c r="C86">
        <v>60.360000999999997</v>
      </c>
      <c r="E86">
        <f t="shared" si="5"/>
        <v>5.7723996154544089E-3</v>
      </c>
      <c r="F86">
        <f t="shared" si="6"/>
        <v>-3.9841022155373013E-3</v>
      </c>
    </row>
    <row r="87" spans="1:6" x14ac:dyDescent="0.2">
      <c r="A87" s="1">
        <v>44707</v>
      </c>
      <c r="B87">
        <v>33.009998000000003</v>
      </c>
      <c r="C87">
        <v>60.119999</v>
      </c>
      <c r="E87">
        <f t="shared" si="5"/>
        <v>2.0390542458663591E-2</v>
      </c>
      <c r="F87">
        <f t="shared" si="6"/>
        <v>-1.6647082391526345E-3</v>
      </c>
    </row>
    <row r="88" spans="1:6" x14ac:dyDescent="0.2">
      <c r="A88" s="1">
        <v>44708</v>
      </c>
      <c r="B88">
        <v>33.689999</v>
      </c>
      <c r="C88">
        <v>60.02</v>
      </c>
      <c r="E88">
        <f t="shared" si="5"/>
        <v>-6.8503620638166894E-3</v>
      </c>
      <c r="F88">
        <f t="shared" si="6"/>
        <v>-1.3418500452588928E-2</v>
      </c>
    </row>
    <row r="89" spans="1:6" x14ac:dyDescent="0.2">
      <c r="A89" s="1">
        <v>44712</v>
      </c>
      <c r="B89">
        <v>33.459999000000003</v>
      </c>
      <c r="C89">
        <v>59.220001000000003</v>
      </c>
      <c r="E89">
        <f t="shared" si="5"/>
        <v>-9.6096838488446031E-3</v>
      </c>
      <c r="F89">
        <f t="shared" si="6"/>
        <v>8.5750671845823846E-3</v>
      </c>
    </row>
    <row r="90" spans="1:6" x14ac:dyDescent="0.2">
      <c r="A90" s="1">
        <v>44713</v>
      </c>
      <c r="B90">
        <v>33.139999000000003</v>
      </c>
      <c r="C90">
        <v>59.73</v>
      </c>
      <c r="E90">
        <f t="shared" si="5"/>
        <v>6.9162809728444954E-3</v>
      </c>
      <c r="F90">
        <f t="shared" si="6"/>
        <v>-8.2373835836447966E-3</v>
      </c>
    </row>
    <row r="91" spans="1:6" x14ac:dyDescent="0.2">
      <c r="A91" s="1">
        <v>44714</v>
      </c>
      <c r="B91">
        <v>33.369999</v>
      </c>
      <c r="C91">
        <v>59.240001999999997</v>
      </c>
      <c r="E91">
        <f t="shared" si="5"/>
        <v>-1.2059175382003018E-2</v>
      </c>
      <c r="F91">
        <f t="shared" si="6"/>
        <v>7.0647559260325942E-3</v>
      </c>
    </row>
    <row r="92" spans="1:6" x14ac:dyDescent="0.2">
      <c r="A92" s="1">
        <v>44715</v>
      </c>
      <c r="B92">
        <v>32.970001000000003</v>
      </c>
      <c r="C92">
        <v>59.66</v>
      </c>
      <c r="E92">
        <f t="shared" si="5"/>
        <v>1.2358860777504411E-2</v>
      </c>
      <c r="F92">
        <f t="shared" si="6"/>
        <v>7.6807691647713594E-3</v>
      </c>
    </row>
    <row r="93" spans="1:6" x14ac:dyDescent="0.2">
      <c r="A93" s="1">
        <v>44718</v>
      </c>
      <c r="B93">
        <v>33.380001</v>
      </c>
      <c r="C93">
        <v>60.119999</v>
      </c>
      <c r="E93">
        <f t="shared" si="5"/>
        <v>2.3937174804987932E-3</v>
      </c>
      <c r="F93">
        <f t="shared" si="6"/>
        <v>2.3507288132134846E-2</v>
      </c>
    </row>
    <row r="94" spans="1:6" x14ac:dyDescent="0.2">
      <c r="A94" s="1">
        <v>44719</v>
      </c>
      <c r="B94">
        <v>33.459999000000003</v>
      </c>
      <c r="C94">
        <v>61.549999</v>
      </c>
      <c r="E94">
        <f t="shared" si="5"/>
        <v>-2.9110576336554252E-2</v>
      </c>
      <c r="F94">
        <f t="shared" si="6"/>
        <v>-4.2331225699931479E-3</v>
      </c>
    </row>
    <row r="95" spans="1:6" x14ac:dyDescent="0.2">
      <c r="A95" s="1">
        <v>44720</v>
      </c>
      <c r="B95">
        <v>32.5</v>
      </c>
      <c r="C95">
        <v>61.290000999999997</v>
      </c>
      <c r="E95">
        <f t="shared" si="5"/>
        <v>-2.2402896760791439E-2</v>
      </c>
      <c r="F95">
        <f t="shared" si="6"/>
        <v>-2.913634344646996E-2</v>
      </c>
    </row>
    <row r="96" spans="1:6" x14ac:dyDescent="0.2">
      <c r="A96" s="1">
        <v>44721</v>
      </c>
      <c r="B96">
        <v>31.780000999999999</v>
      </c>
      <c r="C96">
        <v>59.529998999999997</v>
      </c>
      <c r="E96">
        <f t="shared" si="5"/>
        <v>-3.0997912423318855E-2</v>
      </c>
      <c r="F96">
        <f t="shared" si="6"/>
        <v>-2.6382246873536165E-2</v>
      </c>
    </row>
    <row r="97" spans="1:6" x14ac:dyDescent="0.2">
      <c r="A97" s="1">
        <v>44722</v>
      </c>
      <c r="B97">
        <v>30.809999000000001</v>
      </c>
      <c r="C97">
        <v>57.98</v>
      </c>
      <c r="E97">
        <f t="shared" si="5"/>
        <v>-4.5543020254213236E-3</v>
      </c>
      <c r="F97">
        <f t="shared" si="6"/>
        <v>-3.61760613333343E-2</v>
      </c>
    </row>
    <row r="98" spans="1:6" x14ac:dyDescent="0.2">
      <c r="A98" s="1">
        <v>44725</v>
      </c>
      <c r="B98">
        <v>30.67</v>
      </c>
      <c r="C98">
        <v>55.919998</v>
      </c>
      <c r="E98">
        <f t="shared" si="5"/>
        <v>1.5208156166653587E-2</v>
      </c>
      <c r="F98">
        <f t="shared" si="6"/>
        <v>-1.7680399694722012E-2</v>
      </c>
    </row>
    <row r="99" spans="1:6" x14ac:dyDescent="0.2">
      <c r="A99" s="1">
        <v>44726</v>
      </c>
      <c r="B99">
        <v>31.139999</v>
      </c>
      <c r="C99">
        <v>54.939999</v>
      </c>
      <c r="E99">
        <f t="shared" si="5"/>
        <v>3.223031001795177E-2</v>
      </c>
      <c r="F99">
        <f t="shared" si="6"/>
        <v>3.6396725358981005E-4</v>
      </c>
    </row>
    <row r="100" spans="1:6" x14ac:dyDescent="0.2">
      <c r="A100" s="1">
        <v>44727</v>
      </c>
      <c r="B100">
        <v>32.159999999999997</v>
      </c>
      <c r="C100">
        <v>54.959999000000003</v>
      </c>
      <c r="E100">
        <f t="shared" si="5"/>
        <v>-1.6617438608763382E-2</v>
      </c>
      <c r="F100">
        <f t="shared" si="6"/>
        <v>-4.7699000224108147E-2</v>
      </c>
    </row>
    <row r="101" spans="1:6" x14ac:dyDescent="0.2">
      <c r="A101" s="1">
        <v>44728</v>
      </c>
      <c r="B101">
        <v>31.629999000000002</v>
      </c>
      <c r="C101">
        <v>52.400002000000001</v>
      </c>
      <c r="E101">
        <f t="shared" si="5"/>
        <v>-2.1087044006203443E-2</v>
      </c>
      <c r="F101">
        <f t="shared" si="6"/>
        <v>-4.8284604982416802E-2</v>
      </c>
    </row>
    <row r="102" spans="1:6" x14ac:dyDescent="0.2">
      <c r="A102" s="1">
        <v>44729</v>
      </c>
      <c r="B102">
        <v>30.969999000000001</v>
      </c>
      <c r="C102">
        <v>49.93</v>
      </c>
      <c r="E102">
        <f t="shared" si="5"/>
        <v>6.7420284800128558E-2</v>
      </c>
      <c r="F102">
        <f t="shared" si="6"/>
        <v>4.9238329395564974E-2</v>
      </c>
    </row>
    <row r="103" spans="1:6" x14ac:dyDescent="0.2">
      <c r="A103" s="1">
        <v>44733</v>
      </c>
      <c r="B103">
        <v>33.130001</v>
      </c>
      <c r="C103">
        <v>52.450001</v>
      </c>
      <c r="E103">
        <f t="shared" si="5"/>
        <v>-1.4594329517746292E-2</v>
      </c>
      <c r="F103">
        <f t="shared" si="6"/>
        <v>-3.1373583102430172E-2</v>
      </c>
    </row>
    <row r="104" spans="1:6" x14ac:dyDescent="0.2">
      <c r="A104" s="1">
        <v>44734</v>
      </c>
      <c r="B104">
        <v>32.650002000000001</v>
      </c>
      <c r="C104">
        <v>50.830002</v>
      </c>
      <c r="E104">
        <f t="shared" si="5"/>
        <v>-9.5400628292200262E-3</v>
      </c>
      <c r="F104">
        <f t="shared" si="6"/>
        <v>-3.3203130057014064E-2</v>
      </c>
    </row>
    <row r="105" spans="1:6" x14ac:dyDescent="0.2">
      <c r="A105" s="1">
        <v>44735</v>
      </c>
      <c r="B105">
        <v>32.340000000000003</v>
      </c>
      <c r="C105">
        <v>49.169998</v>
      </c>
      <c r="E105">
        <f t="shared" si="5"/>
        <v>2.111135497822968E-2</v>
      </c>
      <c r="F105">
        <f t="shared" si="6"/>
        <v>3.4775727165605771E-2</v>
      </c>
    </row>
    <row r="106" spans="1:6" x14ac:dyDescent="0.2">
      <c r="A106" s="1">
        <v>44736</v>
      </c>
      <c r="B106">
        <v>33.029998999999997</v>
      </c>
      <c r="C106">
        <v>50.91</v>
      </c>
      <c r="E106">
        <f t="shared" si="5"/>
        <v>-3.3358940716648436E-3</v>
      </c>
      <c r="F106">
        <f t="shared" si="6"/>
        <v>1.8102684129774831E-2</v>
      </c>
    </row>
    <row r="107" spans="1:6" x14ac:dyDescent="0.2">
      <c r="A107" s="1">
        <v>44739</v>
      </c>
      <c r="B107">
        <v>32.919998</v>
      </c>
      <c r="C107">
        <v>51.84</v>
      </c>
      <c r="E107">
        <f t="shared" si="5"/>
        <v>2.4272464109543548E-3</v>
      </c>
      <c r="F107">
        <f t="shared" si="6"/>
        <v>2.4956090373287856E-2</v>
      </c>
    </row>
    <row r="108" spans="1:6" x14ac:dyDescent="0.2">
      <c r="A108" s="1">
        <v>44740</v>
      </c>
      <c r="B108">
        <v>33</v>
      </c>
      <c r="C108">
        <v>53.150002000000001</v>
      </c>
      <c r="E108">
        <f t="shared" si="5"/>
        <v>1.1748862539996043E-2</v>
      </c>
      <c r="F108">
        <f t="shared" si="6"/>
        <v>-1.0402060696457429E-2</v>
      </c>
    </row>
    <row r="109" spans="1:6" x14ac:dyDescent="0.2">
      <c r="A109" s="1">
        <v>44741</v>
      </c>
      <c r="B109">
        <v>33.389999000000003</v>
      </c>
      <c r="C109">
        <v>52.599997999999999</v>
      </c>
      <c r="E109">
        <f t="shared" si="5"/>
        <v>-2.1799259611742394E-2</v>
      </c>
      <c r="F109">
        <f t="shared" si="6"/>
        <v>-5.9109143966952207E-3</v>
      </c>
    </row>
    <row r="110" spans="1:6" x14ac:dyDescent="0.2">
      <c r="A110" s="1">
        <v>44742</v>
      </c>
      <c r="B110">
        <v>32.669998</v>
      </c>
      <c r="C110">
        <v>52.290000999999997</v>
      </c>
      <c r="E110">
        <f t="shared" si="5"/>
        <v>3.0610559706822644E-4</v>
      </c>
      <c r="F110">
        <f t="shared" si="6"/>
        <v>-7.4863386166667848E-3</v>
      </c>
    </row>
    <row r="111" spans="1:6" x14ac:dyDescent="0.2">
      <c r="A111" s="1">
        <v>44743</v>
      </c>
      <c r="B111">
        <v>32.68</v>
      </c>
      <c r="C111">
        <v>51.900002000000001</v>
      </c>
      <c r="E111">
        <f t="shared" si="5"/>
        <v>-3.3289712128717834E-2</v>
      </c>
      <c r="F111">
        <f t="shared" si="6"/>
        <v>-6.5695338953303803E-2</v>
      </c>
    </row>
    <row r="112" spans="1:6" x14ac:dyDescent="0.2">
      <c r="A112" s="1">
        <v>44747</v>
      </c>
      <c r="B112">
        <v>31.610001</v>
      </c>
      <c r="C112">
        <v>48.599997999999999</v>
      </c>
      <c r="E112">
        <f t="shared" si="5"/>
        <v>-1.465931262962218E-2</v>
      </c>
      <c r="F112">
        <f t="shared" si="6"/>
        <v>-1.2214208869323631E-2</v>
      </c>
    </row>
    <row r="113" spans="1:6" x14ac:dyDescent="0.2">
      <c r="A113" s="1">
        <v>44748</v>
      </c>
      <c r="B113">
        <v>31.15</v>
      </c>
      <c r="C113">
        <v>48.009998000000003</v>
      </c>
      <c r="E113">
        <f t="shared" si="5"/>
        <v>2.8794933139460244E-2</v>
      </c>
      <c r="F113">
        <f t="shared" si="6"/>
        <v>1.9390108520668126E-2</v>
      </c>
    </row>
    <row r="114" spans="1:6" x14ac:dyDescent="0.2">
      <c r="A114" s="1">
        <v>44749</v>
      </c>
      <c r="B114">
        <v>32.060001</v>
      </c>
      <c r="C114">
        <v>48.950001</v>
      </c>
      <c r="E114">
        <f t="shared" si="5"/>
        <v>-1.5085169545426292E-2</v>
      </c>
      <c r="F114">
        <f t="shared" si="6"/>
        <v>2.0407762184836997E-3</v>
      </c>
    </row>
    <row r="115" spans="1:6" x14ac:dyDescent="0.2">
      <c r="A115" s="1">
        <v>44750</v>
      </c>
      <c r="B115">
        <v>31.58</v>
      </c>
      <c r="C115">
        <v>49.049999</v>
      </c>
      <c r="E115">
        <f t="shared" si="5"/>
        <v>-5.7161159132883554E-3</v>
      </c>
      <c r="F115">
        <f t="shared" si="6"/>
        <v>-1.4580790348675004E-2</v>
      </c>
    </row>
    <row r="116" spans="1:6" x14ac:dyDescent="0.2">
      <c r="A116" s="1">
        <v>44753</v>
      </c>
      <c r="B116">
        <v>31.4</v>
      </c>
      <c r="C116">
        <v>48.34</v>
      </c>
      <c r="E116">
        <f t="shared" si="5"/>
        <v>-1.5936258352779249E-3</v>
      </c>
      <c r="F116">
        <f t="shared" si="6"/>
        <v>-1.3537663933960786E-2</v>
      </c>
    </row>
    <row r="117" spans="1:6" x14ac:dyDescent="0.2">
      <c r="A117" s="1">
        <v>44754</v>
      </c>
      <c r="B117">
        <v>31.35</v>
      </c>
      <c r="C117">
        <v>47.689999</v>
      </c>
      <c r="E117">
        <f t="shared" si="5"/>
        <v>6.3778700124657512E-4</v>
      </c>
      <c r="F117">
        <f t="shared" si="6"/>
        <v>1.8854096270277758E-3</v>
      </c>
    </row>
    <row r="118" spans="1:6" x14ac:dyDescent="0.2">
      <c r="A118" s="1">
        <v>44755</v>
      </c>
      <c r="B118">
        <v>31.370000999999998</v>
      </c>
      <c r="C118">
        <v>47.779998999999997</v>
      </c>
      <c r="E118">
        <f t="shared" si="5"/>
        <v>-3.2726068614671262E-2</v>
      </c>
      <c r="F118">
        <f t="shared" si="6"/>
        <v>-3.4926889895965298E-2</v>
      </c>
    </row>
    <row r="119" spans="1:6" x14ac:dyDescent="0.2">
      <c r="A119" s="1">
        <v>44756</v>
      </c>
      <c r="B119">
        <v>30.360001</v>
      </c>
      <c r="C119">
        <v>46.139999000000003</v>
      </c>
      <c r="E119">
        <f t="shared" si="5"/>
        <v>9.5066769167152943E-3</v>
      </c>
      <c r="F119">
        <f t="shared" si="6"/>
        <v>2.8417722556724076E-2</v>
      </c>
    </row>
    <row r="120" spans="1:6" x14ac:dyDescent="0.2">
      <c r="A120" s="1">
        <v>44757</v>
      </c>
      <c r="B120">
        <v>30.65</v>
      </c>
      <c r="C120">
        <v>47.470001000000003</v>
      </c>
      <c r="E120">
        <f t="shared" si="5"/>
        <v>1.1677070730137204E-2</v>
      </c>
      <c r="F120">
        <f t="shared" si="6"/>
        <v>2.2702213715160322E-2</v>
      </c>
    </row>
    <row r="121" spans="1:6" x14ac:dyDescent="0.2">
      <c r="A121" s="1">
        <v>44760</v>
      </c>
      <c r="B121">
        <v>31.01</v>
      </c>
      <c r="C121">
        <v>48.560001</v>
      </c>
      <c r="E121">
        <f t="shared" si="5"/>
        <v>1.7897569457542666E-2</v>
      </c>
      <c r="F121">
        <f t="shared" si="6"/>
        <v>1.9778359066038673E-2</v>
      </c>
    </row>
    <row r="122" spans="1:6" x14ac:dyDescent="0.2">
      <c r="A122" s="1">
        <v>44761</v>
      </c>
      <c r="B122">
        <v>31.57</v>
      </c>
      <c r="C122">
        <v>49.529998999999997</v>
      </c>
      <c r="E122">
        <f t="shared" si="5"/>
        <v>-2.0157425104360235E-2</v>
      </c>
      <c r="F122">
        <f t="shared" si="6"/>
        <v>-4.654465645693549E-3</v>
      </c>
    </row>
    <row r="123" spans="1:6" x14ac:dyDescent="0.2">
      <c r="A123" s="1">
        <v>44762</v>
      </c>
      <c r="B123">
        <v>30.940000999999999</v>
      </c>
      <c r="C123">
        <v>49.299999</v>
      </c>
      <c r="E123">
        <f t="shared" si="5"/>
        <v>1.252622749856021E-2</v>
      </c>
      <c r="F123">
        <f t="shared" si="6"/>
        <v>-6.5120092406468792E-3</v>
      </c>
    </row>
    <row r="124" spans="1:6" x14ac:dyDescent="0.2">
      <c r="A124" s="1">
        <v>44763</v>
      </c>
      <c r="B124">
        <v>31.33</v>
      </c>
      <c r="C124">
        <v>48.98</v>
      </c>
      <c r="E124">
        <f t="shared" si="5"/>
        <v>-1.3172881244878991E-2</v>
      </c>
      <c r="F124">
        <f t="shared" si="6"/>
        <v>-3.8866572002727614E-3</v>
      </c>
    </row>
    <row r="125" spans="1:6" x14ac:dyDescent="0.2">
      <c r="A125" s="1">
        <v>44764</v>
      </c>
      <c r="B125">
        <v>30.92</v>
      </c>
      <c r="C125">
        <v>48.790000999999997</v>
      </c>
      <c r="E125">
        <f t="shared" si="5"/>
        <v>2.9006017574780194E-2</v>
      </c>
      <c r="F125">
        <f t="shared" si="6"/>
        <v>2.8290389418805469E-2</v>
      </c>
    </row>
    <row r="126" spans="1:6" x14ac:dyDescent="0.2">
      <c r="A126" s="1">
        <v>44767</v>
      </c>
      <c r="B126">
        <v>31.83</v>
      </c>
      <c r="C126">
        <v>50.189999</v>
      </c>
      <c r="E126">
        <f t="shared" si="5"/>
        <v>-1.3601348379793789E-2</v>
      </c>
      <c r="F126">
        <f t="shared" si="6"/>
        <v>-2.593477762897636E-3</v>
      </c>
    </row>
    <row r="127" spans="1:6" x14ac:dyDescent="0.2">
      <c r="A127" s="1">
        <v>44768</v>
      </c>
      <c r="B127">
        <v>31.4</v>
      </c>
      <c r="C127">
        <v>50.060001</v>
      </c>
      <c r="E127">
        <f t="shared" si="5"/>
        <v>1.7364319208240178E-2</v>
      </c>
      <c r="F127">
        <f t="shared" si="6"/>
        <v>2.6804856962714469E-2</v>
      </c>
    </row>
    <row r="128" spans="1:6" x14ac:dyDescent="0.2">
      <c r="A128" s="1">
        <v>44769</v>
      </c>
      <c r="B128">
        <v>31.950001</v>
      </c>
      <c r="C128">
        <v>51.419998</v>
      </c>
      <c r="E128">
        <f t="shared" si="5"/>
        <v>-1.7682873125865608E-2</v>
      </c>
      <c r="F128">
        <f t="shared" si="6"/>
        <v>1.3604899581715951E-3</v>
      </c>
    </row>
    <row r="129" spans="1:6" x14ac:dyDescent="0.2">
      <c r="A129" s="1">
        <v>44770</v>
      </c>
      <c r="B129">
        <v>31.389999</v>
      </c>
      <c r="C129">
        <v>51.490001999999997</v>
      </c>
      <c r="E129">
        <f t="shared" si="5"/>
        <v>3.1855391762534155E-4</v>
      </c>
      <c r="F129">
        <f t="shared" si="6"/>
        <v>3.6048509809443179E-2</v>
      </c>
    </row>
    <row r="130" spans="1:6" x14ac:dyDescent="0.2">
      <c r="A130" s="1">
        <v>44771</v>
      </c>
      <c r="B130">
        <v>31.4</v>
      </c>
      <c r="C130">
        <v>53.380001</v>
      </c>
      <c r="E130">
        <f t="shared" si="5"/>
        <v>6.294486539798666E-2</v>
      </c>
      <c r="F130">
        <f t="shared" si="6"/>
        <v>-1.9293202569738523E-2</v>
      </c>
    </row>
    <row r="131" spans="1:6" x14ac:dyDescent="0.2">
      <c r="A131" s="1">
        <v>44774</v>
      </c>
      <c r="B131">
        <v>33.439999</v>
      </c>
      <c r="C131">
        <v>52.360000999999997</v>
      </c>
      <c r="E131">
        <f t="shared" si="5"/>
        <v>-3.0052284345454747E-2</v>
      </c>
      <c r="F131">
        <f t="shared" si="6"/>
        <v>6.8519490221378527E-3</v>
      </c>
    </row>
    <row r="132" spans="1:6" x14ac:dyDescent="0.2">
      <c r="A132" s="1">
        <v>44775</v>
      </c>
      <c r="B132">
        <v>32.450001</v>
      </c>
      <c r="C132">
        <v>52.720001000000003</v>
      </c>
      <c r="E132">
        <f t="shared" ref="E132:E195" si="7">LN(B133/B132)</f>
        <v>1.2251210081077551E-2</v>
      </c>
      <c r="F132">
        <f t="shared" ref="F132:F195" si="8">LN(C133/C132)</f>
        <v>-6.8519490221377703E-3</v>
      </c>
    </row>
    <row r="133" spans="1:6" x14ac:dyDescent="0.2">
      <c r="A133" s="1">
        <v>44776</v>
      </c>
      <c r="B133">
        <v>32.849997999999999</v>
      </c>
      <c r="C133">
        <v>52.360000999999997</v>
      </c>
      <c r="E133">
        <f t="shared" si="7"/>
        <v>-4.2708730692155271E-3</v>
      </c>
      <c r="F133">
        <f t="shared" si="8"/>
        <v>-2.4554176797540725E-2</v>
      </c>
    </row>
    <row r="134" spans="1:6" x14ac:dyDescent="0.2">
      <c r="A134" s="1">
        <v>44777</v>
      </c>
      <c r="B134">
        <v>32.709999000000003</v>
      </c>
      <c r="C134">
        <v>51.09</v>
      </c>
      <c r="E134">
        <f t="shared" si="7"/>
        <v>3.0525664729209282E-3</v>
      </c>
      <c r="F134">
        <f t="shared" si="8"/>
        <v>1.5537290765405515E-2</v>
      </c>
    </row>
    <row r="135" spans="1:6" x14ac:dyDescent="0.2">
      <c r="A135" s="1">
        <v>44778</v>
      </c>
      <c r="B135">
        <v>32.810001</v>
      </c>
      <c r="C135">
        <v>51.889999000000003</v>
      </c>
      <c r="E135">
        <f t="shared" si="7"/>
        <v>3.9543169397443035E-3</v>
      </c>
      <c r="F135">
        <f t="shared" si="8"/>
        <v>1.5405741541085745E-3</v>
      </c>
    </row>
    <row r="136" spans="1:6" x14ac:dyDescent="0.2">
      <c r="A136" s="1">
        <v>44781</v>
      </c>
      <c r="B136">
        <v>32.939999</v>
      </c>
      <c r="C136">
        <v>51.970001000000003</v>
      </c>
      <c r="E136">
        <f t="shared" si="7"/>
        <v>1.5364122078336559E-2</v>
      </c>
      <c r="F136">
        <f t="shared" si="8"/>
        <v>1.0527401172374801E-2</v>
      </c>
    </row>
    <row r="137" spans="1:6" x14ac:dyDescent="0.2">
      <c r="A137" s="1">
        <v>44782</v>
      </c>
      <c r="B137">
        <v>33.450001</v>
      </c>
      <c r="C137">
        <v>52.52</v>
      </c>
      <c r="E137">
        <f t="shared" si="7"/>
        <v>-4.7947348436194383E-3</v>
      </c>
      <c r="F137">
        <f t="shared" si="8"/>
        <v>1.1547709850014177E-2</v>
      </c>
    </row>
    <row r="138" spans="1:6" x14ac:dyDescent="0.2">
      <c r="A138" s="1">
        <v>44783</v>
      </c>
      <c r="B138">
        <v>33.290000999999997</v>
      </c>
      <c r="C138">
        <v>53.130001</v>
      </c>
      <c r="E138">
        <f t="shared" si="7"/>
        <v>6.2883572050368682E-3</v>
      </c>
      <c r="F138">
        <f t="shared" si="8"/>
        <v>1.4945150064526052E-2</v>
      </c>
    </row>
    <row r="139" spans="1:6" x14ac:dyDescent="0.2">
      <c r="A139" s="1">
        <v>44784</v>
      </c>
      <c r="B139">
        <v>33.5</v>
      </c>
      <c r="C139">
        <v>53.93</v>
      </c>
      <c r="E139">
        <f t="shared" si="7"/>
        <v>3.2782326590426411E-3</v>
      </c>
      <c r="F139">
        <f t="shared" si="8"/>
        <v>6.6531569878222037E-3</v>
      </c>
    </row>
    <row r="140" spans="1:6" x14ac:dyDescent="0.2">
      <c r="A140" s="1">
        <v>44785</v>
      </c>
      <c r="B140">
        <v>33.610000999999997</v>
      </c>
      <c r="C140">
        <v>54.290000999999997</v>
      </c>
      <c r="E140">
        <f t="shared" si="7"/>
        <v>-1.378089452636873E-2</v>
      </c>
      <c r="F140">
        <f t="shared" si="8"/>
        <v>-2.348229404517015E-2</v>
      </c>
    </row>
    <row r="141" spans="1:6" x14ac:dyDescent="0.2">
      <c r="A141" s="1">
        <v>44788</v>
      </c>
      <c r="B141">
        <v>33.150002000000001</v>
      </c>
      <c r="C141">
        <v>53.029998999999997</v>
      </c>
      <c r="E141">
        <f t="shared" si="7"/>
        <v>7.5131828991976584E-3</v>
      </c>
      <c r="F141">
        <f t="shared" si="8"/>
        <v>-5.483553444767037E-3</v>
      </c>
    </row>
    <row r="142" spans="1:6" x14ac:dyDescent="0.2">
      <c r="A142" s="1">
        <v>44789</v>
      </c>
      <c r="B142">
        <v>33.400002000000001</v>
      </c>
      <c r="C142">
        <v>52.740001999999997</v>
      </c>
      <c r="E142">
        <f t="shared" si="7"/>
        <v>-1.0836980943771921E-2</v>
      </c>
      <c r="F142">
        <f t="shared" si="8"/>
        <v>3.2181380690194453E-3</v>
      </c>
    </row>
    <row r="143" spans="1:6" x14ac:dyDescent="0.2">
      <c r="A143" s="1">
        <v>44790</v>
      </c>
      <c r="B143">
        <v>33.040000999999997</v>
      </c>
      <c r="C143">
        <v>52.91</v>
      </c>
      <c r="E143">
        <f t="shared" si="7"/>
        <v>-1.9251961765664703E-2</v>
      </c>
      <c r="F143">
        <f t="shared" si="8"/>
        <v>1.4634388892995266E-2</v>
      </c>
    </row>
    <row r="144" spans="1:6" x14ac:dyDescent="0.2">
      <c r="A144" s="1">
        <v>44791</v>
      </c>
      <c r="B144">
        <v>32.409999999999997</v>
      </c>
      <c r="C144">
        <v>53.689999</v>
      </c>
      <c r="E144">
        <f t="shared" si="7"/>
        <v>-1.8686342829058723E-2</v>
      </c>
      <c r="F144">
        <f t="shared" si="8"/>
        <v>-1.5579817714996398E-2</v>
      </c>
    </row>
    <row r="145" spans="1:6" x14ac:dyDescent="0.2">
      <c r="A145" s="1">
        <v>44792</v>
      </c>
      <c r="B145">
        <v>31.809999000000001</v>
      </c>
      <c r="C145">
        <v>52.860000999999997</v>
      </c>
      <c r="E145">
        <f t="shared" si="7"/>
        <v>-2.8333090836015493E-3</v>
      </c>
      <c r="F145">
        <f t="shared" si="8"/>
        <v>-1.8925362074501982E-4</v>
      </c>
    </row>
    <row r="146" spans="1:6" x14ac:dyDescent="0.2">
      <c r="A146" s="1">
        <v>44795</v>
      </c>
      <c r="B146">
        <v>31.719999000000001</v>
      </c>
      <c r="C146">
        <v>52.849997999999999</v>
      </c>
      <c r="E146">
        <f t="shared" si="7"/>
        <v>-9.8210516902403535E-3</v>
      </c>
      <c r="F146">
        <f t="shared" si="8"/>
        <v>4.0784170530090459E-2</v>
      </c>
    </row>
    <row r="147" spans="1:6" x14ac:dyDescent="0.2">
      <c r="A147" s="1">
        <v>44796</v>
      </c>
      <c r="B147">
        <v>31.41</v>
      </c>
      <c r="C147">
        <v>55.049999</v>
      </c>
      <c r="E147">
        <f t="shared" si="7"/>
        <v>-1.798956319915827E-2</v>
      </c>
      <c r="F147">
        <f t="shared" si="8"/>
        <v>-1.114268558896577E-2</v>
      </c>
    </row>
    <row r="148" spans="1:6" x14ac:dyDescent="0.2">
      <c r="A148" s="1">
        <v>44797</v>
      </c>
      <c r="B148">
        <v>30.85</v>
      </c>
      <c r="C148">
        <v>54.439999</v>
      </c>
      <c r="E148">
        <f t="shared" si="7"/>
        <v>1.0319343427848925E-2</v>
      </c>
      <c r="F148">
        <f t="shared" si="8"/>
        <v>5.4955807344671554E-3</v>
      </c>
    </row>
    <row r="149" spans="1:6" x14ac:dyDescent="0.2">
      <c r="A149" s="1">
        <v>44798</v>
      </c>
      <c r="B149">
        <v>31.17</v>
      </c>
      <c r="C149">
        <v>54.740001999999997</v>
      </c>
      <c r="E149">
        <f t="shared" si="7"/>
        <v>-9.9952144398245419E-3</v>
      </c>
      <c r="F149">
        <f t="shared" si="8"/>
        <v>2.5542614903180626E-3</v>
      </c>
    </row>
    <row r="150" spans="1:6" x14ac:dyDescent="0.2">
      <c r="A150" s="1">
        <v>44799</v>
      </c>
      <c r="B150">
        <v>30.860001</v>
      </c>
      <c r="C150">
        <v>54.880001</v>
      </c>
      <c r="E150">
        <f t="shared" si="7"/>
        <v>9.0322549533925576E-3</v>
      </c>
      <c r="F150">
        <f t="shared" si="8"/>
        <v>1.4112754458540705E-2</v>
      </c>
    </row>
    <row r="151" spans="1:6" x14ac:dyDescent="0.2">
      <c r="A151" s="1">
        <v>44802</v>
      </c>
      <c r="B151">
        <v>31.139999</v>
      </c>
      <c r="C151">
        <v>55.66</v>
      </c>
      <c r="E151">
        <f t="shared" si="7"/>
        <v>-7.089910573592575E-3</v>
      </c>
      <c r="F151">
        <f t="shared" si="8"/>
        <v>-2.289756547114247E-2</v>
      </c>
    </row>
    <row r="152" spans="1:6" x14ac:dyDescent="0.2">
      <c r="A152" s="1">
        <v>44803</v>
      </c>
      <c r="B152">
        <v>30.92</v>
      </c>
      <c r="C152">
        <v>54.400002000000001</v>
      </c>
      <c r="E152">
        <f t="shared" si="7"/>
        <v>-2.9149818211623726E-3</v>
      </c>
      <c r="F152">
        <f t="shared" si="8"/>
        <v>-2.6449706782678627E-2</v>
      </c>
    </row>
    <row r="153" spans="1:6" x14ac:dyDescent="0.2">
      <c r="A153" s="1">
        <v>44804</v>
      </c>
      <c r="B153">
        <v>30.83</v>
      </c>
      <c r="C153">
        <v>52.98</v>
      </c>
      <c r="E153">
        <f t="shared" si="7"/>
        <v>-1.4703777646824963E-2</v>
      </c>
      <c r="F153">
        <f t="shared" si="8"/>
        <v>-1.1007854348988854E-2</v>
      </c>
    </row>
    <row r="154" spans="1:6" x14ac:dyDescent="0.2">
      <c r="A154" s="1">
        <v>44805</v>
      </c>
      <c r="B154">
        <v>30.379999000000002</v>
      </c>
      <c r="C154">
        <v>52.400002000000001</v>
      </c>
      <c r="E154">
        <f t="shared" si="7"/>
        <v>6.8886939115781493E-3</v>
      </c>
      <c r="F154">
        <f t="shared" si="8"/>
        <v>1.5715517689731357E-2</v>
      </c>
    </row>
    <row r="155" spans="1:6" x14ac:dyDescent="0.2">
      <c r="A155" s="1">
        <v>44806</v>
      </c>
      <c r="B155">
        <v>30.59</v>
      </c>
      <c r="C155">
        <v>53.23</v>
      </c>
      <c r="E155">
        <f t="shared" si="7"/>
        <v>5.5419864746312931E-3</v>
      </c>
      <c r="F155">
        <f t="shared" si="8"/>
        <v>-8.1109754118442439E-3</v>
      </c>
    </row>
    <row r="156" spans="1:6" x14ac:dyDescent="0.2">
      <c r="A156" s="1">
        <v>44810</v>
      </c>
      <c r="B156">
        <v>30.76</v>
      </c>
      <c r="C156">
        <v>52.799999</v>
      </c>
      <c r="E156">
        <f t="shared" si="7"/>
        <v>-1.2430680386209364E-2</v>
      </c>
      <c r="F156">
        <f t="shared" si="8"/>
        <v>-1.1620285278258702E-2</v>
      </c>
    </row>
    <row r="157" spans="1:6" x14ac:dyDescent="0.2">
      <c r="A157" s="1">
        <v>44811</v>
      </c>
      <c r="B157">
        <v>30.379999000000002</v>
      </c>
      <c r="C157">
        <v>52.189999</v>
      </c>
      <c r="E157">
        <f t="shared" si="7"/>
        <v>6.2346716515093124E-3</v>
      </c>
      <c r="F157">
        <f t="shared" si="8"/>
        <v>-5.7496887616544491E-4</v>
      </c>
    </row>
    <row r="158" spans="1:6" x14ac:dyDescent="0.2">
      <c r="A158" s="1">
        <v>44812</v>
      </c>
      <c r="B158">
        <v>30.57</v>
      </c>
      <c r="C158">
        <v>52.16</v>
      </c>
      <c r="E158">
        <f t="shared" si="7"/>
        <v>1.0737048000956656E-2</v>
      </c>
      <c r="F158">
        <f t="shared" si="8"/>
        <v>2.816558873696727E-2</v>
      </c>
    </row>
    <row r="159" spans="1:6" x14ac:dyDescent="0.2">
      <c r="A159" s="1">
        <v>44813</v>
      </c>
      <c r="B159">
        <v>30.9</v>
      </c>
      <c r="C159">
        <v>53.650002000000001</v>
      </c>
      <c r="E159">
        <f t="shared" si="7"/>
        <v>1.8278495396320444E-2</v>
      </c>
      <c r="F159">
        <f t="shared" si="8"/>
        <v>5.9468488039988799E-3</v>
      </c>
    </row>
    <row r="160" spans="1:6" x14ac:dyDescent="0.2">
      <c r="A160" s="1">
        <v>44816</v>
      </c>
      <c r="B160">
        <v>31.469999000000001</v>
      </c>
      <c r="C160">
        <v>53.970001000000003</v>
      </c>
      <c r="E160">
        <f t="shared" si="7"/>
        <v>-3.1963948481574619E-2</v>
      </c>
      <c r="F160">
        <f t="shared" si="8"/>
        <v>-1.493406525831375E-2</v>
      </c>
    </row>
    <row r="161" spans="1:6" x14ac:dyDescent="0.2">
      <c r="A161" s="1">
        <v>44817</v>
      </c>
      <c r="B161">
        <v>30.48</v>
      </c>
      <c r="C161">
        <v>53.169998</v>
      </c>
      <c r="E161">
        <f t="shared" si="7"/>
        <v>-4.9334091179558878E-3</v>
      </c>
      <c r="F161">
        <f t="shared" si="8"/>
        <v>1.9371084924415756E-2</v>
      </c>
    </row>
    <row r="162" spans="1:6" x14ac:dyDescent="0.2">
      <c r="A162" s="1">
        <v>44818</v>
      </c>
      <c r="B162">
        <v>30.33</v>
      </c>
      <c r="C162">
        <v>54.209999000000003</v>
      </c>
      <c r="E162">
        <f t="shared" si="7"/>
        <v>1.1147656425670541E-2</v>
      </c>
      <c r="F162">
        <f t="shared" si="8"/>
        <v>-2.0688484242356656E-2</v>
      </c>
    </row>
    <row r="163" spans="1:6" x14ac:dyDescent="0.2">
      <c r="A163" s="1">
        <v>44819</v>
      </c>
      <c r="B163">
        <v>30.67</v>
      </c>
      <c r="C163">
        <v>53.099997999999999</v>
      </c>
      <c r="E163">
        <f t="shared" si="7"/>
        <v>-6.8706634890859531E-3</v>
      </c>
      <c r="F163">
        <f t="shared" si="8"/>
        <v>-1.060208729259777E-2</v>
      </c>
    </row>
    <row r="164" spans="1:6" x14ac:dyDescent="0.2">
      <c r="A164" s="1">
        <v>44820</v>
      </c>
      <c r="B164">
        <v>30.459999</v>
      </c>
      <c r="C164">
        <v>52.540000999999997</v>
      </c>
      <c r="E164">
        <f t="shared" si="7"/>
        <v>2.6230178973538918E-3</v>
      </c>
      <c r="F164">
        <f t="shared" si="8"/>
        <v>-9.5208992380785111E-4</v>
      </c>
    </row>
    <row r="165" spans="1:6" x14ac:dyDescent="0.2">
      <c r="A165" s="1">
        <v>44823</v>
      </c>
      <c r="B165">
        <v>30.540001</v>
      </c>
      <c r="C165">
        <v>52.490001999999997</v>
      </c>
      <c r="E165">
        <f t="shared" si="7"/>
        <v>-4.923758511288053E-3</v>
      </c>
      <c r="F165">
        <f t="shared" si="8"/>
        <v>6.8349611065907402E-3</v>
      </c>
    </row>
    <row r="166" spans="1:6" x14ac:dyDescent="0.2">
      <c r="A166" s="1">
        <v>44824</v>
      </c>
      <c r="B166">
        <v>30.389999</v>
      </c>
      <c r="C166">
        <v>52.849997999999999</v>
      </c>
      <c r="E166">
        <f t="shared" si="7"/>
        <v>-3.1080196932987719E-2</v>
      </c>
      <c r="F166">
        <f t="shared" si="8"/>
        <v>-9.8878158701835861E-3</v>
      </c>
    </row>
    <row r="167" spans="1:6" x14ac:dyDescent="0.2">
      <c r="A167" s="1">
        <v>44825</v>
      </c>
      <c r="B167">
        <v>29.459999</v>
      </c>
      <c r="C167">
        <v>52.330002</v>
      </c>
      <c r="E167">
        <f t="shared" si="7"/>
        <v>-8.1800049907342475E-3</v>
      </c>
      <c r="F167">
        <f t="shared" si="8"/>
        <v>1.9103849888921738E-4</v>
      </c>
    </row>
    <row r="168" spans="1:6" x14ac:dyDescent="0.2">
      <c r="A168" s="1">
        <v>44826</v>
      </c>
      <c r="B168">
        <v>29.219999000000001</v>
      </c>
      <c r="C168">
        <v>52.34</v>
      </c>
      <c r="E168">
        <f t="shared" si="7"/>
        <v>-3.6950840809576342E-2</v>
      </c>
      <c r="F168">
        <f t="shared" si="8"/>
        <v>-8.4270820604938318E-2</v>
      </c>
    </row>
    <row r="169" spans="1:6" x14ac:dyDescent="0.2">
      <c r="A169" s="1">
        <v>44827</v>
      </c>
      <c r="B169">
        <v>28.16</v>
      </c>
      <c r="C169">
        <v>48.110000999999997</v>
      </c>
      <c r="E169">
        <f t="shared" si="7"/>
        <v>-4.0585243132830504E-2</v>
      </c>
      <c r="F169">
        <f t="shared" si="8"/>
        <v>-2.7606894940982039E-2</v>
      </c>
    </row>
    <row r="170" spans="1:6" x14ac:dyDescent="0.2">
      <c r="A170" s="1">
        <v>44830</v>
      </c>
      <c r="B170">
        <v>27.040001</v>
      </c>
      <c r="C170">
        <v>46.799999</v>
      </c>
      <c r="E170">
        <f t="shared" si="7"/>
        <v>-1.3403067109588272E-2</v>
      </c>
      <c r="F170">
        <f t="shared" si="8"/>
        <v>2.6775100349789839E-2</v>
      </c>
    </row>
    <row r="171" spans="1:6" x14ac:dyDescent="0.2">
      <c r="A171" s="1">
        <v>44831</v>
      </c>
      <c r="B171">
        <v>26.68</v>
      </c>
      <c r="C171">
        <v>48.07</v>
      </c>
      <c r="E171">
        <f t="shared" si="7"/>
        <v>-3.7551677623237686E-3</v>
      </c>
      <c r="F171">
        <f t="shared" si="8"/>
        <v>3.1534164564314397E-2</v>
      </c>
    </row>
    <row r="172" spans="1:6" x14ac:dyDescent="0.2">
      <c r="A172" s="1">
        <v>44832</v>
      </c>
      <c r="B172">
        <v>26.58</v>
      </c>
      <c r="C172">
        <v>49.610000999999997</v>
      </c>
      <c r="E172">
        <f t="shared" si="7"/>
        <v>-2.0909295861415093E-2</v>
      </c>
      <c r="F172">
        <f t="shared" si="8"/>
        <v>9.4293202577608783E-3</v>
      </c>
    </row>
    <row r="173" spans="1:6" x14ac:dyDescent="0.2">
      <c r="A173" s="1">
        <v>44833</v>
      </c>
      <c r="B173">
        <v>26.030000999999999</v>
      </c>
      <c r="C173">
        <v>50.080002</v>
      </c>
      <c r="E173">
        <f t="shared" si="7"/>
        <v>1.5354705217261559E-3</v>
      </c>
      <c r="F173">
        <f t="shared" si="8"/>
        <v>-6.410358489947348E-3</v>
      </c>
    </row>
    <row r="174" spans="1:6" x14ac:dyDescent="0.2">
      <c r="A174" s="1">
        <v>44834</v>
      </c>
      <c r="B174">
        <v>26.07</v>
      </c>
      <c r="C174">
        <v>49.759998000000003</v>
      </c>
      <c r="E174">
        <f t="shared" si="7"/>
        <v>8.403448833655321E-3</v>
      </c>
      <c r="F174">
        <f t="shared" si="8"/>
        <v>5.0358450365113341E-2</v>
      </c>
    </row>
    <row r="175" spans="1:6" x14ac:dyDescent="0.2">
      <c r="A175" s="1">
        <v>44837</v>
      </c>
      <c r="B175">
        <v>26.290001</v>
      </c>
      <c r="C175">
        <v>52.330002</v>
      </c>
      <c r="E175">
        <f t="shared" si="7"/>
        <v>5.3686738107619897E-2</v>
      </c>
      <c r="F175">
        <f t="shared" si="8"/>
        <v>2.5470634060315727E-2</v>
      </c>
    </row>
    <row r="176" spans="1:6" x14ac:dyDescent="0.2">
      <c r="A176" s="1">
        <v>44838</v>
      </c>
      <c r="B176">
        <v>27.74</v>
      </c>
      <c r="C176">
        <v>53.68</v>
      </c>
      <c r="E176">
        <f t="shared" si="7"/>
        <v>-2.666824708216118E-2</v>
      </c>
      <c r="F176">
        <f t="shared" si="8"/>
        <v>6.3138557010431239E-3</v>
      </c>
    </row>
    <row r="177" spans="1:6" x14ac:dyDescent="0.2">
      <c r="A177" s="1">
        <v>44839</v>
      </c>
      <c r="B177">
        <v>27.01</v>
      </c>
      <c r="C177">
        <v>54.02</v>
      </c>
      <c r="E177">
        <f t="shared" si="7"/>
        <v>-2.3222055182433646E-2</v>
      </c>
      <c r="F177">
        <f t="shared" si="8"/>
        <v>-4.4477044772557255E-2</v>
      </c>
    </row>
    <row r="178" spans="1:6" x14ac:dyDescent="0.2">
      <c r="A178" s="1">
        <v>44840</v>
      </c>
      <c r="B178">
        <v>26.389999</v>
      </c>
      <c r="C178">
        <v>51.669998</v>
      </c>
      <c r="E178">
        <f t="shared" si="7"/>
        <v>-9.1359221111588021E-3</v>
      </c>
      <c r="F178">
        <f t="shared" si="8"/>
        <v>5.7893446703083957E-3</v>
      </c>
    </row>
    <row r="179" spans="1:6" x14ac:dyDescent="0.2">
      <c r="A179" s="1">
        <v>44841</v>
      </c>
      <c r="B179">
        <v>26.15</v>
      </c>
      <c r="C179">
        <v>51.970001000000003</v>
      </c>
      <c r="E179">
        <f t="shared" si="7"/>
        <v>-1.5802988342951296E-2</v>
      </c>
      <c r="F179">
        <f t="shared" si="8"/>
        <v>-1.5708671551578846E-2</v>
      </c>
    </row>
    <row r="180" spans="1:6" x14ac:dyDescent="0.2">
      <c r="A180" s="1">
        <v>44844</v>
      </c>
      <c r="B180">
        <v>25.74</v>
      </c>
      <c r="C180">
        <v>51.16</v>
      </c>
      <c r="E180">
        <f t="shared" si="7"/>
        <v>-2.5178356030242259E-2</v>
      </c>
      <c r="F180">
        <f t="shared" si="8"/>
        <v>-1.9341435772365627E-2</v>
      </c>
    </row>
    <row r="181" spans="1:6" x14ac:dyDescent="0.2">
      <c r="A181" s="1">
        <v>44845</v>
      </c>
      <c r="B181">
        <v>25.1</v>
      </c>
      <c r="C181">
        <v>50.18</v>
      </c>
      <c r="E181">
        <f t="shared" si="7"/>
        <v>-3.5921012482105592E-3</v>
      </c>
      <c r="F181">
        <f t="shared" si="8"/>
        <v>2.7860714539087801E-3</v>
      </c>
    </row>
    <row r="182" spans="1:6" x14ac:dyDescent="0.2">
      <c r="A182" s="1">
        <v>44846</v>
      </c>
      <c r="B182">
        <v>25.01</v>
      </c>
      <c r="C182">
        <v>50.32</v>
      </c>
      <c r="E182">
        <f t="shared" si="7"/>
        <v>5.1053361567588697E-2</v>
      </c>
      <c r="F182">
        <f t="shared" si="8"/>
        <v>3.6488274102377878E-2</v>
      </c>
    </row>
    <row r="183" spans="1:6" x14ac:dyDescent="0.2">
      <c r="A183" s="1">
        <v>44847</v>
      </c>
      <c r="B183">
        <v>26.32</v>
      </c>
      <c r="C183">
        <v>52.189999</v>
      </c>
      <c r="E183">
        <f t="shared" si="7"/>
        <v>-1.9179721038619979E-2</v>
      </c>
      <c r="F183">
        <f t="shared" si="8"/>
        <v>-3.2323686980969629E-2</v>
      </c>
    </row>
    <row r="184" spans="1:6" x14ac:dyDescent="0.2">
      <c r="A184" s="1">
        <v>44848</v>
      </c>
      <c r="B184">
        <v>25.82</v>
      </c>
      <c r="C184">
        <v>50.529998999999997</v>
      </c>
      <c r="E184">
        <f t="shared" si="7"/>
        <v>3.7998492435036037E-2</v>
      </c>
      <c r="F184">
        <f t="shared" si="8"/>
        <v>1.7265506553820007E-2</v>
      </c>
    </row>
    <row r="185" spans="1:6" x14ac:dyDescent="0.2">
      <c r="A185" s="1">
        <v>44851</v>
      </c>
      <c r="B185">
        <v>26.82</v>
      </c>
      <c r="C185">
        <v>51.41</v>
      </c>
      <c r="E185">
        <f t="shared" si="7"/>
        <v>-4.4842749941457994E-3</v>
      </c>
      <c r="F185">
        <f t="shared" si="8"/>
        <v>5.8335442182618033E-4</v>
      </c>
    </row>
    <row r="186" spans="1:6" x14ac:dyDescent="0.2">
      <c r="A186" s="1">
        <v>44852</v>
      </c>
      <c r="B186">
        <v>26.700001</v>
      </c>
      <c r="C186">
        <v>51.439999</v>
      </c>
      <c r="E186">
        <f t="shared" si="7"/>
        <v>-2.2497947247366017E-3</v>
      </c>
      <c r="F186">
        <f t="shared" si="8"/>
        <v>5.8151549234554461E-3</v>
      </c>
    </row>
    <row r="187" spans="1:6" x14ac:dyDescent="0.2">
      <c r="A187" s="1">
        <v>44853</v>
      </c>
      <c r="B187">
        <v>26.639999</v>
      </c>
      <c r="C187">
        <v>51.740001999999997</v>
      </c>
      <c r="E187">
        <f t="shared" si="7"/>
        <v>-7.5095760194527033E-4</v>
      </c>
      <c r="F187">
        <f t="shared" si="8"/>
        <v>5.3970446078108253E-3</v>
      </c>
    </row>
    <row r="188" spans="1:6" x14ac:dyDescent="0.2">
      <c r="A188" s="1">
        <v>44854</v>
      </c>
      <c r="B188">
        <v>26.620000999999998</v>
      </c>
      <c r="C188">
        <v>52.02</v>
      </c>
      <c r="E188">
        <f t="shared" si="7"/>
        <v>2.2289109952921604E-2</v>
      </c>
      <c r="F188">
        <f t="shared" si="8"/>
        <v>1.8474994227134809E-2</v>
      </c>
    </row>
    <row r="189" spans="1:6" x14ac:dyDescent="0.2">
      <c r="A189" s="1">
        <v>44855</v>
      </c>
      <c r="B189">
        <v>27.219999000000001</v>
      </c>
      <c r="C189">
        <v>52.990001999999997</v>
      </c>
      <c r="E189">
        <f t="shared" si="7"/>
        <v>-1.0339752383884416E-2</v>
      </c>
      <c r="F189">
        <f t="shared" si="8"/>
        <v>-9.4407633799397197E-4</v>
      </c>
    </row>
    <row r="190" spans="1:6" x14ac:dyDescent="0.2">
      <c r="A190" s="1">
        <v>44858</v>
      </c>
      <c r="B190">
        <v>26.940000999999999</v>
      </c>
      <c r="C190">
        <v>52.939999</v>
      </c>
      <c r="E190">
        <f t="shared" si="7"/>
        <v>-4.7510358054298645E-2</v>
      </c>
      <c r="F190">
        <f t="shared" si="8"/>
        <v>-2.4585922549971682E-3</v>
      </c>
    </row>
    <row r="191" spans="1:6" x14ac:dyDescent="0.2">
      <c r="A191" s="1">
        <v>44859</v>
      </c>
      <c r="B191">
        <v>25.690000999999999</v>
      </c>
      <c r="C191">
        <v>52.810001</v>
      </c>
      <c r="E191">
        <f t="shared" si="7"/>
        <v>8.5271445265752283E-3</v>
      </c>
      <c r="F191">
        <f t="shared" si="8"/>
        <v>9.4233639382268666E-3</v>
      </c>
    </row>
    <row r="192" spans="1:6" x14ac:dyDescent="0.2">
      <c r="A192" s="1">
        <v>44860</v>
      </c>
      <c r="B192">
        <v>25.91</v>
      </c>
      <c r="C192">
        <v>53.310001</v>
      </c>
      <c r="E192">
        <f t="shared" si="7"/>
        <v>5.0048611688068784E-3</v>
      </c>
      <c r="F192">
        <f t="shared" si="8"/>
        <v>4.9406260920954861E-2</v>
      </c>
    </row>
    <row r="193" spans="1:6" x14ac:dyDescent="0.2">
      <c r="A193" s="1">
        <v>44861</v>
      </c>
      <c r="B193">
        <v>26.040001</v>
      </c>
      <c r="C193">
        <v>56.009998000000003</v>
      </c>
      <c r="E193">
        <f t="shared" si="7"/>
        <v>-4.2332561922524678E-3</v>
      </c>
      <c r="F193">
        <f t="shared" si="8"/>
        <v>3.030611162266451E-3</v>
      </c>
    </row>
    <row r="194" spans="1:6" x14ac:dyDescent="0.2">
      <c r="A194" s="1">
        <v>44862</v>
      </c>
      <c r="B194">
        <v>25.93</v>
      </c>
      <c r="C194">
        <v>56.18</v>
      </c>
      <c r="E194">
        <f t="shared" si="7"/>
        <v>-7.7160497655436445E-4</v>
      </c>
      <c r="F194">
        <f t="shared" si="8"/>
        <v>-9.8381796129836541E-3</v>
      </c>
    </row>
    <row r="195" spans="1:6" x14ac:dyDescent="0.2">
      <c r="A195" s="1">
        <v>44865</v>
      </c>
      <c r="B195">
        <v>25.91</v>
      </c>
      <c r="C195">
        <v>55.630001</v>
      </c>
      <c r="E195">
        <f t="shared" si="7"/>
        <v>2.0249058230948757E-2</v>
      </c>
      <c r="F195">
        <f t="shared" si="8"/>
        <v>3.7678163910031966E-3</v>
      </c>
    </row>
    <row r="196" spans="1:6" x14ac:dyDescent="0.2">
      <c r="A196" s="1">
        <v>44866</v>
      </c>
      <c r="B196">
        <v>26.440000999999999</v>
      </c>
      <c r="C196">
        <v>55.84</v>
      </c>
      <c r="E196">
        <f t="shared" ref="E196:E252" si="9">LN(B197/B196)</f>
        <v>-1.2942738476319571E-2</v>
      </c>
      <c r="F196">
        <f t="shared" ref="F196:F252" si="10">LN(C197/C196)</f>
        <v>-1.6794977163335875E-2</v>
      </c>
    </row>
    <row r="197" spans="1:6" x14ac:dyDescent="0.2">
      <c r="A197" s="1">
        <v>44867</v>
      </c>
      <c r="B197">
        <v>26.1</v>
      </c>
      <c r="C197">
        <v>54.91</v>
      </c>
      <c r="E197">
        <f t="shared" si="9"/>
        <v>-8.0785591901540443E-3</v>
      </c>
      <c r="F197">
        <f t="shared" si="10"/>
        <v>1.4823120290663776E-2</v>
      </c>
    </row>
    <row r="198" spans="1:6" x14ac:dyDescent="0.2">
      <c r="A198" s="1">
        <v>44868</v>
      </c>
      <c r="B198">
        <v>25.889999</v>
      </c>
      <c r="C198">
        <v>55.73</v>
      </c>
      <c r="E198">
        <f t="shared" si="9"/>
        <v>8.4045776151347826E-2</v>
      </c>
      <c r="F198">
        <f t="shared" si="10"/>
        <v>2.3584761729320655E-2</v>
      </c>
    </row>
    <row r="199" spans="1:6" x14ac:dyDescent="0.2">
      <c r="A199" s="1">
        <v>44869</v>
      </c>
      <c r="B199">
        <v>28.16</v>
      </c>
      <c r="C199">
        <v>57.060001</v>
      </c>
      <c r="E199">
        <f t="shared" si="9"/>
        <v>-2.0811658924685929E-2</v>
      </c>
      <c r="F199">
        <f t="shared" si="10"/>
        <v>-3.5112395008561883E-3</v>
      </c>
    </row>
    <row r="200" spans="1:6" x14ac:dyDescent="0.2">
      <c r="A200" s="1">
        <v>44872</v>
      </c>
      <c r="B200">
        <v>27.58</v>
      </c>
      <c r="C200">
        <v>56.860000999999997</v>
      </c>
      <c r="E200">
        <f t="shared" si="9"/>
        <v>5.4239872625310194E-3</v>
      </c>
      <c r="F200">
        <f t="shared" si="10"/>
        <v>-1.1497464586354693E-2</v>
      </c>
    </row>
    <row r="201" spans="1:6" x14ac:dyDescent="0.2">
      <c r="A201" s="1">
        <v>44873</v>
      </c>
      <c r="B201">
        <v>27.73</v>
      </c>
      <c r="C201">
        <v>56.209999000000003</v>
      </c>
      <c r="E201">
        <f t="shared" si="9"/>
        <v>-2.1506242066948098E-2</v>
      </c>
      <c r="F201">
        <f t="shared" si="10"/>
        <v>-5.6729405960401401E-2</v>
      </c>
    </row>
    <row r="202" spans="1:6" x14ac:dyDescent="0.2">
      <c r="A202" s="1">
        <v>44874</v>
      </c>
      <c r="B202">
        <v>27.139999</v>
      </c>
      <c r="C202">
        <v>53.110000999999997</v>
      </c>
      <c r="E202">
        <f t="shared" si="9"/>
        <v>2.5824348812554486E-2</v>
      </c>
      <c r="F202">
        <f t="shared" si="10"/>
        <v>1.4394116838772262E-2</v>
      </c>
    </row>
    <row r="203" spans="1:6" x14ac:dyDescent="0.2">
      <c r="A203" s="1">
        <v>44875</v>
      </c>
      <c r="B203">
        <v>27.85</v>
      </c>
      <c r="C203">
        <v>53.880001</v>
      </c>
      <c r="E203">
        <f t="shared" si="9"/>
        <v>7.1556299447876693E-3</v>
      </c>
      <c r="F203">
        <f t="shared" si="10"/>
        <v>3.4476720299536891E-2</v>
      </c>
    </row>
    <row r="204" spans="1:6" x14ac:dyDescent="0.2">
      <c r="A204" s="1">
        <v>44876</v>
      </c>
      <c r="B204">
        <v>28.049999</v>
      </c>
      <c r="C204">
        <v>55.77</v>
      </c>
      <c r="E204">
        <f t="shared" si="9"/>
        <v>4.9787442815118254E-3</v>
      </c>
      <c r="F204">
        <f t="shared" si="10"/>
        <v>-2.0103909901540498E-2</v>
      </c>
    </row>
    <row r="205" spans="1:6" x14ac:dyDescent="0.2">
      <c r="A205" s="1">
        <v>44879</v>
      </c>
      <c r="B205">
        <v>28.190000999999999</v>
      </c>
      <c r="C205">
        <v>54.66</v>
      </c>
      <c r="E205">
        <f t="shared" si="9"/>
        <v>2.1261169928573492E-3</v>
      </c>
      <c r="F205">
        <f t="shared" si="10"/>
        <v>2.9207033977964796E-2</v>
      </c>
    </row>
    <row r="206" spans="1:6" x14ac:dyDescent="0.2">
      <c r="A206" s="1">
        <v>44880</v>
      </c>
      <c r="B206">
        <v>28.25</v>
      </c>
      <c r="C206">
        <v>56.279998999999997</v>
      </c>
      <c r="E206">
        <f t="shared" si="9"/>
        <v>7.0771411304891921E-4</v>
      </c>
      <c r="F206">
        <f t="shared" si="10"/>
        <v>-8.2069863697105862E-3</v>
      </c>
    </row>
    <row r="207" spans="1:6" x14ac:dyDescent="0.2">
      <c r="A207" s="1">
        <v>44881</v>
      </c>
      <c r="B207">
        <v>28.27</v>
      </c>
      <c r="C207">
        <v>55.82</v>
      </c>
      <c r="E207">
        <f t="shared" si="9"/>
        <v>1.0906000796222434E-2</v>
      </c>
      <c r="F207">
        <f t="shared" si="10"/>
        <v>1.5465582588240673E-2</v>
      </c>
    </row>
    <row r="208" spans="1:6" x14ac:dyDescent="0.2">
      <c r="A208" s="1">
        <v>44882</v>
      </c>
      <c r="B208">
        <v>28.58</v>
      </c>
      <c r="C208">
        <v>56.689999</v>
      </c>
      <c r="E208">
        <f t="shared" si="9"/>
        <v>-1.0502714259723804E-3</v>
      </c>
      <c r="F208">
        <f t="shared" si="10"/>
        <v>-1.3318140798899319E-2</v>
      </c>
    </row>
    <row r="209" spans="1:6" x14ac:dyDescent="0.2">
      <c r="A209" s="1">
        <v>44883</v>
      </c>
      <c r="B209">
        <v>28.549999</v>
      </c>
      <c r="C209">
        <v>55.939999</v>
      </c>
      <c r="E209">
        <f t="shared" si="9"/>
        <v>6.9808661676105475E-3</v>
      </c>
      <c r="F209">
        <f t="shared" si="10"/>
        <v>-2.2598810823714646E-2</v>
      </c>
    </row>
    <row r="210" spans="1:6" x14ac:dyDescent="0.2">
      <c r="A210" s="1">
        <v>44886</v>
      </c>
      <c r="B210">
        <v>28.75</v>
      </c>
      <c r="C210">
        <v>54.689999</v>
      </c>
      <c r="E210">
        <f t="shared" si="9"/>
        <v>6.9324713179585102E-3</v>
      </c>
      <c r="F210">
        <f t="shared" si="10"/>
        <v>3.8207517352239047E-2</v>
      </c>
    </row>
    <row r="211" spans="1:6" x14ac:dyDescent="0.2">
      <c r="A211" s="1">
        <v>44887</v>
      </c>
      <c r="B211">
        <v>28.950001</v>
      </c>
      <c r="C211">
        <v>56.82</v>
      </c>
      <c r="E211">
        <f t="shared" si="9"/>
        <v>1.7802524255471869E-2</v>
      </c>
      <c r="F211">
        <f t="shared" si="10"/>
        <v>1.760140756675664E-4</v>
      </c>
    </row>
    <row r="212" spans="1:6" x14ac:dyDescent="0.2">
      <c r="A212" s="1">
        <v>44888</v>
      </c>
      <c r="B212">
        <v>29.469999000000001</v>
      </c>
      <c r="C212">
        <v>56.830002</v>
      </c>
      <c r="E212">
        <f t="shared" si="9"/>
        <v>8.4474233853925763E-3</v>
      </c>
      <c r="F212">
        <f t="shared" si="10"/>
        <v>-1.7601407566756688E-4</v>
      </c>
    </row>
    <row r="213" spans="1:6" x14ac:dyDescent="0.2">
      <c r="A213" s="1">
        <v>44890</v>
      </c>
      <c r="B213">
        <v>29.719999000000001</v>
      </c>
      <c r="C213">
        <v>56.82</v>
      </c>
      <c r="E213">
        <f t="shared" si="9"/>
        <v>-1.491546295606673E-2</v>
      </c>
      <c r="F213">
        <f t="shared" si="10"/>
        <v>-5.8247096843754825E-3</v>
      </c>
    </row>
    <row r="214" spans="1:6" x14ac:dyDescent="0.2">
      <c r="A214" s="1">
        <v>44893</v>
      </c>
      <c r="B214">
        <v>29.280000999999999</v>
      </c>
      <c r="C214">
        <v>56.490001999999997</v>
      </c>
      <c r="E214">
        <f t="shared" si="9"/>
        <v>4.0166007572329916E-2</v>
      </c>
      <c r="F214">
        <f t="shared" si="10"/>
        <v>1.9806045559630791E-2</v>
      </c>
    </row>
    <row r="215" spans="1:6" x14ac:dyDescent="0.2">
      <c r="A215" s="1">
        <v>44894</v>
      </c>
      <c r="B215">
        <v>30.48</v>
      </c>
      <c r="C215">
        <v>57.619999</v>
      </c>
      <c r="E215">
        <f t="shared" si="9"/>
        <v>1.2390148520975719E-2</v>
      </c>
      <c r="F215">
        <f t="shared" si="10"/>
        <v>1.4644106989069572E-2</v>
      </c>
    </row>
    <row r="216" spans="1:6" x14ac:dyDescent="0.2">
      <c r="A216" s="1">
        <v>44895</v>
      </c>
      <c r="B216">
        <v>30.860001</v>
      </c>
      <c r="C216">
        <v>58.470001000000003</v>
      </c>
      <c r="E216">
        <f t="shared" si="9"/>
        <v>-1.0096226455041749E-2</v>
      </c>
      <c r="F216">
        <f t="shared" si="10"/>
        <v>-7.2091283729952584E-3</v>
      </c>
    </row>
    <row r="217" spans="1:6" x14ac:dyDescent="0.2">
      <c r="A217" s="1">
        <v>44896</v>
      </c>
      <c r="B217">
        <v>30.549999</v>
      </c>
      <c r="C217">
        <v>58.049999</v>
      </c>
      <c r="E217">
        <f t="shared" si="9"/>
        <v>9.8154761653672265E-4</v>
      </c>
      <c r="F217">
        <f t="shared" si="10"/>
        <v>-5.7009396866841708E-3</v>
      </c>
    </row>
    <row r="218" spans="1:6" x14ac:dyDescent="0.2">
      <c r="A218" s="1">
        <v>44897</v>
      </c>
      <c r="B218">
        <v>30.58</v>
      </c>
      <c r="C218">
        <v>57.720001000000003</v>
      </c>
      <c r="E218">
        <f t="shared" si="9"/>
        <v>-5.9035920887402123E-3</v>
      </c>
      <c r="F218">
        <f t="shared" si="10"/>
        <v>-5.5594130619616147E-3</v>
      </c>
    </row>
    <row r="219" spans="1:6" x14ac:dyDescent="0.2">
      <c r="A219" s="1">
        <v>44900</v>
      </c>
      <c r="B219">
        <v>30.4</v>
      </c>
      <c r="C219">
        <v>57.400002000000001</v>
      </c>
      <c r="E219">
        <f t="shared" si="9"/>
        <v>-9.8729642728831663E-4</v>
      </c>
      <c r="F219">
        <f t="shared" si="10"/>
        <v>-1.2622923346246054E-2</v>
      </c>
    </row>
    <row r="220" spans="1:6" x14ac:dyDescent="0.2">
      <c r="A220" s="1">
        <v>44901</v>
      </c>
      <c r="B220">
        <v>30.370000999999998</v>
      </c>
      <c r="C220">
        <v>56.68</v>
      </c>
      <c r="E220">
        <f t="shared" si="9"/>
        <v>-9.9273149844498823E-3</v>
      </c>
      <c r="F220">
        <f t="shared" si="10"/>
        <v>-5.8392098291529049E-3</v>
      </c>
    </row>
    <row r="221" spans="1:6" x14ac:dyDescent="0.2">
      <c r="A221" s="1">
        <v>44902</v>
      </c>
      <c r="B221">
        <v>30.07</v>
      </c>
      <c r="C221">
        <v>56.349997999999999</v>
      </c>
      <c r="E221">
        <f t="shared" si="9"/>
        <v>5.3068117909290868E-3</v>
      </c>
      <c r="F221">
        <f t="shared" si="10"/>
        <v>4.2500861611056403E-3</v>
      </c>
    </row>
    <row r="222" spans="1:6" x14ac:dyDescent="0.2">
      <c r="A222" s="1">
        <v>44903</v>
      </c>
      <c r="B222">
        <v>30.23</v>
      </c>
      <c r="C222">
        <v>56.59</v>
      </c>
      <c r="E222">
        <f t="shared" si="9"/>
        <v>4.2911766741383119E-3</v>
      </c>
      <c r="F222">
        <f t="shared" si="10"/>
        <v>-1.7469231972582804E-2</v>
      </c>
    </row>
    <row r="223" spans="1:6" x14ac:dyDescent="0.2">
      <c r="A223" s="1">
        <v>44904</v>
      </c>
      <c r="B223">
        <v>30.360001</v>
      </c>
      <c r="C223">
        <v>55.610000999999997</v>
      </c>
      <c r="E223">
        <f t="shared" si="9"/>
        <v>3.2883291715692414E-3</v>
      </c>
      <c r="F223">
        <f t="shared" si="10"/>
        <v>1.3396645591709741E-2</v>
      </c>
    </row>
    <row r="224" spans="1:6" x14ac:dyDescent="0.2">
      <c r="A224" s="1">
        <v>44907</v>
      </c>
      <c r="B224">
        <v>30.459999</v>
      </c>
      <c r="C224">
        <v>56.360000999999997</v>
      </c>
      <c r="E224">
        <f t="shared" si="9"/>
        <v>1.2722435714322624E-2</v>
      </c>
      <c r="F224">
        <f t="shared" si="10"/>
        <v>1.7936123207334329E-2</v>
      </c>
    </row>
    <row r="225" spans="1:6" x14ac:dyDescent="0.2">
      <c r="A225" s="1">
        <v>44908</v>
      </c>
      <c r="B225">
        <v>30.85</v>
      </c>
      <c r="C225">
        <v>57.380001</v>
      </c>
      <c r="E225">
        <f t="shared" si="9"/>
        <v>-7.4833274634665062E-3</v>
      </c>
      <c r="F225">
        <f t="shared" si="10"/>
        <v>-1.0864010925134079E-2</v>
      </c>
    </row>
    <row r="226" spans="1:6" x14ac:dyDescent="0.2">
      <c r="A226" s="1">
        <v>44909</v>
      </c>
      <c r="B226">
        <v>30.620000999999998</v>
      </c>
      <c r="C226">
        <v>56.759998000000003</v>
      </c>
      <c r="E226">
        <f t="shared" si="9"/>
        <v>-2.1456574926059048E-2</v>
      </c>
      <c r="F226">
        <f t="shared" si="10"/>
        <v>-1.0805100252430061E-2</v>
      </c>
    </row>
    <row r="227" spans="1:6" x14ac:dyDescent="0.2">
      <c r="A227" s="1">
        <v>44910</v>
      </c>
      <c r="B227">
        <v>29.969999000000001</v>
      </c>
      <c r="C227">
        <v>56.150002000000001</v>
      </c>
      <c r="E227">
        <f t="shared" si="9"/>
        <v>-3.007521164457429E-3</v>
      </c>
      <c r="F227">
        <f t="shared" si="10"/>
        <v>-2.1421087084286701E-2</v>
      </c>
    </row>
    <row r="228" spans="1:6" x14ac:dyDescent="0.2">
      <c r="A228" s="1">
        <v>44911</v>
      </c>
      <c r="B228">
        <v>29.879999000000002</v>
      </c>
      <c r="C228">
        <v>54.959999000000003</v>
      </c>
      <c r="E228">
        <f t="shared" si="9"/>
        <v>2.6737984737670441E-3</v>
      </c>
      <c r="F228">
        <f t="shared" si="10"/>
        <v>1.0137686479506244E-2</v>
      </c>
    </row>
    <row r="229" spans="1:6" x14ac:dyDescent="0.2">
      <c r="A229" s="1">
        <v>44914</v>
      </c>
      <c r="B229">
        <v>29.959999</v>
      </c>
      <c r="C229">
        <v>55.52</v>
      </c>
      <c r="E229">
        <f t="shared" si="9"/>
        <v>1.6551189365893178E-2</v>
      </c>
      <c r="F229">
        <f t="shared" si="10"/>
        <v>1.0927130571343355E-2</v>
      </c>
    </row>
    <row r="230" spans="1:6" x14ac:dyDescent="0.2">
      <c r="A230" s="1">
        <v>44915</v>
      </c>
      <c r="B230">
        <v>30.459999</v>
      </c>
      <c r="C230">
        <v>56.130001</v>
      </c>
      <c r="E230">
        <f t="shared" si="9"/>
        <v>1.2722435714322624E-2</v>
      </c>
      <c r="F230">
        <f t="shared" si="10"/>
        <v>2.5852086209730261E-2</v>
      </c>
    </row>
    <row r="231" spans="1:6" x14ac:dyDescent="0.2">
      <c r="A231" s="1">
        <v>44916</v>
      </c>
      <c r="B231">
        <v>30.85</v>
      </c>
      <c r="C231">
        <v>57.599997999999999</v>
      </c>
      <c r="E231">
        <f t="shared" si="9"/>
        <v>-2.2715894520352418E-3</v>
      </c>
      <c r="F231">
        <f t="shared" si="10"/>
        <v>-1.5043068350416119E-2</v>
      </c>
    </row>
    <row r="232" spans="1:6" x14ac:dyDescent="0.2">
      <c r="A232" s="1">
        <v>44917</v>
      </c>
      <c r="B232">
        <v>30.780000999999999</v>
      </c>
      <c r="C232">
        <v>56.740001999999997</v>
      </c>
      <c r="E232">
        <f t="shared" si="9"/>
        <v>5.1847165661784364E-3</v>
      </c>
      <c r="F232">
        <f t="shared" si="10"/>
        <v>1.8163213101855716E-2</v>
      </c>
    </row>
    <row r="233" spans="1:6" x14ac:dyDescent="0.2">
      <c r="A233" s="1">
        <v>44918</v>
      </c>
      <c r="B233">
        <v>30.940000999999999</v>
      </c>
      <c r="C233">
        <v>57.779998999999997</v>
      </c>
      <c r="E233">
        <f t="shared" si="9"/>
        <v>4.1928459394159172E-3</v>
      </c>
      <c r="F233">
        <f t="shared" si="10"/>
        <v>1.5564205745742239E-3</v>
      </c>
    </row>
    <row r="234" spans="1:6" x14ac:dyDescent="0.2">
      <c r="A234" s="1">
        <v>44922</v>
      </c>
      <c r="B234">
        <v>31.07</v>
      </c>
      <c r="C234">
        <v>57.869999</v>
      </c>
      <c r="E234">
        <f t="shared" si="9"/>
        <v>-1.2882127177905869E-3</v>
      </c>
      <c r="F234">
        <f t="shared" si="10"/>
        <v>-2.2897059036980069E-2</v>
      </c>
    </row>
    <row r="235" spans="1:6" x14ac:dyDescent="0.2">
      <c r="A235" s="1">
        <v>44923</v>
      </c>
      <c r="B235">
        <v>31.030000999999999</v>
      </c>
      <c r="C235">
        <v>56.560001</v>
      </c>
      <c r="E235">
        <f t="shared" si="9"/>
        <v>5.7840135545096137E-3</v>
      </c>
      <c r="F235">
        <f t="shared" si="10"/>
        <v>1.9428956208289389E-3</v>
      </c>
    </row>
    <row r="236" spans="1:6" x14ac:dyDescent="0.2">
      <c r="A236" s="1">
        <v>44924</v>
      </c>
      <c r="B236">
        <v>31.209999</v>
      </c>
      <c r="C236">
        <v>56.669998</v>
      </c>
      <c r="E236">
        <f t="shared" si="9"/>
        <v>-1.6033032391275434E-3</v>
      </c>
      <c r="F236">
        <f t="shared" si="10"/>
        <v>4.9287725629678742E-3</v>
      </c>
    </row>
    <row r="237" spans="1:6" x14ac:dyDescent="0.2">
      <c r="A237" s="1">
        <v>44925</v>
      </c>
      <c r="B237">
        <v>31.16</v>
      </c>
      <c r="C237">
        <v>56.950001</v>
      </c>
      <c r="E237">
        <f t="shared" si="9"/>
        <v>1.4970784699454731E-2</v>
      </c>
      <c r="F237">
        <f t="shared" si="10"/>
        <v>-1.7179223365146126E-2</v>
      </c>
    </row>
    <row r="238" spans="1:6" x14ac:dyDescent="0.2">
      <c r="A238" s="1">
        <v>44929</v>
      </c>
      <c r="B238">
        <v>31.629999000000002</v>
      </c>
      <c r="C238">
        <v>55.98</v>
      </c>
      <c r="E238">
        <f t="shared" si="9"/>
        <v>3.2657264289800057E-2</v>
      </c>
      <c r="F238">
        <f t="shared" si="10"/>
        <v>-9.8735206555940914E-3</v>
      </c>
    </row>
    <row r="239" spans="1:6" x14ac:dyDescent="0.2">
      <c r="A239" s="1">
        <v>44930</v>
      </c>
      <c r="B239">
        <v>32.68</v>
      </c>
      <c r="C239">
        <v>55.43</v>
      </c>
      <c r="E239">
        <f t="shared" si="9"/>
        <v>3.2513340494246451E-2</v>
      </c>
      <c r="F239">
        <f t="shared" si="10"/>
        <v>9.0163201491737374E-4</v>
      </c>
    </row>
    <row r="240" spans="1:6" x14ac:dyDescent="0.2">
      <c r="A240" s="1">
        <v>44931</v>
      </c>
      <c r="B240">
        <v>33.759998000000003</v>
      </c>
      <c r="C240">
        <v>55.48</v>
      </c>
      <c r="E240">
        <f t="shared" si="9"/>
        <v>1.6160275530330878E-2</v>
      </c>
      <c r="F240">
        <f t="shared" si="10"/>
        <v>3.1405046987718226E-2</v>
      </c>
    </row>
    <row r="241" spans="1:6" x14ac:dyDescent="0.2">
      <c r="A241" s="1">
        <v>44932</v>
      </c>
      <c r="B241">
        <v>34.310001</v>
      </c>
      <c r="C241">
        <v>57.25</v>
      </c>
      <c r="E241">
        <f t="shared" si="9"/>
        <v>-4.381517096010458E-3</v>
      </c>
      <c r="F241">
        <f t="shared" si="10"/>
        <v>1.4221536949609488E-2</v>
      </c>
    </row>
    <row r="242" spans="1:6" x14ac:dyDescent="0.2">
      <c r="A242" s="1">
        <v>44935</v>
      </c>
      <c r="B242">
        <v>34.159999999999997</v>
      </c>
      <c r="C242">
        <v>58.07</v>
      </c>
      <c r="E242">
        <f t="shared" si="9"/>
        <v>6.710426445584998E-3</v>
      </c>
      <c r="F242">
        <f t="shared" si="10"/>
        <v>5.1528626996526173E-3</v>
      </c>
    </row>
    <row r="243" spans="1:6" x14ac:dyDescent="0.2">
      <c r="A243" s="1">
        <v>44936</v>
      </c>
      <c r="B243">
        <v>34.389999000000003</v>
      </c>
      <c r="C243">
        <v>58.369999</v>
      </c>
      <c r="E243">
        <f t="shared" si="9"/>
        <v>6.0878288942546885E-3</v>
      </c>
      <c r="F243">
        <f t="shared" si="10"/>
        <v>9.5482567662109486E-3</v>
      </c>
    </row>
    <row r="244" spans="1:6" x14ac:dyDescent="0.2">
      <c r="A244" s="1">
        <v>44937</v>
      </c>
      <c r="B244">
        <v>34.599997999999999</v>
      </c>
      <c r="C244">
        <v>58.93</v>
      </c>
      <c r="E244">
        <f t="shared" si="9"/>
        <v>2.3422951629203343E-2</v>
      </c>
      <c r="F244">
        <f t="shared" si="10"/>
        <v>1.1640772627208355E-2</v>
      </c>
    </row>
    <row r="245" spans="1:6" x14ac:dyDescent="0.2">
      <c r="A245" s="1">
        <v>44938</v>
      </c>
      <c r="B245">
        <v>35.419998</v>
      </c>
      <c r="C245">
        <v>59.619999</v>
      </c>
      <c r="E245">
        <f t="shared" si="9"/>
        <v>2.0400428040394845E-2</v>
      </c>
      <c r="F245">
        <f t="shared" si="10"/>
        <v>-1.67709469486468E-4</v>
      </c>
    </row>
    <row r="246" spans="1:6" x14ac:dyDescent="0.2">
      <c r="A246" s="1">
        <v>44939</v>
      </c>
      <c r="B246">
        <v>36.150002000000001</v>
      </c>
      <c r="C246">
        <v>59.610000999999997</v>
      </c>
      <c r="E246">
        <f t="shared" si="9"/>
        <v>4.1407097927886691E-3</v>
      </c>
      <c r="F246">
        <f t="shared" si="10"/>
        <v>-3.5291019689113502E-3</v>
      </c>
    </row>
    <row r="247" spans="1:6" x14ac:dyDescent="0.2">
      <c r="A247" s="1">
        <v>44943</v>
      </c>
      <c r="B247">
        <v>36.299999</v>
      </c>
      <c r="C247">
        <v>59.400002000000001</v>
      </c>
      <c r="E247">
        <f t="shared" si="9"/>
        <v>-3.3112337554462761E-3</v>
      </c>
      <c r="F247">
        <f t="shared" si="10"/>
        <v>-1.7149634869406506E-2</v>
      </c>
    </row>
    <row r="248" spans="1:6" x14ac:dyDescent="0.2">
      <c r="A248" s="1">
        <v>44944</v>
      </c>
      <c r="B248">
        <v>36.18</v>
      </c>
      <c r="C248">
        <v>58.389999000000003</v>
      </c>
      <c r="E248">
        <f t="shared" si="9"/>
        <v>5.7875041768422272E-3</v>
      </c>
      <c r="F248">
        <f t="shared" si="10"/>
        <v>1.2593801575401522E-2</v>
      </c>
    </row>
    <row r="249" spans="1:6" x14ac:dyDescent="0.2">
      <c r="A249" s="1">
        <v>44945</v>
      </c>
      <c r="B249">
        <v>36.389999000000003</v>
      </c>
      <c r="C249">
        <v>59.130001</v>
      </c>
      <c r="E249">
        <f t="shared" si="9"/>
        <v>1.2290227243115045E-2</v>
      </c>
      <c r="F249">
        <f t="shared" si="10"/>
        <v>-3.8973021312295932E-3</v>
      </c>
    </row>
    <row r="250" spans="1:6" x14ac:dyDescent="0.2">
      <c r="A250" s="1">
        <v>44946</v>
      </c>
      <c r="B250">
        <v>36.840000000000003</v>
      </c>
      <c r="C250">
        <v>58.900002000000001</v>
      </c>
      <c r="E250">
        <f t="shared" si="9"/>
        <v>-5.4303558217440957E-4</v>
      </c>
      <c r="F250">
        <f t="shared" si="10"/>
        <v>-4.5945965811596068E-3</v>
      </c>
    </row>
    <row r="251" spans="1:6" x14ac:dyDescent="0.2">
      <c r="A251" s="1">
        <v>44949</v>
      </c>
      <c r="B251">
        <v>36.82</v>
      </c>
      <c r="C251">
        <v>58.630001</v>
      </c>
      <c r="E251">
        <f t="shared" si="9"/>
        <v>-3.5369646931244256E-3</v>
      </c>
      <c r="F251">
        <f t="shared" si="10"/>
        <v>-1.0975911655184694E-2</v>
      </c>
    </row>
    <row r="252" spans="1:6" x14ac:dyDescent="0.2">
      <c r="A252" s="1">
        <v>44950</v>
      </c>
      <c r="B252">
        <v>36.689999</v>
      </c>
      <c r="C252">
        <v>57.990001999999997</v>
      </c>
      <c r="E252">
        <f t="shared" si="9"/>
        <v>1.05735835232782E-2</v>
      </c>
      <c r="F252">
        <f t="shared" si="10"/>
        <v>-2.5900385265441978E-3</v>
      </c>
    </row>
    <row r="253" spans="1:6" x14ac:dyDescent="0.2">
      <c r="A253" s="1">
        <v>44951</v>
      </c>
      <c r="B253">
        <v>37.080002</v>
      </c>
      <c r="C253">
        <v>57.84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2023-01-28T13:19:31Z</dcterms:created>
  <dcterms:modified xsi:type="dcterms:W3CDTF">2023-01-30T12:38:24Z</dcterms:modified>
</cp:coreProperties>
</file>