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h_scores_2" sheetId="1" r:id="rId3"/>
    <sheet state="visible" name="hourly_breakdown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<sst xmlns="http://schemas.openxmlformats.org/spreadsheetml/2006/main" count="526" uniqueCount="51">
  <si>
    <t>Time</t>
  </si>
  <si>
    <t>UTC Time</t>
  </si>
  <si>
    <t>Positive</t>
  </si>
  <si>
    <t>Negative</t>
  </si>
  <si>
    <t>Neutral</t>
  </si>
  <si>
    <t>Positive % of Total</t>
  </si>
  <si>
    <t>Delta from Avg</t>
  </si>
  <si>
    <t>Positive % of Postiive + Negative</t>
  </si>
  <si>
    <t>Negative % of Total</t>
  </si>
  <si>
    <t>Delta From Avg</t>
  </si>
  <si>
    <t>Negative % of Postiive + Negative</t>
  </si>
  <si>
    <t>Neutral % of Total</t>
  </si>
  <si>
    <t>% Change in Price</t>
  </si>
  <si>
    <t>Date</t>
  </si>
  <si>
    <t>Symbol</t>
  </si>
  <si>
    <t>High</t>
  </si>
  <si>
    <t>Open</t>
  </si>
  <si>
    <t>Low</t>
  </si>
  <si>
    <t>Close</t>
  </si>
  <si>
    <t>Volume</t>
  </si>
  <si>
    <t>Time Conversion Variable</t>
  </si>
  <si>
    <t>ETHUSD</t>
  </si>
  <si>
    <t>Total Tweets</t>
  </si>
  <si>
    <t>% Positive of Total</t>
  </si>
  <si>
    <t>% Positive of Positive +Negative</t>
  </si>
  <si>
    <t>% Negative of Total</t>
  </si>
  <si>
    <t>% Negative of Positive +Negative</t>
  </si>
  <si>
    <t>% Neutral of Total</t>
  </si>
  <si>
    <t>% Negative + Neutral of Total</t>
  </si>
  <si>
    <t>Positive Delta from Avg</t>
  </si>
  <si>
    <t>Negative Delta From Avg</t>
  </si>
  <si>
    <t>Negative + Neutral</t>
  </si>
  <si>
    <t>Negative + Neutral Delta from Avg</t>
  </si>
  <si>
    <t>% Change in Price - Same Day</t>
  </si>
  <si>
    <t>% Change in Price - Next Day</t>
  </si>
  <si>
    <t>Positive  And Negative Only</t>
  </si>
  <si>
    <t>More Negative Than Average and Drop In Price In Subsequent Hour</t>
  </si>
  <si>
    <t>More Negative Than Average and Gain In Price In Subsequent Hour</t>
  </si>
  <si>
    <t>Less Negative Than Average and Drop In Price In Subsequent Hour</t>
  </si>
  <si>
    <t>Less Negative Than Average and Gain In Price In Subsequent Hour</t>
  </si>
  <si>
    <t>More Positive Than Average and Drop In Price In Subsequent Hour</t>
  </si>
  <si>
    <t>More Positive Than Average and Gain In Price In Subsequent Hour</t>
  </si>
  <si>
    <t>Less Positive Than Average and Drop In Price In Subsequent Hour</t>
  </si>
  <si>
    <t>Less Positive Than Average and Gain In Price In Subsequent Hour</t>
  </si>
  <si>
    <t>Notes</t>
  </si>
  <si>
    <t>More positive. Less Negative. Less Neutral</t>
  </si>
  <si>
    <t>Very close to averages. Trend slight postive</t>
  </si>
  <si>
    <t>Very close to averages. Trend slight Negative</t>
  </si>
  <si>
    <t>Way less postiive. Way more negative and neutral</t>
  </si>
  <si>
    <t>Less Positive. More negative. Average Neutral</t>
  </si>
  <si>
    <t xml:space="preserve">Very close to averages.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</si>
</sst>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Delta from Avg and % Change in Price - Same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eth_scores_2!$F$248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eth_scores_2!$A$249:$A$266</c:f>
            </c:strRef>
          </c:cat>
          <c:val>
            <c:numRef>
              <c:f>eth_scores_2!$F$249:$F$266</c:f>
              <c:numCache/>
            </c:numRef>
          </c:val>
          <c:smooth val="1"/>
        </c:ser>
        <c:ser>
          <c:idx val="1"/>
          <c:order val="1"/>
          <c:tx>
            <c:strRef>
              <c:f>eth_scores_2!$Q$248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eth_scores_2!$A$249:$A$266</c:f>
            </c:strRef>
          </c:cat>
          <c:val>
            <c:numRef>
              <c:f>eth_scores_2!$Q$249:$Q$266</c:f>
              <c:numCache/>
            </c:numRef>
          </c:val>
          <c:smooth val="1"/>
        </c:ser>
        <c:axId val="1428661416"/>
        <c:axId val="1993673155"/>
      </c:lineChart>
      <c:catAx>
        <c:axId val="142866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3673155"/>
      </c:catAx>
      <c:valAx>
        <c:axId val="199367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8661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Positive Delta from Avg and % Change in Price - Same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eth_scores_2!$H$248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eth_scores_2!$A$249:$A$266</c:f>
            </c:strRef>
          </c:cat>
          <c:val>
            <c:numRef>
              <c:f>eth_scores_2!$H$249:$H$266</c:f>
              <c:numCache/>
            </c:numRef>
          </c:val>
          <c:smooth val="1"/>
        </c:ser>
        <c:ser>
          <c:idx val="1"/>
          <c:order val="1"/>
          <c:tx>
            <c:strRef>
              <c:f>eth_scores_2!$Q$248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eth_scores_2!$A$249:$A$266</c:f>
            </c:strRef>
          </c:cat>
          <c:val>
            <c:numRef>
              <c:f>eth_scores_2!$Q$249:$Q$266</c:f>
              <c:numCache/>
            </c:numRef>
          </c:val>
          <c:smooth val="1"/>
        </c:ser>
        <c:axId val="836942811"/>
        <c:axId val="1340843177"/>
      </c:lineChart>
      <c:catAx>
        <c:axId val="83694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0843177"/>
      </c:catAx>
      <c:valAx>
        <c:axId val="134084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6942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Positive Delta from Avg and % Change in Price - Next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eth_scores_2!$F$248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eth_scores_2!$A$249:$A$265</c:f>
            </c:strRef>
          </c:cat>
          <c:val>
            <c:numRef>
              <c:f>eth_scores_2!$F$249:$F$265</c:f>
              <c:numCache/>
            </c:numRef>
          </c:val>
          <c:smooth val="1"/>
        </c:ser>
        <c:ser>
          <c:idx val="1"/>
          <c:order val="1"/>
          <c:tx>
            <c:strRef>
              <c:f>eth_scores_2!$R$248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eth_scores_2!$A$249:$A$265</c:f>
            </c:strRef>
          </c:cat>
          <c:val>
            <c:numRef>
              <c:f>eth_scores_2!$R$249:$R$265</c:f>
              <c:numCache/>
            </c:numRef>
          </c:val>
          <c:smooth val="1"/>
        </c:ser>
        <c:axId val="431118410"/>
        <c:axId val="412687143"/>
      </c:lineChart>
      <c:catAx>
        <c:axId val="431118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2687143"/>
      </c:catAx>
      <c:valAx>
        <c:axId val="412687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1118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Negative Delta From Avg and % Change in Price - Same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eth_scores_2!$J$248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eth_scores_2!$A$249:$A$265</c:f>
            </c:strRef>
          </c:cat>
          <c:val>
            <c:numRef>
              <c:f>eth_scores_2!$J$249:$J$265</c:f>
              <c:numCache/>
            </c:numRef>
          </c:val>
          <c:smooth val="1"/>
        </c:ser>
        <c:ser>
          <c:idx val="1"/>
          <c:order val="1"/>
          <c:tx>
            <c:strRef>
              <c:f>eth_scores_2!$Q$248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eth_scores_2!$A$249:$A$265</c:f>
            </c:strRef>
          </c:cat>
          <c:val>
            <c:numRef>
              <c:f>eth_scores_2!$Q$249:$Q$265</c:f>
              <c:numCache/>
            </c:numRef>
          </c:val>
          <c:smooth val="1"/>
        </c:ser>
        <c:axId val="2044208828"/>
        <c:axId val="1067517853"/>
      </c:lineChart>
      <c:catAx>
        <c:axId val="2044208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7517853"/>
      </c:catAx>
      <c:valAx>
        <c:axId val="1067517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4208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Negative Delta From Avg and % Change in Price - Next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eth_scores_2!$J$248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eth_scores_2!$A$249:$A$265</c:f>
            </c:strRef>
          </c:cat>
          <c:val>
            <c:numRef>
              <c:f>eth_scores_2!$J$249:$J$265</c:f>
              <c:numCache/>
            </c:numRef>
          </c:val>
          <c:smooth val="1"/>
        </c:ser>
        <c:ser>
          <c:idx val="1"/>
          <c:order val="1"/>
          <c:tx>
            <c:strRef>
              <c:f>eth_scores_2!$R$248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eth_scores_2!$A$249:$A$265</c:f>
            </c:strRef>
          </c:cat>
          <c:val>
            <c:numRef>
              <c:f>eth_scores_2!$R$249:$R$265</c:f>
              <c:numCache/>
            </c:numRef>
          </c:val>
          <c:smooth val="1"/>
        </c:ser>
        <c:axId val="544405632"/>
        <c:axId val="1783358784"/>
      </c:lineChart>
      <c:catAx>
        <c:axId val="5444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3358784"/>
      </c:catAx>
      <c:valAx>
        <c:axId val="178335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440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268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268</xdr:row>
      <xdr:rowOff>57150</xdr:rowOff>
    </xdr:from>
    <xdr:ext cx="6400800" cy="3952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609600</xdr:colOff>
      <xdr:row>269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200025</xdr:colOff>
      <xdr:row>287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609600</xdr:colOff>
      <xdr:row>287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1.57"/>
    <col customWidth="1" min="9" max="9" width="11.14"/>
    <col customWidth="1" min="13" max="13" width="10.43"/>
    <col customWidth="1" min="15" max="15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9</v>
      </c>
      <c r="L1" s="2" t="s">
        <v>10</v>
      </c>
      <c r="M1" s="2" t="s">
        <v>9</v>
      </c>
      <c r="N1" s="2" t="s">
        <v>11</v>
      </c>
      <c r="O1" s="2" t="s">
        <v>9</v>
      </c>
      <c r="P1" s="3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Y1" s="5" t="s">
        <v>20</v>
      </c>
    </row>
    <row r="2">
      <c r="A2" s="6">
        <v>44530.69461828643</v>
      </c>
      <c r="B2" s="6">
        <f t="shared" ref="B2:B225" si="1">A2+$Y$2</f>
        <v>44530.90295</v>
      </c>
      <c r="C2" s="1">
        <v>190.0</v>
      </c>
      <c r="D2" s="1">
        <v>54.0</v>
      </c>
      <c r="E2" s="1">
        <v>206.0</v>
      </c>
      <c r="F2" s="7">
        <f t="shared" ref="F2:F225" si="2">C2/sum(C2:E2)</f>
        <v>0.4222222222</v>
      </c>
      <c r="G2" s="7">
        <f t="shared" ref="G2:G225" si="3">F2-$B$240</f>
        <v>0.04219985557</v>
      </c>
      <c r="H2" s="7">
        <f t="shared" ref="H2:H225" si="4">C2/sum(C2:D2)</f>
        <v>0.7786885246</v>
      </c>
      <c r="I2" s="7">
        <f t="shared" ref="I2:I225" si="5">H2-$B$241</f>
        <v>0.04083941752</v>
      </c>
      <c r="J2" s="7">
        <f t="shared" ref="J2:J225" si="6">D2/sum(C2:E2)</f>
        <v>0.12</v>
      </c>
      <c r="K2" s="7">
        <f t="shared" ref="K2:K225" si="7">J2-$B$242</f>
        <v>-0.01501839576</v>
      </c>
      <c r="L2" s="7">
        <f t="shared" ref="L2:L225" si="8">D2/sum(C2:D2)</f>
        <v>0.2213114754</v>
      </c>
      <c r="M2" s="7">
        <f t="shared" ref="M2:M225" si="9">L2-$B$243</f>
        <v>-0.04083941752</v>
      </c>
      <c r="N2" s="7">
        <f t="shared" ref="N2:N225" si="10">E2/sum(C2:E2)</f>
        <v>0.4577777778</v>
      </c>
      <c r="O2" s="7">
        <f t="shared" ref="O2:O225" si="11">N2-$B$244</f>
        <v>-0.02718145981</v>
      </c>
      <c r="P2" s="7">
        <f t="shared" ref="P2:P220" si="12">(V2-T2)/T2</f>
        <v>-0.003553901915</v>
      </c>
      <c r="Q2" s="8">
        <v>44530.916666666664</v>
      </c>
      <c r="R2" s="2" t="s">
        <v>21</v>
      </c>
      <c r="S2" s="9">
        <v>4631.07</v>
      </c>
      <c r="T2" s="9">
        <v>4676.55</v>
      </c>
      <c r="U2" s="9">
        <v>4622.67</v>
      </c>
      <c r="V2" s="9">
        <v>4659.93</v>
      </c>
      <c r="W2" s="9">
        <v>352.47181829</v>
      </c>
      <c r="Y2" s="10">
        <f>5/24</f>
        <v>0.2083333333</v>
      </c>
    </row>
    <row r="3">
      <c r="A3" s="6">
        <v>44530.70973252666</v>
      </c>
      <c r="B3" s="6">
        <f t="shared" si="1"/>
        <v>44530.91807</v>
      </c>
      <c r="C3" s="1">
        <v>754.0</v>
      </c>
      <c r="D3" s="1">
        <v>214.0</v>
      </c>
      <c r="E3" s="1">
        <v>832.0</v>
      </c>
      <c r="F3" s="7">
        <f t="shared" si="2"/>
        <v>0.4188888889</v>
      </c>
      <c r="G3" s="7">
        <f t="shared" si="3"/>
        <v>0.03886652224</v>
      </c>
      <c r="H3" s="7">
        <f t="shared" si="4"/>
        <v>0.7789256198</v>
      </c>
      <c r="I3" s="7">
        <f t="shared" si="5"/>
        <v>0.04107651276</v>
      </c>
      <c r="J3" s="7">
        <f t="shared" si="6"/>
        <v>0.1188888889</v>
      </c>
      <c r="K3" s="7">
        <f t="shared" si="7"/>
        <v>-0.01612950687</v>
      </c>
      <c r="L3" s="7">
        <f t="shared" si="8"/>
        <v>0.2210743802</v>
      </c>
      <c r="M3" s="7">
        <f t="shared" si="9"/>
        <v>-0.04107651276</v>
      </c>
      <c r="N3" s="7">
        <f t="shared" si="10"/>
        <v>0.4622222222</v>
      </c>
      <c r="O3" s="7">
        <f t="shared" si="11"/>
        <v>-0.02273701537</v>
      </c>
      <c r="P3" s="7">
        <f t="shared" si="12"/>
        <v>-0.008990677681</v>
      </c>
      <c r="Q3" s="8">
        <v>44530.958333333336</v>
      </c>
      <c r="R3" s="2" t="s">
        <v>21</v>
      </c>
      <c r="S3" s="9">
        <v>4659.93</v>
      </c>
      <c r="T3" s="9">
        <v>4673.73</v>
      </c>
      <c r="U3" s="9">
        <v>4625.76</v>
      </c>
      <c r="V3" s="9">
        <v>4631.71</v>
      </c>
      <c r="W3" s="9">
        <v>558.21884098</v>
      </c>
    </row>
    <row r="4">
      <c r="A4" s="6">
        <v>44530.757223806875</v>
      </c>
      <c r="B4" s="6">
        <f t="shared" si="1"/>
        <v>44530.96556</v>
      </c>
      <c r="C4" s="1">
        <v>943.0</v>
      </c>
      <c r="D4" s="1">
        <v>272.0</v>
      </c>
      <c r="E4" s="1">
        <v>1035.0</v>
      </c>
      <c r="F4" s="7">
        <f t="shared" si="2"/>
        <v>0.4191111111</v>
      </c>
      <c r="G4" s="7">
        <f t="shared" si="3"/>
        <v>0.03908874446</v>
      </c>
      <c r="H4" s="7">
        <f t="shared" si="4"/>
        <v>0.7761316872</v>
      </c>
      <c r="I4" s="7">
        <f t="shared" si="5"/>
        <v>0.03828258017</v>
      </c>
      <c r="J4" s="7">
        <f t="shared" si="6"/>
        <v>0.1208888889</v>
      </c>
      <c r="K4" s="7">
        <f t="shared" si="7"/>
        <v>-0.01412950687</v>
      </c>
      <c r="L4" s="7">
        <f t="shared" si="8"/>
        <v>0.2238683128</v>
      </c>
      <c r="M4" s="7">
        <f t="shared" si="9"/>
        <v>-0.03828258017</v>
      </c>
      <c r="N4" s="7">
        <f t="shared" si="10"/>
        <v>0.46</v>
      </c>
      <c r="O4" s="7">
        <f t="shared" si="11"/>
        <v>-0.02495923759</v>
      </c>
      <c r="P4" s="7">
        <f t="shared" si="12"/>
        <v>-0.001172122492</v>
      </c>
      <c r="Q4" s="8">
        <v>44531.0</v>
      </c>
      <c r="R4" s="2" t="s">
        <v>21</v>
      </c>
      <c r="S4" s="9">
        <v>4631.71</v>
      </c>
      <c r="T4" s="9">
        <v>4735.0</v>
      </c>
      <c r="U4" s="9">
        <v>4606.47</v>
      </c>
      <c r="V4" s="9">
        <v>4729.45</v>
      </c>
      <c r="W4" s="9">
        <v>1049.91587238</v>
      </c>
    </row>
    <row r="5">
      <c r="A5" s="6">
        <v>44530.80031151051</v>
      </c>
      <c r="B5" s="6">
        <f t="shared" si="1"/>
        <v>44531.00864</v>
      </c>
      <c r="C5" s="1">
        <v>377.0</v>
      </c>
      <c r="D5" s="1">
        <v>108.0</v>
      </c>
      <c r="E5" s="1">
        <v>415.0</v>
      </c>
      <c r="F5" s="7">
        <f t="shared" si="2"/>
        <v>0.4188888889</v>
      </c>
      <c r="G5" s="7">
        <f t="shared" si="3"/>
        <v>0.03886652224</v>
      </c>
      <c r="H5" s="7">
        <f t="shared" si="4"/>
        <v>0.7773195876</v>
      </c>
      <c r="I5" s="7">
        <f t="shared" si="5"/>
        <v>0.03947048056</v>
      </c>
      <c r="J5" s="7">
        <f t="shared" si="6"/>
        <v>0.12</v>
      </c>
      <c r="K5" s="7">
        <f t="shared" si="7"/>
        <v>-0.01501839576</v>
      </c>
      <c r="L5" s="7">
        <f t="shared" si="8"/>
        <v>0.2226804124</v>
      </c>
      <c r="M5" s="7">
        <f t="shared" si="9"/>
        <v>-0.03947048056</v>
      </c>
      <c r="N5" s="7">
        <f t="shared" si="10"/>
        <v>0.4611111111</v>
      </c>
      <c r="O5" s="7">
        <f t="shared" si="11"/>
        <v>-0.02384812648</v>
      </c>
      <c r="P5" s="7">
        <f t="shared" si="12"/>
        <v>-0.006971212297</v>
      </c>
      <c r="Q5" s="8">
        <v>44531.041666666664</v>
      </c>
      <c r="R5" s="2" t="s">
        <v>21</v>
      </c>
      <c r="S5" s="9">
        <v>4729.45</v>
      </c>
      <c r="T5" s="9">
        <v>4729.45</v>
      </c>
      <c r="U5" s="9">
        <v>4686.51</v>
      </c>
      <c r="V5" s="9">
        <v>4696.48</v>
      </c>
      <c r="W5" s="9">
        <v>313.99085459</v>
      </c>
    </row>
    <row r="6">
      <c r="A6" s="6">
        <v>44530.89056232908</v>
      </c>
      <c r="B6" s="6">
        <f t="shared" si="1"/>
        <v>44531.0989</v>
      </c>
      <c r="C6" s="1">
        <v>378.0</v>
      </c>
      <c r="D6" s="1">
        <v>105.0</v>
      </c>
      <c r="E6" s="1">
        <v>417.0</v>
      </c>
      <c r="F6" s="7">
        <f t="shared" si="2"/>
        <v>0.42</v>
      </c>
      <c r="G6" s="7">
        <f t="shared" si="3"/>
        <v>0.03997763335</v>
      </c>
      <c r="H6" s="7">
        <f t="shared" si="4"/>
        <v>0.7826086957</v>
      </c>
      <c r="I6" s="7">
        <f t="shared" si="5"/>
        <v>0.04475958858</v>
      </c>
      <c r="J6" s="7">
        <f t="shared" si="6"/>
        <v>0.1166666667</v>
      </c>
      <c r="K6" s="7">
        <f t="shared" si="7"/>
        <v>-0.01835172909</v>
      </c>
      <c r="L6" s="7">
        <f t="shared" si="8"/>
        <v>0.2173913043</v>
      </c>
      <c r="M6" s="7">
        <f t="shared" si="9"/>
        <v>-0.04475958858</v>
      </c>
      <c r="N6" s="7">
        <f t="shared" si="10"/>
        <v>0.4633333333</v>
      </c>
      <c r="O6" s="7">
        <f t="shared" si="11"/>
        <v>-0.02162590426</v>
      </c>
      <c r="P6" s="7">
        <f t="shared" si="12"/>
        <v>-0.001257861635</v>
      </c>
      <c r="Q6" s="8">
        <v>44531.125</v>
      </c>
      <c r="R6" s="2" t="s">
        <v>21</v>
      </c>
      <c r="S6" s="9">
        <v>4755.0</v>
      </c>
      <c r="T6" s="9">
        <v>4770.0</v>
      </c>
      <c r="U6" s="9">
        <v>4720.21</v>
      </c>
      <c r="V6" s="9">
        <v>4764.0</v>
      </c>
      <c r="W6" s="9">
        <v>1450.93260979</v>
      </c>
    </row>
    <row r="7">
      <c r="A7" s="6">
        <v>44531.29749533043</v>
      </c>
      <c r="B7" s="6">
        <f t="shared" si="1"/>
        <v>44531.50583</v>
      </c>
      <c r="C7" s="1">
        <v>190.0</v>
      </c>
      <c r="D7" s="1">
        <v>57.0</v>
      </c>
      <c r="E7" s="1">
        <v>203.0</v>
      </c>
      <c r="F7" s="7">
        <f t="shared" si="2"/>
        <v>0.4222222222</v>
      </c>
      <c r="G7" s="7">
        <f t="shared" si="3"/>
        <v>0.04219985557</v>
      </c>
      <c r="H7" s="7">
        <f t="shared" si="4"/>
        <v>0.7692307692</v>
      </c>
      <c r="I7" s="7">
        <f t="shared" si="5"/>
        <v>0.03138166216</v>
      </c>
      <c r="J7" s="7">
        <f t="shared" si="6"/>
        <v>0.1266666667</v>
      </c>
      <c r="K7" s="7">
        <f t="shared" si="7"/>
        <v>-0.008351729093</v>
      </c>
      <c r="L7" s="7">
        <f t="shared" si="8"/>
        <v>0.2307692308</v>
      </c>
      <c r="M7" s="7">
        <f t="shared" si="9"/>
        <v>-0.03138166216</v>
      </c>
      <c r="N7" s="7">
        <f t="shared" si="10"/>
        <v>0.4511111111</v>
      </c>
      <c r="O7" s="7">
        <f t="shared" si="11"/>
        <v>-0.03384812648</v>
      </c>
      <c r="P7" s="7">
        <f t="shared" si="12"/>
        <v>-0.009120696297</v>
      </c>
      <c r="Q7" s="8">
        <v>44531.541666666664</v>
      </c>
      <c r="R7" s="2" t="s">
        <v>21</v>
      </c>
      <c r="S7" s="9">
        <v>4670.58</v>
      </c>
      <c r="T7" s="9">
        <v>4724.42</v>
      </c>
      <c r="U7" s="9">
        <v>4667.92</v>
      </c>
      <c r="V7" s="9">
        <v>4681.33</v>
      </c>
      <c r="W7" s="9">
        <v>184.3836277</v>
      </c>
    </row>
    <row r="8">
      <c r="A8" s="6">
        <v>44531.364623946596</v>
      </c>
      <c r="B8" s="6">
        <f t="shared" si="1"/>
        <v>44531.57296</v>
      </c>
      <c r="C8" s="1">
        <v>152.0</v>
      </c>
      <c r="D8" s="1">
        <v>58.0</v>
      </c>
      <c r="E8" s="1">
        <v>240.0</v>
      </c>
      <c r="F8" s="7">
        <f t="shared" si="2"/>
        <v>0.3377777778</v>
      </c>
      <c r="G8" s="7">
        <f t="shared" si="3"/>
        <v>-0.04224458887</v>
      </c>
      <c r="H8" s="7">
        <f t="shared" si="4"/>
        <v>0.7238095238</v>
      </c>
      <c r="I8" s="7">
        <f t="shared" si="5"/>
        <v>-0.01403958326</v>
      </c>
      <c r="J8" s="7">
        <f t="shared" si="6"/>
        <v>0.1288888889</v>
      </c>
      <c r="K8" s="7">
        <f t="shared" si="7"/>
        <v>-0.006129506871</v>
      </c>
      <c r="L8" s="7">
        <f t="shared" si="8"/>
        <v>0.2761904762</v>
      </c>
      <c r="M8" s="7">
        <f t="shared" si="9"/>
        <v>0.01403958326</v>
      </c>
      <c r="N8" s="7">
        <f t="shared" si="10"/>
        <v>0.5333333333</v>
      </c>
      <c r="O8" s="7">
        <f t="shared" si="11"/>
        <v>0.04837409574</v>
      </c>
      <c r="P8" s="7">
        <f t="shared" si="12"/>
        <v>-0.003674719149</v>
      </c>
      <c r="Q8" s="8">
        <v>44531.583333333336</v>
      </c>
      <c r="R8" s="2" t="s">
        <v>21</v>
      </c>
      <c r="S8" s="9">
        <v>4681.33</v>
      </c>
      <c r="T8" s="9">
        <v>4764.99</v>
      </c>
      <c r="U8" s="9">
        <v>4681.15</v>
      </c>
      <c r="V8" s="9">
        <v>4747.48</v>
      </c>
      <c r="W8" s="9">
        <v>665.28259919</v>
      </c>
    </row>
    <row r="9">
      <c r="A9" s="6">
        <v>44531.394724172955</v>
      </c>
      <c r="B9" s="6">
        <f t="shared" si="1"/>
        <v>44531.60306</v>
      </c>
      <c r="C9" s="1">
        <v>155.0</v>
      </c>
      <c r="D9" s="1">
        <v>56.0</v>
      </c>
      <c r="E9" s="1">
        <v>239.0</v>
      </c>
      <c r="F9" s="7">
        <f t="shared" si="2"/>
        <v>0.3444444444</v>
      </c>
      <c r="G9" s="7">
        <f t="shared" si="3"/>
        <v>-0.03557792221</v>
      </c>
      <c r="H9" s="7">
        <f t="shared" si="4"/>
        <v>0.7345971564</v>
      </c>
      <c r="I9" s="7">
        <f t="shared" si="5"/>
        <v>-0.003251950675</v>
      </c>
      <c r="J9" s="7">
        <f t="shared" si="6"/>
        <v>0.1244444444</v>
      </c>
      <c r="K9" s="7">
        <f t="shared" si="7"/>
        <v>-0.01057395132</v>
      </c>
      <c r="L9" s="7">
        <f t="shared" si="8"/>
        <v>0.2654028436</v>
      </c>
      <c r="M9" s="7">
        <f t="shared" si="9"/>
        <v>0.003251950675</v>
      </c>
      <c r="N9" s="7">
        <f t="shared" si="10"/>
        <v>0.5311111111</v>
      </c>
      <c r="O9" s="7">
        <f t="shared" si="11"/>
        <v>0.04615187352</v>
      </c>
      <c r="P9" s="7">
        <f t="shared" si="12"/>
        <v>-0.003473421689</v>
      </c>
      <c r="Q9" s="8">
        <v>44531.625</v>
      </c>
      <c r="R9" s="2" t="s">
        <v>21</v>
      </c>
      <c r="S9" s="9">
        <v>4747.48</v>
      </c>
      <c r="T9" s="9">
        <v>4747.48</v>
      </c>
      <c r="U9" s="9">
        <v>4723.5</v>
      </c>
      <c r="V9" s="9">
        <v>4730.99</v>
      </c>
      <c r="W9" s="9">
        <v>361.56378213</v>
      </c>
    </row>
    <row r="10">
      <c r="A10" s="6">
        <v>44531.42223506577</v>
      </c>
      <c r="B10" s="6">
        <f t="shared" si="1"/>
        <v>44531.63057</v>
      </c>
      <c r="C10" s="1">
        <v>307.0</v>
      </c>
      <c r="D10" s="1">
        <v>115.0</v>
      </c>
      <c r="E10" s="1">
        <v>478.0</v>
      </c>
      <c r="F10" s="7">
        <f t="shared" si="2"/>
        <v>0.3411111111</v>
      </c>
      <c r="G10" s="7">
        <f t="shared" si="3"/>
        <v>-0.03891125554</v>
      </c>
      <c r="H10" s="7">
        <f t="shared" si="4"/>
        <v>0.7274881517</v>
      </c>
      <c r="I10" s="7">
        <f t="shared" si="5"/>
        <v>-0.01036095541</v>
      </c>
      <c r="J10" s="7">
        <f t="shared" si="6"/>
        <v>0.1277777778</v>
      </c>
      <c r="K10" s="7">
        <f t="shared" si="7"/>
        <v>-0.007240617982</v>
      </c>
      <c r="L10" s="7">
        <f t="shared" si="8"/>
        <v>0.2725118483</v>
      </c>
      <c r="M10" s="7">
        <f t="shared" si="9"/>
        <v>0.01036095541</v>
      </c>
      <c r="N10" s="7">
        <f t="shared" si="10"/>
        <v>0.5311111111</v>
      </c>
      <c r="O10" s="7">
        <f t="shared" si="11"/>
        <v>0.04615187352</v>
      </c>
      <c r="P10" s="7">
        <f t="shared" si="12"/>
        <v>-0.01084269675</v>
      </c>
      <c r="Q10" s="8">
        <v>44531.666666666664</v>
      </c>
      <c r="R10" s="2" t="s">
        <v>21</v>
      </c>
      <c r="S10" s="9">
        <v>4730.99</v>
      </c>
      <c r="T10" s="9">
        <v>4753.43</v>
      </c>
      <c r="U10" s="9">
        <v>4697.6</v>
      </c>
      <c r="V10" s="9">
        <v>4701.89</v>
      </c>
      <c r="W10" s="9">
        <v>276.14709954</v>
      </c>
    </row>
    <row r="11">
      <c r="A11" s="6">
        <v>44531.52766741099</v>
      </c>
      <c r="B11" s="6">
        <f t="shared" si="1"/>
        <v>44531.736</v>
      </c>
      <c r="C11" s="1">
        <v>156.0</v>
      </c>
      <c r="D11" s="1">
        <v>56.0</v>
      </c>
      <c r="E11" s="1">
        <v>238.0</v>
      </c>
      <c r="F11" s="7">
        <f t="shared" si="2"/>
        <v>0.3466666667</v>
      </c>
      <c r="G11" s="7">
        <f t="shared" si="3"/>
        <v>-0.03335569998</v>
      </c>
      <c r="H11" s="7">
        <f t="shared" si="4"/>
        <v>0.7358490566</v>
      </c>
      <c r="I11" s="7">
        <f t="shared" si="5"/>
        <v>-0.002000050469</v>
      </c>
      <c r="J11" s="7">
        <f t="shared" si="6"/>
        <v>0.1244444444</v>
      </c>
      <c r="K11" s="7">
        <f t="shared" si="7"/>
        <v>-0.01057395132</v>
      </c>
      <c r="L11" s="7">
        <f t="shared" si="8"/>
        <v>0.2641509434</v>
      </c>
      <c r="M11" s="7">
        <f t="shared" si="9"/>
        <v>0.002000050469</v>
      </c>
      <c r="N11" s="7">
        <f t="shared" si="10"/>
        <v>0.5288888889</v>
      </c>
      <c r="O11" s="7">
        <f t="shared" si="11"/>
        <v>0.0439296513</v>
      </c>
      <c r="P11" s="7">
        <f t="shared" si="12"/>
        <v>-0.009728065544</v>
      </c>
      <c r="Q11" s="8">
        <v>44531.75</v>
      </c>
      <c r="R11" s="2" t="s">
        <v>21</v>
      </c>
      <c r="S11" s="9">
        <v>4677.23</v>
      </c>
      <c r="T11" s="9">
        <v>4696.72</v>
      </c>
      <c r="U11" s="9">
        <v>4645.75</v>
      </c>
      <c r="V11" s="9">
        <v>4651.03</v>
      </c>
      <c r="W11" s="9">
        <v>1008.17494466</v>
      </c>
    </row>
    <row r="12">
      <c r="A12" s="6">
        <v>44531.55291337048</v>
      </c>
      <c r="B12" s="6">
        <f t="shared" si="1"/>
        <v>44531.76125</v>
      </c>
      <c r="C12" s="1">
        <v>337.0</v>
      </c>
      <c r="D12" s="1">
        <v>107.0</v>
      </c>
      <c r="E12" s="1">
        <v>456.0</v>
      </c>
      <c r="F12" s="7">
        <f t="shared" si="2"/>
        <v>0.3744444444</v>
      </c>
      <c r="G12" s="7">
        <f t="shared" si="3"/>
        <v>-0.005577922207</v>
      </c>
      <c r="H12" s="7">
        <f t="shared" si="4"/>
        <v>0.759009009</v>
      </c>
      <c r="I12" s="7">
        <f t="shared" si="5"/>
        <v>0.02115990194</v>
      </c>
      <c r="J12" s="7">
        <f t="shared" si="6"/>
        <v>0.1188888889</v>
      </c>
      <c r="K12" s="7">
        <f t="shared" si="7"/>
        <v>-0.01612950687</v>
      </c>
      <c r="L12" s="7">
        <f t="shared" si="8"/>
        <v>0.240990991</v>
      </c>
      <c r="M12" s="7">
        <f t="shared" si="9"/>
        <v>-0.02115990194</v>
      </c>
      <c r="N12" s="7">
        <f t="shared" si="10"/>
        <v>0.5066666667</v>
      </c>
      <c r="O12" s="7">
        <f t="shared" si="11"/>
        <v>0.02170742908</v>
      </c>
      <c r="P12" s="7">
        <f t="shared" si="12"/>
        <v>-0.003601874257</v>
      </c>
      <c r="Q12" s="8">
        <v>44531.791666666664</v>
      </c>
      <c r="R12" s="2" t="s">
        <v>21</v>
      </c>
      <c r="S12" s="9">
        <v>4651.03</v>
      </c>
      <c r="T12" s="9">
        <v>4678.12</v>
      </c>
      <c r="U12" s="9">
        <v>4596.29</v>
      </c>
      <c r="V12" s="9">
        <v>4661.27</v>
      </c>
      <c r="W12" s="9">
        <v>1781.2947682</v>
      </c>
    </row>
    <row r="13">
      <c r="A13" s="6">
        <v>44531.650056539744</v>
      </c>
      <c r="B13" s="6">
        <f t="shared" si="1"/>
        <v>44531.85839</v>
      </c>
      <c r="C13" s="1">
        <v>185.0</v>
      </c>
      <c r="D13" s="1">
        <v>53.0</v>
      </c>
      <c r="E13" s="1">
        <v>212.0</v>
      </c>
      <c r="F13" s="7">
        <f t="shared" si="2"/>
        <v>0.4111111111</v>
      </c>
      <c r="G13" s="7">
        <f t="shared" si="3"/>
        <v>0.03108874446</v>
      </c>
      <c r="H13" s="7">
        <f t="shared" si="4"/>
        <v>0.7773109244</v>
      </c>
      <c r="I13" s="7">
        <f t="shared" si="5"/>
        <v>0.0394618173</v>
      </c>
      <c r="J13" s="7">
        <f t="shared" si="6"/>
        <v>0.1177777778</v>
      </c>
      <c r="K13" s="7">
        <f t="shared" si="7"/>
        <v>-0.01724061798</v>
      </c>
      <c r="L13" s="7">
        <f t="shared" si="8"/>
        <v>0.2226890756</v>
      </c>
      <c r="M13" s="7">
        <f t="shared" si="9"/>
        <v>-0.0394618173</v>
      </c>
      <c r="N13" s="7">
        <f t="shared" si="10"/>
        <v>0.4711111111</v>
      </c>
      <c r="O13" s="7">
        <f t="shared" si="11"/>
        <v>-0.01384812648</v>
      </c>
      <c r="P13" s="7">
        <f t="shared" si="12"/>
        <v>-0.006636942094</v>
      </c>
      <c r="Q13" s="8">
        <v>44531.875</v>
      </c>
      <c r="R13" s="2" t="s">
        <v>21</v>
      </c>
      <c r="S13" s="9">
        <v>4563.92</v>
      </c>
      <c r="T13" s="9">
        <v>4600.01</v>
      </c>
      <c r="U13" s="9">
        <v>4529.8</v>
      </c>
      <c r="V13" s="9">
        <v>4569.48</v>
      </c>
      <c r="W13" s="9">
        <v>2269.59546235</v>
      </c>
    </row>
    <row r="14">
      <c r="A14" s="6">
        <v>44531.67261568764</v>
      </c>
      <c r="B14" s="6">
        <f t="shared" si="1"/>
        <v>44531.88095</v>
      </c>
      <c r="C14" s="1">
        <v>549.0</v>
      </c>
      <c r="D14" s="1">
        <v>158.0</v>
      </c>
      <c r="E14" s="1">
        <v>643.0</v>
      </c>
      <c r="F14" s="7">
        <f t="shared" si="2"/>
        <v>0.4066666667</v>
      </c>
      <c r="G14" s="7">
        <f t="shared" si="3"/>
        <v>0.02664430002</v>
      </c>
      <c r="H14" s="7">
        <f t="shared" si="4"/>
        <v>0.7765205092</v>
      </c>
      <c r="I14" s="7">
        <f t="shared" si="5"/>
        <v>0.03867140212</v>
      </c>
      <c r="J14" s="7">
        <f t="shared" si="6"/>
        <v>0.117037037</v>
      </c>
      <c r="K14" s="7">
        <f t="shared" si="7"/>
        <v>-0.01798135872</v>
      </c>
      <c r="L14" s="7">
        <f t="shared" si="8"/>
        <v>0.2234794908</v>
      </c>
      <c r="M14" s="7">
        <f t="shared" si="9"/>
        <v>-0.03867140212</v>
      </c>
      <c r="N14" s="7">
        <f t="shared" si="10"/>
        <v>0.4762962963</v>
      </c>
      <c r="O14" s="7">
        <f t="shared" si="11"/>
        <v>-0.008662941293</v>
      </c>
      <c r="P14" s="7">
        <f t="shared" si="12"/>
        <v>-0.005747539178</v>
      </c>
      <c r="Q14" s="8">
        <v>44531.916666666664</v>
      </c>
      <c r="R14" s="2" t="s">
        <v>21</v>
      </c>
      <c r="S14" s="9">
        <v>4569.48</v>
      </c>
      <c r="T14" s="9">
        <v>4595.01</v>
      </c>
      <c r="U14" s="9">
        <v>4526.27</v>
      </c>
      <c r="V14" s="9">
        <v>4568.6</v>
      </c>
      <c r="W14" s="9">
        <v>745.71585082</v>
      </c>
    </row>
    <row r="15">
      <c r="A15" s="6">
        <v>44531.722552036554</v>
      </c>
      <c r="B15" s="6">
        <f t="shared" si="1"/>
        <v>44531.93089</v>
      </c>
      <c r="C15" s="1">
        <v>550.0</v>
      </c>
      <c r="D15" s="1">
        <v>160.0</v>
      </c>
      <c r="E15" s="1">
        <v>640.0</v>
      </c>
      <c r="F15" s="7">
        <f t="shared" si="2"/>
        <v>0.4074074074</v>
      </c>
      <c r="G15" s="7">
        <f t="shared" si="3"/>
        <v>0.02738504076</v>
      </c>
      <c r="H15" s="7">
        <f t="shared" si="4"/>
        <v>0.7746478873</v>
      </c>
      <c r="I15" s="7">
        <f t="shared" si="5"/>
        <v>0.03679878025</v>
      </c>
      <c r="J15" s="7">
        <f t="shared" si="6"/>
        <v>0.1185185185</v>
      </c>
      <c r="K15" s="7">
        <f t="shared" si="7"/>
        <v>-0.01649987724</v>
      </c>
      <c r="L15" s="7">
        <f t="shared" si="8"/>
        <v>0.2253521127</v>
      </c>
      <c r="M15" s="7">
        <f t="shared" si="9"/>
        <v>-0.03679878025</v>
      </c>
      <c r="N15" s="7">
        <f t="shared" si="10"/>
        <v>0.4740740741</v>
      </c>
      <c r="O15" s="7">
        <f t="shared" si="11"/>
        <v>-0.01088516351</v>
      </c>
      <c r="P15" s="7">
        <f t="shared" si="12"/>
        <v>-0.002061819795</v>
      </c>
      <c r="Q15" s="8">
        <v>44531.958333333336</v>
      </c>
      <c r="R15" s="2" t="s">
        <v>21</v>
      </c>
      <c r="S15" s="9">
        <v>4568.6</v>
      </c>
      <c r="T15" s="9">
        <v>4597.88</v>
      </c>
      <c r="U15" s="9">
        <v>4560.74</v>
      </c>
      <c r="V15" s="9">
        <v>4588.4</v>
      </c>
      <c r="W15" s="9">
        <v>1156.00704407</v>
      </c>
    </row>
    <row r="16">
      <c r="A16" s="6">
        <v>44531.78068601832</v>
      </c>
      <c r="B16" s="6">
        <f t="shared" si="1"/>
        <v>44531.98902</v>
      </c>
      <c r="C16" s="1">
        <v>162.0</v>
      </c>
      <c r="D16" s="1">
        <v>70.0</v>
      </c>
      <c r="E16" s="1">
        <v>218.0</v>
      </c>
      <c r="F16" s="7">
        <f t="shared" si="2"/>
        <v>0.36</v>
      </c>
      <c r="G16" s="7">
        <f t="shared" si="3"/>
        <v>-0.02002236665</v>
      </c>
      <c r="H16" s="7">
        <f t="shared" si="4"/>
        <v>0.6982758621</v>
      </c>
      <c r="I16" s="7">
        <f t="shared" si="5"/>
        <v>-0.039573245</v>
      </c>
      <c r="J16" s="7">
        <f t="shared" si="6"/>
        <v>0.1555555556</v>
      </c>
      <c r="K16" s="7">
        <f t="shared" si="7"/>
        <v>0.0205371598</v>
      </c>
      <c r="L16" s="7">
        <f t="shared" si="8"/>
        <v>0.3017241379</v>
      </c>
      <c r="M16" s="7">
        <f t="shared" si="9"/>
        <v>0.039573245</v>
      </c>
      <c r="N16" s="7">
        <f t="shared" si="10"/>
        <v>0.4844444444</v>
      </c>
      <c r="O16" s="7">
        <f t="shared" si="11"/>
        <v>-0.0005147931445</v>
      </c>
      <c r="P16" s="7">
        <f t="shared" si="12"/>
        <v>-0.002048644408</v>
      </c>
      <c r="Q16" s="8">
        <v>44532.0</v>
      </c>
      <c r="R16" s="2" t="s">
        <v>21</v>
      </c>
      <c r="S16" s="9">
        <v>4588.4</v>
      </c>
      <c r="T16" s="9">
        <v>4588.4</v>
      </c>
      <c r="U16" s="9">
        <v>4543.25</v>
      </c>
      <c r="V16" s="9">
        <v>4579.0</v>
      </c>
      <c r="W16" s="9">
        <v>252.47350092</v>
      </c>
    </row>
    <row r="17">
      <c r="A17" s="6">
        <v>44531.794896331114</v>
      </c>
      <c r="B17" s="6">
        <f t="shared" si="1"/>
        <v>44532.00323</v>
      </c>
      <c r="C17" s="1">
        <v>344.0</v>
      </c>
      <c r="D17" s="1">
        <v>124.0</v>
      </c>
      <c r="E17" s="1">
        <v>432.0</v>
      </c>
      <c r="F17" s="7">
        <f t="shared" si="2"/>
        <v>0.3822222222</v>
      </c>
      <c r="G17" s="7">
        <f t="shared" si="3"/>
        <v>0.002199855571</v>
      </c>
      <c r="H17" s="7">
        <f t="shared" si="4"/>
        <v>0.735042735</v>
      </c>
      <c r="I17" s="7">
        <f t="shared" si="5"/>
        <v>-0.00280637203</v>
      </c>
      <c r="J17" s="7">
        <f t="shared" si="6"/>
        <v>0.1377777778</v>
      </c>
      <c r="K17" s="7">
        <f t="shared" si="7"/>
        <v>0.002759382018</v>
      </c>
      <c r="L17" s="7">
        <f t="shared" si="8"/>
        <v>0.264957265</v>
      </c>
      <c r="M17" s="7">
        <f t="shared" si="9"/>
        <v>0.00280637203</v>
      </c>
      <c r="N17" s="7">
        <f t="shared" si="10"/>
        <v>0.48</v>
      </c>
      <c r="O17" s="7">
        <f t="shared" si="11"/>
        <v>-0.004959237589</v>
      </c>
      <c r="P17" s="7">
        <f t="shared" si="12"/>
        <v>-0.001715336362</v>
      </c>
      <c r="Q17" s="8">
        <v>44532.041666666664</v>
      </c>
      <c r="R17" s="2" t="s">
        <v>21</v>
      </c>
      <c r="S17" s="9">
        <v>4579.0</v>
      </c>
      <c r="T17" s="9">
        <v>4623.0</v>
      </c>
      <c r="U17" s="9">
        <v>4551.78</v>
      </c>
      <c r="V17" s="9">
        <v>4615.07</v>
      </c>
      <c r="W17" s="9">
        <v>796.97100105</v>
      </c>
    </row>
    <row r="18">
      <c r="A18" s="6">
        <v>44531.83663742307</v>
      </c>
      <c r="B18" s="6">
        <f t="shared" si="1"/>
        <v>44532.04497</v>
      </c>
      <c r="C18" s="1">
        <v>362.0</v>
      </c>
      <c r="D18" s="1">
        <v>105.0</v>
      </c>
      <c r="E18" s="1">
        <v>433.0</v>
      </c>
      <c r="F18" s="7">
        <f t="shared" si="2"/>
        <v>0.4022222222</v>
      </c>
      <c r="G18" s="7">
        <f t="shared" si="3"/>
        <v>0.02219985557</v>
      </c>
      <c r="H18" s="7">
        <f t="shared" si="4"/>
        <v>0.7751605996</v>
      </c>
      <c r="I18" s="7">
        <f t="shared" si="5"/>
        <v>0.0373114925</v>
      </c>
      <c r="J18" s="7">
        <f t="shared" si="6"/>
        <v>0.1166666667</v>
      </c>
      <c r="K18" s="7">
        <f t="shared" si="7"/>
        <v>-0.01835172909</v>
      </c>
      <c r="L18" s="7">
        <f t="shared" si="8"/>
        <v>0.2248394004</v>
      </c>
      <c r="M18" s="7">
        <f t="shared" si="9"/>
        <v>-0.0373114925</v>
      </c>
      <c r="N18" s="7">
        <f t="shared" si="10"/>
        <v>0.4811111111</v>
      </c>
      <c r="O18" s="7">
        <f t="shared" si="11"/>
        <v>-0.003848126478</v>
      </c>
      <c r="P18" s="7">
        <f t="shared" si="12"/>
        <v>-0.008559401816</v>
      </c>
      <c r="Q18" s="8">
        <v>44532.083333333336</v>
      </c>
      <c r="R18" s="2" t="s">
        <v>21</v>
      </c>
      <c r="S18" s="9">
        <v>4615.07</v>
      </c>
      <c r="T18" s="9">
        <v>4620.65</v>
      </c>
      <c r="U18" s="9">
        <v>4567.15</v>
      </c>
      <c r="V18" s="9">
        <v>4581.1</v>
      </c>
      <c r="W18" s="9">
        <v>816.66617368</v>
      </c>
    </row>
    <row r="19">
      <c r="A19" s="6">
        <v>44531.8862915233</v>
      </c>
      <c r="B19" s="6">
        <f t="shared" si="1"/>
        <v>44532.09462</v>
      </c>
      <c r="C19" s="1">
        <v>344.0</v>
      </c>
      <c r="D19" s="1">
        <v>126.0</v>
      </c>
      <c r="E19" s="1">
        <v>430.0</v>
      </c>
      <c r="F19" s="7">
        <f t="shared" si="2"/>
        <v>0.3822222222</v>
      </c>
      <c r="G19" s="7">
        <f t="shared" si="3"/>
        <v>0.002199855571</v>
      </c>
      <c r="H19" s="7">
        <f t="shared" si="4"/>
        <v>0.7319148936</v>
      </c>
      <c r="I19" s="7">
        <f t="shared" si="5"/>
        <v>-0.005934213456</v>
      </c>
      <c r="J19" s="7">
        <f t="shared" si="6"/>
        <v>0.14</v>
      </c>
      <c r="K19" s="7">
        <f t="shared" si="7"/>
        <v>0.00498160424</v>
      </c>
      <c r="L19" s="7">
        <f t="shared" si="8"/>
        <v>0.2680851064</v>
      </c>
      <c r="M19" s="7">
        <f t="shared" si="9"/>
        <v>0.005934213456</v>
      </c>
      <c r="N19" s="7">
        <f t="shared" si="10"/>
        <v>0.4777777778</v>
      </c>
      <c r="O19" s="7">
        <f t="shared" si="11"/>
        <v>-0.007181459811</v>
      </c>
      <c r="P19" s="7">
        <f t="shared" si="12"/>
        <v>-0.01867018838</v>
      </c>
      <c r="Q19" s="8">
        <v>44532.125</v>
      </c>
      <c r="R19" s="2" t="s">
        <v>21</v>
      </c>
      <c r="S19" s="9">
        <v>4581.1</v>
      </c>
      <c r="T19" s="9">
        <v>4581.1</v>
      </c>
      <c r="U19" s="9">
        <v>4455.1</v>
      </c>
      <c r="V19" s="9">
        <v>4495.57</v>
      </c>
      <c r="W19" s="9">
        <v>1492.57458502</v>
      </c>
    </row>
    <row r="20">
      <c r="A20" s="6">
        <v>44531.92496069477</v>
      </c>
      <c r="B20" s="6">
        <f t="shared" si="1"/>
        <v>44532.13329</v>
      </c>
      <c r="C20" s="1">
        <v>181.0</v>
      </c>
      <c r="D20" s="1">
        <v>54.0</v>
      </c>
      <c r="E20" s="1">
        <v>215.0</v>
      </c>
      <c r="F20" s="7">
        <f t="shared" si="2"/>
        <v>0.4022222222</v>
      </c>
      <c r="G20" s="7">
        <f t="shared" si="3"/>
        <v>0.02219985557</v>
      </c>
      <c r="H20" s="7">
        <f t="shared" si="4"/>
        <v>0.770212766</v>
      </c>
      <c r="I20" s="7">
        <f t="shared" si="5"/>
        <v>0.03236365888</v>
      </c>
      <c r="J20" s="7">
        <f t="shared" si="6"/>
        <v>0.12</v>
      </c>
      <c r="K20" s="7">
        <f t="shared" si="7"/>
        <v>-0.01501839576</v>
      </c>
      <c r="L20" s="7">
        <f t="shared" si="8"/>
        <v>0.229787234</v>
      </c>
      <c r="M20" s="7">
        <f t="shared" si="9"/>
        <v>-0.03236365888</v>
      </c>
      <c r="N20" s="7">
        <f t="shared" si="10"/>
        <v>0.4777777778</v>
      </c>
      <c r="O20" s="7">
        <f t="shared" si="11"/>
        <v>-0.007181459811</v>
      </c>
      <c r="P20" s="7">
        <f t="shared" si="12"/>
        <v>-0.002712289676</v>
      </c>
      <c r="Q20" s="8">
        <v>44532.166666666664</v>
      </c>
      <c r="R20" s="2" t="s">
        <v>21</v>
      </c>
      <c r="S20" s="9">
        <v>4495.57</v>
      </c>
      <c r="T20" s="9">
        <v>4527.54</v>
      </c>
      <c r="U20" s="9">
        <v>4490.15</v>
      </c>
      <c r="V20" s="9">
        <v>4515.26</v>
      </c>
      <c r="W20" s="9">
        <v>1059.43437089</v>
      </c>
    </row>
    <row r="21">
      <c r="A21" s="6">
        <v>44532.27880474243</v>
      </c>
      <c r="B21" s="6">
        <f t="shared" si="1"/>
        <v>44532.48714</v>
      </c>
      <c r="C21" s="1">
        <v>182.0</v>
      </c>
      <c r="D21" s="1">
        <v>53.0</v>
      </c>
      <c r="E21" s="1">
        <v>215.0</v>
      </c>
      <c r="F21" s="7">
        <f t="shared" si="2"/>
        <v>0.4044444444</v>
      </c>
      <c r="G21" s="7">
        <f t="shared" si="3"/>
        <v>0.02442207779</v>
      </c>
      <c r="H21" s="7">
        <f t="shared" si="4"/>
        <v>0.7744680851</v>
      </c>
      <c r="I21" s="7">
        <f t="shared" si="5"/>
        <v>0.03661897803</v>
      </c>
      <c r="J21" s="7">
        <f t="shared" si="6"/>
        <v>0.1177777778</v>
      </c>
      <c r="K21" s="7">
        <f t="shared" si="7"/>
        <v>-0.01724061798</v>
      </c>
      <c r="L21" s="7">
        <f t="shared" si="8"/>
        <v>0.2255319149</v>
      </c>
      <c r="M21" s="7">
        <f t="shared" si="9"/>
        <v>-0.03661897803</v>
      </c>
      <c r="N21" s="7">
        <f t="shared" si="10"/>
        <v>0.4777777778</v>
      </c>
      <c r="O21" s="7">
        <f t="shared" si="11"/>
        <v>-0.007181459811</v>
      </c>
      <c r="P21" s="7">
        <f t="shared" si="12"/>
        <v>-0.002863190437</v>
      </c>
      <c r="Q21" s="8">
        <v>44532.5</v>
      </c>
      <c r="R21" s="2" t="s">
        <v>21</v>
      </c>
      <c r="S21" s="9">
        <v>4535.65</v>
      </c>
      <c r="T21" s="9">
        <v>4554.36</v>
      </c>
      <c r="U21" s="9">
        <v>4505.39</v>
      </c>
      <c r="V21" s="9">
        <v>4541.32</v>
      </c>
      <c r="W21" s="9">
        <v>446.71621596</v>
      </c>
    </row>
    <row r="22">
      <c r="A22" s="6">
        <v>44532.30855196109</v>
      </c>
      <c r="B22" s="6">
        <f t="shared" si="1"/>
        <v>44532.51689</v>
      </c>
      <c r="C22" s="1">
        <v>183.0</v>
      </c>
      <c r="D22" s="1">
        <v>75.0</v>
      </c>
      <c r="E22" s="1">
        <v>192.0</v>
      </c>
      <c r="F22" s="7">
        <f t="shared" si="2"/>
        <v>0.4066666667</v>
      </c>
      <c r="G22" s="7">
        <f t="shared" si="3"/>
        <v>0.02664430002</v>
      </c>
      <c r="H22" s="7">
        <f t="shared" si="4"/>
        <v>0.7093023256</v>
      </c>
      <c r="I22" s="7">
        <f t="shared" si="5"/>
        <v>-0.02854678149</v>
      </c>
      <c r="J22" s="7">
        <f t="shared" si="6"/>
        <v>0.1666666667</v>
      </c>
      <c r="K22" s="7">
        <f t="shared" si="7"/>
        <v>0.03164827091</v>
      </c>
      <c r="L22" s="7">
        <f t="shared" si="8"/>
        <v>0.2906976744</v>
      </c>
      <c r="M22" s="7">
        <f t="shared" si="9"/>
        <v>0.02854678149</v>
      </c>
      <c r="N22" s="7">
        <f t="shared" si="10"/>
        <v>0.4266666667</v>
      </c>
      <c r="O22" s="7">
        <f t="shared" si="11"/>
        <v>-0.05829257092</v>
      </c>
      <c r="P22" s="7">
        <f t="shared" si="12"/>
        <v>-0.002152457297</v>
      </c>
      <c r="Q22" s="8">
        <v>44532.541666666664</v>
      </c>
      <c r="R22" s="2" t="s">
        <v>21</v>
      </c>
      <c r="S22" s="9">
        <v>4541.32</v>
      </c>
      <c r="T22" s="9">
        <v>4548.29</v>
      </c>
      <c r="U22" s="9">
        <v>4485.8</v>
      </c>
      <c r="V22" s="9">
        <v>4538.5</v>
      </c>
      <c r="W22" s="9">
        <v>225.05302835</v>
      </c>
    </row>
    <row r="23">
      <c r="A23" s="6">
        <v>44532.3559121681</v>
      </c>
      <c r="B23" s="6">
        <f t="shared" si="1"/>
        <v>44532.56425</v>
      </c>
      <c r="C23" s="1">
        <v>182.0</v>
      </c>
      <c r="D23" s="1">
        <v>76.0</v>
      </c>
      <c r="E23" s="1">
        <v>192.0</v>
      </c>
      <c r="F23" s="7">
        <f t="shared" si="2"/>
        <v>0.4044444444</v>
      </c>
      <c r="G23" s="7">
        <f t="shared" si="3"/>
        <v>0.02442207779</v>
      </c>
      <c r="H23" s="7">
        <f t="shared" si="4"/>
        <v>0.7054263566</v>
      </c>
      <c r="I23" s="7">
        <f t="shared" si="5"/>
        <v>-0.03242275048</v>
      </c>
      <c r="J23" s="7">
        <f t="shared" si="6"/>
        <v>0.1688888889</v>
      </c>
      <c r="K23" s="7">
        <f t="shared" si="7"/>
        <v>0.03387049313</v>
      </c>
      <c r="L23" s="7">
        <f t="shared" si="8"/>
        <v>0.2945736434</v>
      </c>
      <c r="M23" s="7">
        <f t="shared" si="9"/>
        <v>0.03242275048</v>
      </c>
      <c r="N23" s="7">
        <f t="shared" si="10"/>
        <v>0.4266666667</v>
      </c>
      <c r="O23" s="7">
        <f t="shared" si="11"/>
        <v>-0.05829257092</v>
      </c>
      <c r="P23" s="7">
        <f t="shared" si="12"/>
        <v>0</v>
      </c>
      <c r="Q23" s="8">
        <v>44532.583333333336</v>
      </c>
      <c r="R23" s="2" t="s">
        <v>21</v>
      </c>
      <c r="S23" s="9">
        <v>4538.5</v>
      </c>
      <c r="T23" s="9">
        <v>4539.84</v>
      </c>
      <c r="U23" s="9">
        <v>4517.94</v>
      </c>
      <c r="V23" s="9">
        <v>4539.84</v>
      </c>
      <c r="W23" s="9">
        <v>18.85366588</v>
      </c>
    </row>
    <row r="24">
      <c r="A24" s="6">
        <v>44532.37764466724</v>
      </c>
      <c r="B24" s="6">
        <f t="shared" si="1"/>
        <v>44532.58598</v>
      </c>
      <c r="C24" s="1">
        <v>518.0</v>
      </c>
      <c r="D24" s="1">
        <v>202.0</v>
      </c>
      <c r="E24" s="1">
        <v>630.0</v>
      </c>
      <c r="F24" s="7">
        <f t="shared" si="2"/>
        <v>0.3837037037</v>
      </c>
      <c r="G24" s="7">
        <f t="shared" si="3"/>
        <v>0.003681337053</v>
      </c>
      <c r="H24" s="7">
        <f t="shared" si="4"/>
        <v>0.7194444444</v>
      </c>
      <c r="I24" s="7">
        <f t="shared" si="5"/>
        <v>-0.01840466263</v>
      </c>
      <c r="J24" s="7">
        <f t="shared" si="6"/>
        <v>0.1496296296</v>
      </c>
      <c r="K24" s="7">
        <f t="shared" si="7"/>
        <v>0.01461123387</v>
      </c>
      <c r="L24" s="7">
        <f t="shared" si="8"/>
        <v>0.2805555556</v>
      </c>
      <c r="M24" s="7">
        <f t="shared" si="9"/>
        <v>0.01840466263</v>
      </c>
      <c r="N24" s="7">
        <f t="shared" si="10"/>
        <v>0.4666666667</v>
      </c>
      <c r="O24" s="7">
        <f t="shared" si="11"/>
        <v>-0.01829257092</v>
      </c>
      <c r="P24" s="7">
        <f t="shared" si="12"/>
        <v>-0.005323604741</v>
      </c>
      <c r="Q24" s="8">
        <v>44532.625</v>
      </c>
      <c r="R24" s="2" t="s">
        <v>21</v>
      </c>
      <c r="S24" s="9">
        <v>4539.84</v>
      </c>
      <c r="T24" s="9">
        <v>4572.09</v>
      </c>
      <c r="U24" s="9">
        <v>4503.6</v>
      </c>
      <c r="V24" s="9">
        <v>4547.75</v>
      </c>
      <c r="W24" s="9">
        <v>89.22730189</v>
      </c>
    </row>
    <row r="25">
      <c r="A25" s="6">
        <v>44532.432438482094</v>
      </c>
      <c r="B25" s="6">
        <f t="shared" si="1"/>
        <v>44532.64077</v>
      </c>
      <c r="C25" s="1">
        <v>154.0</v>
      </c>
      <c r="D25" s="1">
        <v>51.0</v>
      </c>
      <c r="E25" s="1">
        <v>245.0</v>
      </c>
      <c r="F25" s="7">
        <f t="shared" si="2"/>
        <v>0.3422222222</v>
      </c>
      <c r="G25" s="7">
        <f t="shared" si="3"/>
        <v>-0.03780014443</v>
      </c>
      <c r="H25" s="7">
        <f t="shared" si="4"/>
        <v>0.7512195122</v>
      </c>
      <c r="I25" s="7">
        <f t="shared" si="5"/>
        <v>0.01337040512</v>
      </c>
      <c r="J25" s="7">
        <f t="shared" si="6"/>
        <v>0.1133333333</v>
      </c>
      <c r="K25" s="7">
        <f t="shared" si="7"/>
        <v>-0.02168506243</v>
      </c>
      <c r="L25" s="7">
        <f t="shared" si="8"/>
        <v>0.2487804878</v>
      </c>
      <c r="M25" s="7">
        <f t="shared" si="9"/>
        <v>-0.01337040512</v>
      </c>
      <c r="N25" s="7">
        <f t="shared" si="10"/>
        <v>0.5444444444</v>
      </c>
      <c r="O25" s="7">
        <f t="shared" si="11"/>
        <v>0.05948520686</v>
      </c>
      <c r="P25" s="7">
        <f t="shared" si="12"/>
        <v>-0.01619984561</v>
      </c>
      <c r="Q25" s="8">
        <v>44532.666666666664</v>
      </c>
      <c r="R25" s="2" t="s">
        <v>21</v>
      </c>
      <c r="S25" s="9">
        <v>4547.75</v>
      </c>
      <c r="T25" s="9">
        <v>4559.92</v>
      </c>
      <c r="U25" s="9">
        <v>4461.04</v>
      </c>
      <c r="V25" s="9">
        <v>4486.05</v>
      </c>
      <c r="W25" s="9">
        <v>563.00737229</v>
      </c>
    </row>
    <row r="26">
      <c r="A26" s="6">
        <v>44532.46596516888</v>
      </c>
      <c r="B26" s="6">
        <f t="shared" si="1"/>
        <v>44532.6743</v>
      </c>
      <c r="C26" s="1">
        <v>311.0</v>
      </c>
      <c r="D26" s="1">
        <v>102.0</v>
      </c>
      <c r="E26" s="1">
        <v>487.0</v>
      </c>
      <c r="F26" s="7">
        <f t="shared" si="2"/>
        <v>0.3455555556</v>
      </c>
      <c r="G26" s="7">
        <f t="shared" si="3"/>
        <v>-0.0344668111</v>
      </c>
      <c r="H26" s="7">
        <f t="shared" si="4"/>
        <v>0.7530266344</v>
      </c>
      <c r="I26" s="7">
        <f t="shared" si="5"/>
        <v>0.01517752731</v>
      </c>
      <c r="J26" s="7">
        <f t="shared" si="6"/>
        <v>0.1133333333</v>
      </c>
      <c r="K26" s="7">
        <f t="shared" si="7"/>
        <v>-0.02168506243</v>
      </c>
      <c r="L26" s="7">
        <f t="shared" si="8"/>
        <v>0.2469733656</v>
      </c>
      <c r="M26" s="7">
        <f t="shared" si="9"/>
        <v>-0.01517752731</v>
      </c>
      <c r="N26" s="7">
        <f t="shared" si="10"/>
        <v>0.5411111111</v>
      </c>
      <c r="O26" s="7">
        <f t="shared" si="11"/>
        <v>0.05615187352</v>
      </c>
      <c r="P26" s="7">
        <f t="shared" si="12"/>
        <v>-0.003418462357</v>
      </c>
      <c r="Q26" s="8">
        <v>44532.708333333336</v>
      </c>
      <c r="R26" s="2" t="s">
        <v>21</v>
      </c>
      <c r="S26" s="9">
        <v>4486.05</v>
      </c>
      <c r="T26" s="9">
        <v>4510.8</v>
      </c>
      <c r="U26" s="9">
        <v>4478.08</v>
      </c>
      <c r="V26" s="9">
        <v>4495.38</v>
      </c>
      <c r="W26" s="9">
        <v>923.08631705</v>
      </c>
    </row>
    <row r="27">
      <c r="A27" s="6">
        <v>44532.50207457334</v>
      </c>
      <c r="B27" s="6">
        <f t="shared" si="1"/>
        <v>44532.71041</v>
      </c>
      <c r="C27" s="1">
        <v>313.0</v>
      </c>
      <c r="D27" s="1">
        <v>101.0</v>
      </c>
      <c r="E27" s="1">
        <v>486.0</v>
      </c>
      <c r="F27" s="7">
        <f t="shared" si="2"/>
        <v>0.3477777778</v>
      </c>
      <c r="G27" s="7">
        <f t="shared" si="3"/>
        <v>-0.03224458887</v>
      </c>
      <c r="H27" s="7">
        <f t="shared" si="4"/>
        <v>0.7560386473</v>
      </c>
      <c r="I27" s="7">
        <f t="shared" si="5"/>
        <v>0.01818954027</v>
      </c>
      <c r="J27" s="7">
        <f t="shared" si="6"/>
        <v>0.1122222222</v>
      </c>
      <c r="K27" s="7">
        <f t="shared" si="7"/>
        <v>-0.02279617354</v>
      </c>
      <c r="L27" s="7">
        <f t="shared" si="8"/>
        <v>0.2439613527</v>
      </c>
      <c r="M27" s="7">
        <f t="shared" si="9"/>
        <v>-0.01818954027</v>
      </c>
      <c r="N27" s="7">
        <f t="shared" si="10"/>
        <v>0.54</v>
      </c>
      <c r="O27" s="7">
        <f t="shared" si="11"/>
        <v>0.05504076241</v>
      </c>
      <c r="P27" s="7">
        <f t="shared" si="12"/>
        <v>-0.002901528138</v>
      </c>
      <c r="Q27" s="8">
        <v>44532.75</v>
      </c>
      <c r="R27" s="2" t="s">
        <v>21</v>
      </c>
      <c r="S27" s="9">
        <v>4495.38</v>
      </c>
      <c r="T27" s="9">
        <v>4497.63</v>
      </c>
      <c r="U27" s="9">
        <v>4436.79</v>
      </c>
      <c r="V27" s="9">
        <v>4484.58</v>
      </c>
      <c r="W27" s="9">
        <v>821.53448823</v>
      </c>
    </row>
    <row r="28">
      <c r="A28" s="6">
        <v>44532.568383791804</v>
      </c>
      <c r="B28" s="6">
        <f t="shared" si="1"/>
        <v>44532.77672</v>
      </c>
      <c r="C28" s="1">
        <v>158.0</v>
      </c>
      <c r="D28" s="1">
        <v>52.0</v>
      </c>
      <c r="E28" s="1">
        <v>240.0</v>
      </c>
      <c r="F28" s="7">
        <f t="shared" si="2"/>
        <v>0.3511111111</v>
      </c>
      <c r="G28" s="7">
        <f t="shared" si="3"/>
        <v>-0.02891125554</v>
      </c>
      <c r="H28" s="7">
        <f t="shared" si="4"/>
        <v>0.7523809524</v>
      </c>
      <c r="I28" s="7">
        <f t="shared" si="5"/>
        <v>0.01453184531</v>
      </c>
      <c r="J28" s="7">
        <f t="shared" si="6"/>
        <v>0.1155555556</v>
      </c>
      <c r="K28" s="7">
        <f t="shared" si="7"/>
        <v>-0.0194628402</v>
      </c>
      <c r="L28" s="7">
        <f t="shared" si="8"/>
        <v>0.2476190476</v>
      </c>
      <c r="M28" s="7">
        <f t="shared" si="9"/>
        <v>-0.01453184531</v>
      </c>
      <c r="N28" s="7">
        <f t="shared" si="10"/>
        <v>0.5333333333</v>
      </c>
      <c r="O28" s="7">
        <f t="shared" si="11"/>
        <v>0.04837409574</v>
      </c>
      <c r="P28" s="7">
        <f t="shared" si="12"/>
        <v>-0.003836507137</v>
      </c>
      <c r="Q28" s="8">
        <v>44532.791666666664</v>
      </c>
      <c r="R28" s="2" t="s">
        <v>21</v>
      </c>
      <c r="S28" s="9">
        <v>4484.58</v>
      </c>
      <c r="T28" s="9">
        <v>4509.31</v>
      </c>
      <c r="U28" s="9">
        <v>4478.27</v>
      </c>
      <c r="V28" s="9">
        <v>4492.01</v>
      </c>
      <c r="W28" s="9">
        <v>917.74115547</v>
      </c>
    </row>
    <row r="29">
      <c r="A29" s="6">
        <v>44532.59342059526</v>
      </c>
      <c r="B29" s="6">
        <f t="shared" si="1"/>
        <v>44532.80175</v>
      </c>
      <c r="C29" s="1">
        <v>450.0</v>
      </c>
      <c r="D29" s="1">
        <v>296.0</v>
      </c>
      <c r="E29" s="1">
        <v>243.0</v>
      </c>
      <c r="F29" s="7">
        <f t="shared" si="2"/>
        <v>0.4550050556</v>
      </c>
      <c r="G29" s="7">
        <f t="shared" si="3"/>
        <v>0.07498268896</v>
      </c>
      <c r="H29" s="7">
        <f t="shared" si="4"/>
        <v>0.6032171582</v>
      </c>
      <c r="I29" s="7">
        <f t="shared" si="5"/>
        <v>-0.1346319489</v>
      </c>
      <c r="J29" s="7">
        <f t="shared" si="6"/>
        <v>0.2992922144</v>
      </c>
      <c r="K29" s="7">
        <f t="shared" si="7"/>
        <v>0.1642738186</v>
      </c>
      <c r="L29" s="7">
        <f t="shared" si="8"/>
        <v>0.3967828418</v>
      </c>
      <c r="M29" s="7">
        <f t="shared" si="9"/>
        <v>0.1346319489</v>
      </c>
      <c r="N29" s="7">
        <f t="shared" si="10"/>
        <v>0.24570273</v>
      </c>
      <c r="O29" s="7">
        <f t="shared" si="11"/>
        <v>-0.2392565076</v>
      </c>
      <c r="P29" s="7">
        <f t="shared" si="12"/>
        <v>-0.001113850489</v>
      </c>
      <c r="Q29" s="8">
        <v>44532.833333333336</v>
      </c>
      <c r="R29" s="2" t="s">
        <v>21</v>
      </c>
      <c r="S29" s="9">
        <v>4492.01</v>
      </c>
      <c r="T29" s="9">
        <v>4542.8</v>
      </c>
      <c r="U29" s="9">
        <v>4473.54</v>
      </c>
      <c r="V29" s="9">
        <v>4537.74</v>
      </c>
      <c r="W29" s="9">
        <v>1525.43636818</v>
      </c>
    </row>
    <row r="30">
      <c r="A30" s="6">
        <v>44532.64051872384</v>
      </c>
      <c r="B30" s="6">
        <f t="shared" si="1"/>
        <v>44532.84885</v>
      </c>
      <c r="C30" s="1">
        <v>309.0</v>
      </c>
      <c r="D30" s="1">
        <v>101.0</v>
      </c>
      <c r="E30" s="1">
        <v>490.0</v>
      </c>
      <c r="F30" s="7">
        <f t="shared" si="2"/>
        <v>0.3433333333</v>
      </c>
      <c r="G30" s="7">
        <f t="shared" si="3"/>
        <v>-0.03668903332</v>
      </c>
      <c r="H30" s="7">
        <f t="shared" si="4"/>
        <v>0.7536585366</v>
      </c>
      <c r="I30" s="7">
        <f t="shared" si="5"/>
        <v>0.01580942951</v>
      </c>
      <c r="J30" s="7">
        <f t="shared" si="6"/>
        <v>0.1122222222</v>
      </c>
      <c r="K30" s="7">
        <f t="shared" si="7"/>
        <v>-0.02279617354</v>
      </c>
      <c r="L30" s="7">
        <f t="shared" si="8"/>
        <v>0.2463414634</v>
      </c>
      <c r="M30" s="7">
        <f t="shared" si="9"/>
        <v>-0.01580942951</v>
      </c>
      <c r="N30" s="7">
        <f t="shared" si="10"/>
        <v>0.5444444444</v>
      </c>
      <c r="O30" s="7">
        <f t="shared" si="11"/>
        <v>0.05948520686</v>
      </c>
      <c r="P30" s="7">
        <f t="shared" si="12"/>
        <v>-0.001913417843</v>
      </c>
      <c r="Q30" s="8">
        <v>44532.875</v>
      </c>
      <c r="R30" s="2" t="s">
        <v>21</v>
      </c>
      <c r="S30" s="9">
        <v>4537.74</v>
      </c>
      <c r="T30" s="9">
        <v>4557.29</v>
      </c>
      <c r="U30" s="9">
        <v>4523.46</v>
      </c>
      <c r="V30" s="9">
        <v>4548.57</v>
      </c>
      <c r="W30" s="9">
        <v>500.30535216</v>
      </c>
    </row>
    <row r="31">
      <c r="A31" s="6">
        <v>44532.68718471011</v>
      </c>
      <c r="B31" s="6">
        <f t="shared" si="1"/>
        <v>44532.89552</v>
      </c>
      <c r="C31" s="1">
        <v>156.0</v>
      </c>
      <c r="D31" s="1">
        <v>54.0</v>
      </c>
      <c r="E31" s="1">
        <v>240.0</v>
      </c>
      <c r="F31" s="7">
        <f t="shared" si="2"/>
        <v>0.3466666667</v>
      </c>
      <c r="G31" s="7">
        <f t="shared" si="3"/>
        <v>-0.03335569998</v>
      </c>
      <c r="H31" s="7">
        <f t="shared" si="4"/>
        <v>0.7428571429</v>
      </c>
      <c r="I31" s="7">
        <f t="shared" si="5"/>
        <v>0.005008035785</v>
      </c>
      <c r="J31" s="7">
        <f t="shared" si="6"/>
        <v>0.12</v>
      </c>
      <c r="K31" s="7">
        <f t="shared" si="7"/>
        <v>-0.01501839576</v>
      </c>
      <c r="L31" s="7">
        <f t="shared" si="8"/>
        <v>0.2571428571</v>
      </c>
      <c r="M31" s="7">
        <f t="shared" si="9"/>
        <v>-0.005008035785</v>
      </c>
      <c r="N31" s="7">
        <f t="shared" si="10"/>
        <v>0.5333333333</v>
      </c>
      <c r="O31" s="7">
        <f t="shared" si="11"/>
        <v>0.04837409574</v>
      </c>
      <c r="P31" s="7">
        <f t="shared" si="12"/>
        <v>-0.002966669371</v>
      </c>
      <c r="Q31" s="8">
        <v>44532.916666666664</v>
      </c>
      <c r="R31" s="2" t="s">
        <v>21</v>
      </c>
      <c r="S31" s="9">
        <v>4548.57</v>
      </c>
      <c r="T31" s="9">
        <v>4560.67</v>
      </c>
      <c r="U31" s="9">
        <v>4524.89</v>
      </c>
      <c r="V31" s="9">
        <v>4547.14</v>
      </c>
      <c r="W31" s="9">
        <v>413.04766127</v>
      </c>
    </row>
    <row r="32">
      <c r="A32" s="6">
        <v>44532.726256188194</v>
      </c>
      <c r="B32" s="6">
        <f t="shared" si="1"/>
        <v>44532.93459</v>
      </c>
      <c r="C32" s="1">
        <v>311.0</v>
      </c>
      <c r="D32" s="1">
        <v>105.0</v>
      </c>
      <c r="E32" s="1">
        <v>484.0</v>
      </c>
      <c r="F32" s="7">
        <f t="shared" si="2"/>
        <v>0.3455555556</v>
      </c>
      <c r="G32" s="7">
        <f t="shared" si="3"/>
        <v>-0.0344668111</v>
      </c>
      <c r="H32" s="7">
        <f t="shared" si="4"/>
        <v>0.7475961538</v>
      </c>
      <c r="I32" s="7">
        <f t="shared" si="5"/>
        <v>0.009747046774</v>
      </c>
      <c r="J32" s="7">
        <f t="shared" si="6"/>
        <v>0.1166666667</v>
      </c>
      <c r="K32" s="7">
        <f t="shared" si="7"/>
        <v>-0.01835172909</v>
      </c>
      <c r="L32" s="7">
        <f t="shared" si="8"/>
        <v>0.2524038462</v>
      </c>
      <c r="M32" s="7">
        <f t="shared" si="9"/>
        <v>-0.009747046774</v>
      </c>
      <c r="N32" s="7">
        <f t="shared" si="10"/>
        <v>0.5377777778</v>
      </c>
      <c r="O32" s="7">
        <f t="shared" si="11"/>
        <v>0.05281854019</v>
      </c>
      <c r="P32" s="7">
        <f t="shared" si="12"/>
        <v>-0.009244992296</v>
      </c>
      <c r="Q32" s="8">
        <v>44532.958333333336</v>
      </c>
      <c r="R32" s="2" t="s">
        <v>21</v>
      </c>
      <c r="S32" s="9">
        <v>4547.14</v>
      </c>
      <c r="T32" s="9">
        <v>4555.98</v>
      </c>
      <c r="U32" s="9">
        <v>4505.81</v>
      </c>
      <c r="V32" s="9">
        <v>4513.86</v>
      </c>
      <c r="W32" s="9">
        <v>1528.29056985</v>
      </c>
    </row>
    <row r="33">
      <c r="A33" s="6">
        <v>44532.75301523679</v>
      </c>
      <c r="B33" s="6">
        <f t="shared" si="1"/>
        <v>44532.96135</v>
      </c>
      <c r="C33" s="1">
        <v>313.0</v>
      </c>
      <c r="D33" s="1">
        <v>105.0</v>
      </c>
      <c r="E33" s="1">
        <v>482.0</v>
      </c>
      <c r="F33" s="7">
        <f t="shared" si="2"/>
        <v>0.3477777778</v>
      </c>
      <c r="G33" s="7">
        <f t="shared" si="3"/>
        <v>-0.03224458887</v>
      </c>
      <c r="H33" s="7">
        <f t="shared" si="4"/>
        <v>0.7488038278</v>
      </c>
      <c r="I33" s="7">
        <f t="shared" si="5"/>
        <v>0.01095472068</v>
      </c>
      <c r="J33" s="7">
        <f t="shared" si="6"/>
        <v>0.1166666667</v>
      </c>
      <c r="K33" s="7">
        <f t="shared" si="7"/>
        <v>-0.01835172909</v>
      </c>
      <c r="L33" s="7">
        <f t="shared" si="8"/>
        <v>0.2511961722</v>
      </c>
      <c r="M33" s="7">
        <f t="shared" si="9"/>
        <v>-0.01095472068</v>
      </c>
      <c r="N33" s="7">
        <f t="shared" si="10"/>
        <v>0.5355555556</v>
      </c>
      <c r="O33" s="7">
        <f t="shared" si="11"/>
        <v>0.05059631797</v>
      </c>
      <c r="P33" s="7">
        <f t="shared" si="12"/>
        <v>-0.006349939006</v>
      </c>
      <c r="Q33" s="8">
        <v>44533.0</v>
      </c>
      <c r="R33" s="2" t="s">
        <v>21</v>
      </c>
      <c r="S33" s="9">
        <v>4513.86</v>
      </c>
      <c r="T33" s="9">
        <v>4549.65</v>
      </c>
      <c r="U33" s="9">
        <v>4510.98</v>
      </c>
      <c r="V33" s="9">
        <v>4520.76</v>
      </c>
      <c r="W33" s="9">
        <v>424.77342251</v>
      </c>
    </row>
    <row r="34">
      <c r="A34" s="6">
        <v>44532.79734334168</v>
      </c>
      <c r="B34" s="6">
        <f t="shared" si="1"/>
        <v>44533.00568</v>
      </c>
      <c r="C34" s="1">
        <v>314.0</v>
      </c>
      <c r="D34" s="1">
        <v>102.0</v>
      </c>
      <c r="E34" s="1">
        <v>484.0</v>
      </c>
      <c r="F34" s="7">
        <f t="shared" si="2"/>
        <v>0.3488888889</v>
      </c>
      <c r="G34" s="7">
        <f t="shared" si="3"/>
        <v>-0.03113347776</v>
      </c>
      <c r="H34" s="7">
        <f t="shared" si="4"/>
        <v>0.7548076923</v>
      </c>
      <c r="I34" s="7">
        <f t="shared" si="5"/>
        <v>0.01695858524</v>
      </c>
      <c r="J34" s="7">
        <f t="shared" si="6"/>
        <v>0.1133333333</v>
      </c>
      <c r="K34" s="7">
        <f t="shared" si="7"/>
        <v>-0.02168506243</v>
      </c>
      <c r="L34" s="7">
        <f t="shared" si="8"/>
        <v>0.2451923077</v>
      </c>
      <c r="M34" s="7">
        <f t="shared" si="9"/>
        <v>-0.01695858524</v>
      </c>
      <c r="N34" s="7">
        <f t="shared" si="10"/>
        <v>0.5377777778</v>
      </c>
      <c r="O34" s="7">
        <f t="shared" si="11"/>
        <v>0.05281854019</v>
      </c>
      <c r="P34" s="7">
        <f t="shared" si="12"/>
        <v>-0.004662975053</v>
      </c>
      <c r="Q34" s="8">
        <v>44533.041666666664</v>
      </c>
      <c r="R34" s="2" t="s">
        <v>21</v>
      </c>
      <c r="S34" s="9">
        <v>4520.76</v>
      </c>
      <c r="T34" s="9">
        <v>4540.02</v>
      </c>
      <c r="U34" s="9">
        <v>4500.0</v>
      </c>
      <c r="V34" s="9">
        <v>4518.85</v>
      </c>
      <c r="W34" s="9">
        <v>427.87932262</v>
      </c>
    </row>
    <row r="35">
      <c r="A35" s="6">
        <v>44532.9469713269</v>
      </c>
      <c r="B35" s="6">
        <f t="shared" si="1"/>
        <v>44533.1553</v>
      </c>
      <c r="C35" s="1">
        <v>153.0</v>
      </c>
      <c r="D35" s="1">
        <v>51.0</v>
      </c>
      <c r="E35" s="1">
        <v>246.0</v>
      </c>
      <c r="F35" s="7">
        <f t="shared" si="2"/>
        <v>0.34</v>
      </c>
      <c r="G35" s="7">
        <f t="shared" si="3"/>
        <v>-0.04002236665</v>
      </c>
      <c r="H35" s="7">
        <f t="shared" si="4"/>
        <v>0.75</v>
      </c>
      <c r="I35" s="7">
        <f t="shared" si="5"/>
        <v>0.01215089293</v>
      </c>
      <c r="J35" s="7">
        <f t="shared" si="6"/>
        <v>0.1133333333</v>
      </c>
      <c r="K35" s="7">
        <f t="shared" si="7"/>
        <v>-0.02168506243</v>
      </c>
      <c r="L35" s="7">
        <f t="shared" si="8"/>
        <v>0.25</v>
      </c>
      <c r="M35" s="7">
        <f t="shared" si="9"/>
        <v>-0.01215089293</v>
      </c>
      <c r="N35" s="7">
        <f t="shared" si="10"/>
        <v>0.5466666667</v>
      </c>
      <c r="O35" s="7">
        <f t="shared" si="11"/>
        <v>0.06170742908</v>
      </c>
      <c r="P35" s="7">
        <f t="shared" si="12"/>
        <v>-0.002548561317</v>
      </c>
      <c r="Q35" s="8">
        <v>44533.166666666664</v>
      </c>
      <c r="R35" s="2" t="s">
        <v>21</v>
      </c>
      <c r="S35" s="9">
        <v>4498.17</v>
      </c>
      <c r="T35" s="9">
        <v>4543.74</v>
      </c>
      <c r="U35" s="9">
        <v>4493.1</v>
      </c>
      <c r="V35" s="9">
        <v>4532.16</v>
      </c>
      <c r="W35" s="9">
        <v>319.24579138</v>
      </c>
    </row>
    <row r="36">
      <c r="A36" s="6">
        <v>44532.966054899545</v>
      </c>
      <c r="B36" s="6">
        <f t="shared" si="1"/>
        <v>44533.17439</v>
      </c>
      <c r="C36" s="1">
        <v>154.0</v>
      </c>
      <c r="D36" s="1">
        <v>55.0</v>
      </c>
      <c r="E36" s="1">
        <v>241.0</v>
      </c>
      <c r="F36" s="7">
        <f t="shared" si="2"/>
        <v>0.3422222222</v>
      </c>
      <c r="G36" s="7">
        <f t="shared" si="3"/>
        <v>-0.03780014443</v>
      </c>
      <c r="H36" s="7">
        <f t="shared" si="4"/>
        <v>0.7368421053</v>
      </c>
      <c r="I36" s="7">
        <f t="shared" si="5"/>
        <v>-0.001007001809</v>
      </c>
      <c r="J36" s="7">
        <f t="shared" si="6"/>
        <v>0.1222222222</v>
      </c>
      <c r="K36" s="7">
        <f t="shared" si="7"/>
        <v>-0.01279617354</v>
      </c>
      <c r="L36" s="7">
        <f t="shared" si="8"/>
        <v>0.2631578947</v>
      </c>
      <c r="M36" s="7">
        <f t="shared" si="9"/>
        <v>0.001007001809</v>
      </c>
      <c r="N36" s="7">
        <f t="shared" si="10"/>
        <v>0.5355555556</v>
      </c>
      <c r="O36" s="7">
        <f t="shared" si="11"/>
        <v>0.05059631797</v>
      </c>
      <c r="P36" s="7">
        <f t="shared" si="12"/>
        <v>-0.0007038251366</v>
      </c>
      <c r="Q36" s="8">
        <v>44533.208333333336</v>
      </c>
      <c r="R36" s="2" t="s">
        <v>21</v>
      </c>
      <c r="S36" s="9">
        <v>4532.16</v>
      </c>
      <c r="T36" s="9">
        <v>4575.0</v>
      </c>
      <c r="U36" s="9">
        <v>4518.6</v>
      </c>
      <c r="V36" s="9">
        <v>4571.78</v>
      </c>
      <c r="W36" s="9">
        <v>1275.38450651</v>
      </c>
    </row>
    <row r="37">
      <c r="A37" s="6">
        <v>44533.282735270244</v>
      </c>
      <c r="B37" s="6">
        <f t="shared" si="1"/>
        <v>44533.49107</v>
      </c>
      <c r="C37" s="1">
        <v>151.0</v>
      </c>
      <c r="D37" s="1">
        <v>58.0</v>
      </c>
      <c r="E37" s="1">
        <v>241.0</v>
      </c>
      <c r="F37" s="7">
        <f t="shared" si="2"/>
        <v>0.3355555556</v>
      </c>
      <c r="G37" s="7">
        <f t="shared" si="3"/>
        <v>-0.0444668111</v>
      </c>
      <c r="H37" s="7">
        <f t="shared" si="4"/>
        <v>0.7224880383</v>
      </c>
      <c r="I37" s="7">
        <f t="shared" si="5"/>
        <v>-0.0153610688</v>
      </c>
      <c r="J37" s="7">
        <f t="shared" si="6"/>
        <v>0.1288888889</v>
      </c>
      <c r="K37" s="7">
        <f t="shared" si="7"/>
        <v>-0.006129506871</v>
      </c>
      <c r="L37" s="7">
        <f t="shared" si="8"/>
        <v>0.2775119617</v>
      </c>
      <c r="M37" s="7">
        <f t="shared" si="9"/>
        <v>0.0153610688</v>
      </c>
      <c r="N37" s="7">
        <f t="shared" si="10"/>
        <v>0.5355555556</v>
      </c>
      <c r="O37" s="7">
        <f t="shared" si="11"/>
        <v>0.05059631797</v>
      </c>
      <c r="P37" s="7">
        <f t="shared" si="12"/>
        <v>-0.007175158926</v>
      </c>
      <c r="Q37" s="8">
        <v>44533.5</v>
      </c>
      <c r="R37" s="2" t="s">
        <v>21</v>
      </c>
      <c r="S37" s="9">
        <v>4618.25</v>
      </c>
      <c r="T37" s="9">
        <v>4632.65</v>
      </c>
      <c r="U37" s="9">
        <v>4594.57</v>
      </c>
      <c r="V37" s="9">
        <v>4599.41</v>
      </c>
      <c r="W37" s="9">
        <v>479.46639575</v>
      </c>
    </row>
    <row r="38">
      <c r="A38" s="6">
        <v>44533.299359783035</v>
      </c>
      <c r="B38" s="6">
        <f t="shared" si="1"/>
        <v>44533.50769</v>
      </c>
      <c r="C38" s="1">
        <v>151.0</v>
      </c>
      <c r="D38" s="1">
        <v>59.0</v>
      </c>
      <c r="E38" s="1">
        <v>240.0</v>
      </c>
      <c r="F38" s="7">
        <f t="shared" si="2"/>
        <v>0.3355555556</v>
      </c>
      <c r="G38" s="7">
        <f t="shared" si="3"/>
        <v>-0.0444668111</v>
      </c>
      <c r="H38" s="7">
        <f t="shared" si="4"/>
        <v>0.719047619</v>
      </c>
      <c r="I38" s="7">
        <f t="shared" si="5"/>
        <v>-0.01880148802</v>
      </c>
      <c r="J38" s="7">
        <f t="shared" si="6"/>
        <v>0.1311111111</v>
      </c>
      <c r="K38" s="7">
        <f t="shared" si="7"/>
        <v>-0.003907284649</v>
      </c>
      <c r="L38" s="7">
        <f t="shared" si="8"/>
        <v>0.280952381</v>
      </c>
      <c r="M38" s="7">
        <f t="shared" si="9"/>
        <v>0.01880148802</v>
      </c>
      <c r="N38" s="7">
        <f t="shared" si="10"/>
        <v>0.5333333333</v>
      </c>
      <c r="O38" s="7">
        <f t="shared" si="11"/>
        <v>0.04837409574</v>
      </c>
      <c r="P38" s="7">
        <f t="shared" si="12"/>
        <v>-0.01201227626</v>
      </c>
      <c r="Q38" s="8">
        <v>44533.541666666664</v>
      </c>
      <c r="R38" s="2" t="s">
        <v>21</v>
      </c>
      <c r="S38" s="9">
        <v>4599.41</v>
      </c>
      <c r="T38" s="9">
        <v>4659.4</v>
      </c>
      <c r="U38" s="9">
        <v>4575.23</v>
      </c>
      <c r="V38" s="9">
        <v>4603.43</v>
      </c>
      <c r="W38" s="9">
        <v>732.3786137</v>
      </c>
    </row>
    <row r="39">
      <c r="A39" s="6">
        <v>44533.34835865094</v>
      </c>
      <c r="B39" s="6">
        <f t="shared" si="1"/>
        <v>44533.55669</v>
      </c>
      <c r="C39" s="1">
        <v>305.0</v>
      </c>
      <c r="D39" s="1">
        <v>118.0</v>
      </c>
      <c r="E39" s="1">
        <v>477.0</v>
      </c>
      <c r="F39" s="7">
        <f t="shared" si="2"/>
        <v>0.3388888889</v>
      </c>
      <c r="G39" s="7">
        <f t="shared" si="3"/>
        <v>-0.04113347776</v>
      </c>
      <c r="H39" s="7">
        <f t="shared" si="4"/>
        <v>0.7210401891</v>
      </c>
      <c r="I39" s="7">
        <f t="shared" si="5"/>
        <v>-0.01680891795</v>
      </c>
      <c r="J39" s="7">
        <f t="shared" si="6"/>
        <v>0.1311111111</v>
      </c>
      <c r="K39" s="7">
        <f t="shared" si="7"/>
        <v>-0.003907284649</v>
      </c>
      <c r="L39" s="7">
        <f t="shared" si="8"/>
        <v>0.2789598109</v>
      </c>
      <c r="M39" s="7">
        <f t="shared" si="9"/>
        <v>0.01680891795</v>
      </c>
      <c r="N39" s="7">
        <f t="shared" si="10"/>
        <v>0.53</v>
      </c>
      <c r="O39" s="7">
        <f t="shared" si="11"/>
        <v>0.04504076241</v>
      </c>
      <c r="P39" s="7">
        <f t="shared" si="12"/>
        <v>-0.01721812594</v>
      </c>
      <c r="Q39" s="8">
        <v>44533.583333333336</v>
      </c>
      <c r="R39" s="2" t="s">
        <v>21</v>
      </c>
      <c r="S39" s="9">
        <v>4603.43</v>
      </c>
      <c r="T39" s="9">
        <v>4604.45</v>
      </c>
      <c r="U39" s="9">
        <v>4518.0</v>
      </c>
      <c r="V39" s="9">
        <v>4525.17</v>
      </c>
      <c r="W39" s="9">
        <v>939.02031199</v>
      </c>
    </row>
    <row r="40">
      <c r="A40" s="6">
        <v>44533.3849467822</v>
      </c>
      <c r="B40" s="6">
        <f t="shared" si="1"/>
        <v>44533.59328</v>
      </c>
      <c r="C40" s="1">
        <v>309.0</v>
      </c>
      <c r="D40" s="1">
        <v>118.0</v>
      </c>
      <c r="E40" s="1">
        <v>473.0</v>
      </c>
      <c r="F40" s="7">
        <f t="shared" si="2"/>
        <v>0.3433333333</v>
      </c>
      <c r="G40" s="7">
        <f t="shared" si="3"/>
        <v>-0.03668903332</v>
      </c>
      <c r="H40" s="7">
        <f t="shared" si="4"/>
        <v>0.7236533958</v>
      </c>
      <c r="I40" s="7">
        <f t="shared" si="5"/>
        <v>-0.01419571129</v>
      </c>
      <c r="J40" s="7">
        <f t="shared" si="6"/>
        <v>0.1311111111</v>
      </c>
      <c r="K40" s="7">
        <f t="shared" si="7"/>
        <v>-0.003907284649</v>
      </c>
      <c r="L40" s="7">
        <f t="shared" si="8"/>
        <v>0.2763466042</v>
      </c>
      <c r="M40" s="7">
        <f t="shared" si="9"/>
        <v>0.01419571129</v>
      </c>
      <c r="N40" s="7">
        <f t="shared" si="10"/>
        <v>0.5255555556</v>
      </c>
      <c r="O40" s="7">
        <f t="shared" si="11"/>
        <v>0.04059631797</v>
      </c>
      <c r="P40" s="7">
        <f t="shared" si="12"/>
        <v>-0.01214312055</v>
      </c>
      <c r="Q40" s="8">
        <v>44533.625</v>
      </c>
      <c r="R40" s="2" t="s">
        <v>21</v>
      </c>
      <c r="S40" s="9">
        <v>4525.17</v>
      </c>
      <c r="T40" s="9">
        <v>4528.49</v>
      </c>
      <c r="U40" s="9">
        <v>4459.64</v>
      </c>
      <c r="V40" s="9">
        <v>4473.5</v>
      </c>
      <c r="W40" s="9">
        <v>3225.14217584</v>
      </c>
    </row>
    <row r="41">
      <c r="A41" s="6">
        <v>44533.4780719363</v>
      </c>
      <c r="B41" s="6">
        <f t="shared" si="1"/>
        <v>44533.68641</v>
      </c>
      <c r="C41" s="1">
        <v>305.0</v>
      </c>
      <c r="D41" s="1">
        <v>122.0</v>
      </c>
      <c r="E41" s="1">
        <v>473.0</v>
      </c>
      <c r="F41" s="7">
        <f t="shared" si="2"/>
        <v>0.3388888889</v>
      </c>
      <c r="G41" s="7">
        <f t="shared" si="3"/>
        <v>-0.04113347776</v>
      </c>
      <c r="H41" s="7">
        <f t="shared" si="4"/>
        <v>0.7142857143</v>
      </c>
      <c r="I41" s="7">
        <f t="shared" si="5"/>
        <v>-0.02356339279</v>
      </c>
      <c r="J41" s="7">
        <f t="shared" si="6"/>
        <v>0.1355555556</v>
      </c>
      <c r="K41" s="7">
        <f t="shared" si="7"/>
        <v>0.0005371597955</v>
      </c>
      <c r="L41" s="7">
        <f t="shared" si="8"/>
        <v>0.2857142857</v>
      </c>
      <c r="M41" s="7">
        <f t="shared" si="9"/>
        <v>0.02356339279</v>
      </c>
      <c r="N41" s="7">
        <f t="shared" si="10"/>
        <v>0.5255555556</v>
      </c>
      <c r="O41" s="7">
        <f t="shared" si="11"/>
        <v>0.04059631797</v>
      </c>
      <c r="P41" s="7">
        <f t="shared" si="12"/>
        <v>-0.002638558656</v>
      </c>
      <c r="Q41" s="8">
        <v>44533.708333333336</v>
      </c>
      <c r="R41" s="2" t="s">
        <v>21</v>
      </c>
      <c r="S41" s="9">
        <v>4338.57</v>
      </c>
      <c r="T41" s="9">
        <v>4369.81</v>
      </c>
      <c r="U41" s="9">
        <v>4302.0</v>
      </c>
      <c r="V41" s="9">
        <v>4358.28</v>
      </c>
      <c r="W41" s="9">
        <v>1724.79809449</v>
      </c>
    </row>
    <row r="42">
      <c r="A42" s="6">
        <v>44533.50890107648</v>
      </c>
      <c r="B42" s="6">
        <f t="shared" si="1"/>
        <v>44533.71723</v>
      </c>
      <c r="C42" s="1">
        <v>302.0</v>
      </c>
      <c r="D42" s="1">
        <v>120.0</v>
      </c>
      <c r="E42" s="1">
        <v>478.0</v>
      </c>
      <c r="F42" s="7">
        <f t="shared" si="2"/>
        <v>0.3355555556</v>
      </c>
      <c r="G42" s="7">
        <f t="shared" si="3"/>
        <v>-0.0444668111</v>
      </c>
      <c r="H42" s="7">
        <f t="shared" si="4"/>
        <v>0.7156398104</v>
      </c>
      <c r="I42" s="7">
        <f t="shared" si="5"/>
        <v>-0.02220929665</v>
      </c>
      <c r="J42" s="7">
        <f t="shared" si="6"/>
        <v>0.1333333333</v>
      </c>
      <c r="K42" s="7">
        <f t="shared" si="7"/>
        <v>-0.001685062427</v>
      </c>
      <c r="L42" s="7">
        <f t="shared" si="8"/>
        <v>0.2843601896</v>
      </c>
      <c r="M42" s="7">
        <f t="shared" si="9"/>
        <v>0.02220929665</v>
      </c>
      <c r="N42" s="7">
        <f t="shared" si="10"/>
        <v>0.5311111111</v>
      </c>
      <c r="O42" s="7">
        <f t="shared" si="11"/>
        <v>0.04615187352</v>
      </c>
      <c r="P42" s="7">
        <f t="shared" si="12"/>
        <v>-0.009717363032</v>
      </c>
      <c r="Q42" s="8">
        <v>44533.75</v>
      </c>
      <c r="R42" s="2" t="s">
        <v>21</v>
      </c>
      <c r="S42" s="9">
        <v>4358.28</v>
      </c>
      <c r="T42" s="9">
        <v>4367.44</v>
      </c>
      <c r="U42" s="9">
        <v>4278.39</v>
      </c>
      <c r="V42" s="9">
        <v>4325.0</v>
      </c>
      <c r="W42" s="9">
        <v>1744.22736617</v>
      </c>
    </row>
    <row r="43">
      <c r="A43" s="6">
        <v>44533.56270489844</v>
      </c>
      <c r="B43" s="6">
        <f t="shared" si="1"/>
        <v>44533.77104</v>
      </c>
      <c r="C43" s="1">
        <v>152.0</v>
      </c>
      <c r="D43" s="1">
        <v>60.0</v>
      </c>
      <c r="E43" s="1">
        <v>238.0</v>
      </c>
      <c r="F43" s="7">
        <f t="shared" si="2"/>
        <v>0.3377777778</v>
      </c>
      <c r="G43" s="7">
        <f t="shared" si="3"/>
        <v>-0.04224458887</v>
      </c>
      <c r="H43" s="7">
        <f t="shared" si="4"/>
        <v>0.7169811321</v>
      </c>
      <c r="I43" s="7">
        <f t="shared" si="5"/>
        <v>-0.020867975</v>
      </c>
      <c r="J43" s="7">
        <f t="shared" si="6"/>
        <v>0.1333333333</v>
      </c>
      <c r="K43" s="7">
        <f t="shared" si="7"/>
        <v>-0.001685062427</v>
      </c>
      <c r="L43" s="7">
        <f t="shared" si="8"/>
        <v>0.2830188679</v>
      </c>
      <c r="M43" s="7">
        <f t="shared" si="9"/>
        <v>0.020867975</v>
      </c>
      <c r="N43" s="7">
        <f t="shared" si="10"/>
        <v>0.5288888889</v>
      </c>
      <c r="O43" s="7">
        <f t="shared" si="11"/>
        <v>0.0439296513</v>
      </c>
      <c r="P43" s="7">
        <f t="shared" si="12"/>
        <v>-0.02222355753</v>
      </c>
      <c r="Q43" s="8">
        <v>44533.791666666664</v>
      </c>
      <c r="R43" s="2" t="s">
        <v>21</v>
      </c>
      <c r="S43" s="9">
        <v>4325.0</v>
      </c>
      <c r="T43" s="9">
        <v>4326.94</v>
      </c>
      <c r="U43" s="9">
        <v>4186.3</v>
      </c>
      <c r="V43" s="9">
        <v>4230.78</v>
      </c>
      <c r="W43" s="9">
        <v>3042.21994057</v>
      </c>
    </row>
    <row r="44">
      <c r="A44" s="6">
        <v>44533.61863786559</v>
      </c>
      <c r="B44" s="6">
        <f t="shared" si="1"/>
        <v>44533.82697</v>
      </c>
      <c r="C44" s="1">
        <v>154.0</v>
      </c>
      <c r="D44" s="1">
        <v>62.0</v>
      </c>
      <c r="E44" s="1">
        <v>234.0</v>
      </c>
      <c r="F44" s="7">
        <f t="shared" si="2"/>
        <v>0.3422222222</v>
      </c>
      <c r="G44" s="7">
        <f t="shared" si="3"/>
        <v>-0.03780014443</v>
      </c>
      <c r="H44" s="7">
        <f t="shared" si="4"/>
        <v>0.712962963</v>
      </c>
      <c r="I44" s="7">
        <f t="shared" si="5"/>
        <v>-0.02488614411</v>
      </c>
      <c r="J44" s="7">
        <f t="shared" si="6"/>
        <v>0.1377777778</v>
      </c>
      <c r="K44" s="7">
        <f t="shared" si="7"/>
        <v>0.002759382018</v>
      </c>
      <c r="L44" s="7">
        <f t="shared" si="8"/>
        <v>0.287037037</v>
      </c>
      <c r="M44" s="7">
        <f t="shared" si="9"/>
        <v>0.02488614411</v>
      </c>
      <c r="N44" s="7">
        <f t="shared" si="10"/>
        <v>0.52</v>
      </c>
      <c r="O44" s="7">
        <f t="shared" si="11"/>
        <v>0.03504076241</v>
      </c>
      <c r="P44" s="7">
        <f t="shared" si="12"/>
        <v>-0.004549988418</v>
      </c>
      <c r="Q44" s="8">
        <v>44533.833333333336</v>
      </c>
      <c r="R44" s="2" t="s">
        <v>21</v>
      </c>
      <c r="S44" s="9">
        <v>4230.78</v>
      </c>
      <c r="T44" s="9">
        <v>4230.78</v>
      </c>
      <c r="U44" s="9">
        <v>4038.35</v>
      </c>
      <c r="V44" s="9">
        <v>4211.53</v>
      </c>
      <c r="W44" s="9">
        <v>7773.78635681</v>
      </c>
    </row>
    <row r="45">
      <c r="A45" s="6">
        <v>44533.65353714659</v>
      </c>
      <c r="B45" s="6">
        <f t="shared" si="1"/>
        <v>44533.86187</v>
      </c>
      <c r="C45" s="1">
        <v>150.0</v>
      </c>
      <c r="D45" s="1">
        <v>61.0</v>
      </c>
      <c r="E45" s="1">
        <v>239.0</v>
      </c>
      <c r="F45" s="7">
        <f t="shared" si="2"/>
        <v>0.3333333333</v>
      </c>
      <c r="G45" s="7">
        <f t="shared" si="3"/>
        <v>-0.04668903332</v>
      </c>
      <c r="H45" s="7">
        <f t="shared" si="4"/>
        <v>0.7109004739</v>
      </c>
      <c r="I45" s="7">
        <f t="shared" si="5"/>
        <v>-0.02694863314</v>
      </c>
      <c r="J45" s="7">
        <f t="shared" si="6"/>
        <v>0.1355555556</v>
      </c>
      <c r="K45" s="7">
        <f t="shared" si="7"/>
        <v>0.0005371597955</v>
      </c>
      <c r="L45" s="7">
        <f t="shared" si="8"/>
        <v>0.2890995261</v>
      </c>
      <c r="M45" s="7">
        <f t="shared" si="9"/>
        <v>0.02694863314</v>
      </c>
      <c r="N45" s="7">
        <f t="shared" si="10"/>
        <v>0.5311111111</v>
      </c>
      <c r="O45" s="7">
        <f t="shared" si="11"/>
        <v>0.04615187352</v>
      </c>
      <c r="P45" s="7">
        <f t="shared" si="12"/>
        <v>-0.008723628766</v>
      </c>
      <c r="Q45" s="8">
        <v>44533.875</v>
      </c>
      <c r="R45" s="2" t="s">
        <v>21</v>
      </c>
      <c r="S45" s="9">
        <v>4211.53</v>
      </c>
      <c r="T45" s="9">
        <v>4255.11</v>
      </c>
      <c r="U45" s="9">
        <v>4204.11</v>
      </c>
      <c r="V45" s="9">
        <v>4217.99</v>
      </c>
      <c r="W45" s="9">
        <v>2419.11933102</v>
      </c>
    </row>
    <row r="46">
      <c r="A46" s="6">
        <v>44533.95949390798</v>
      </c>
      <c r="B46" s="6">
        <f t="shared" si="1"/>
        <v>44534.16783</v>
      </c>
      <c r="C46" s="1">
        <v>323.0</v>
      </c>
      <c r="D46" s="1">
        <v>135.0</v>
      </c>
      <c r="E46" s="1">
        <v>442.0</v>
      </c>
      <c r="F46" s="7">
        <f t="shared" si="2"/>
        <v>0.3588888889</v>
      </c>
      <c r="G46" s="7">
        <f t="shared" si="3"/>
        <v>-0.02113347776</v>
      </c>
      <c r="H46" s="7">
        <f t="shared" si="4"/>
        <v>0.7052401747</v>
      </c>
      <c r="I46" s="7">
        <f t="shared" si="5"/>
        <v>-0.0326089324</v>
      </c>
      <c r="J46" s="7">
        <f t="shared" si="6"/>
        <v>0.15</v>
      </c>
      <c r="K46" s="7">
        <f t="shared" si="7"/>
        <v>0.01498160424</v>
      </c>
      <c r="L46" s="7">
        <f t="shared" si="8"/>
        <v>0.2947598253</v>
      </c>
      <c r="M46" s="7">
        <f t="shared" si="9"/>
        <v>0.0326089324</v>
      </c>
      <c r="N46" s="7">
        <f t="shared" si="10"/>
        <v>0.4911111111</v>
      </c>
      <c r="O46" s="7">
        <f t="shared" si="11"/>
        <v>0.006151873522</v>
      </c>
      <c r="P46" s="7">
        <f t="shared" si="12"/>
        <v>-0.04289214168</v>
      </c>
      <c r="Q46" s="11">
        <v>44534.208333333336</v>
      </c>
      <c r="R46" s="12" t="s">
        <v>21</v>
      </c>
      <c r="S46" s="13">
        <v>4024.92</v>
      </c>
      <c r="T46" s="13">
        <v>4036.87</v>
      </c>
      <c r="U46" s="13">
        <v>3500.0</v>
      </c>
      <c r="V46" s="13">
        <v>3863.72</v>
      </c>
      <c r="W46" s="13">
        <v>13474.17034478</v>
      </c>
    </row>
    <row r="47">
      <c r="A47" s="6">
        <v>44534.293304034756</v>
      </c>
      <c r="B47" s="6">
        <f t="shared" si="1"/>
        <v>44534.50164</v>
      </c>
      <c r="C47" s="1">
        <v>303.0</v>
      </c>
      <c r="D47" s="1">
        <v>143.0</v>
      </c>
      <c r="E47" s="1">
        <v>454.0</v>
      </c>
      <c r="F47" s="7">
        <f t="shared" si="2"/>
        <v>0.3366666667</v>
      </c>
      <c r="G47" s="7">
        <f t="shared" si="3"/>
        <v>-0.04335569998</v>
      </c>
      <c r="H47" s="7">
        <f t="shared" si="4"/>
        <v>0.6793721973</v>
      </c>
      <c r="I47" s="7">
        <f t="shared" si="5"/>
        <v>-0.05847690976</v>
      </c>
      <c r="J47" s="7">
        <f t="shared" si="6"/>
        <v>0.1588888889</v>
      </c>
      <c r="K47" s="7">
        <f t="shared" si="7"/>
        <v>0.02387049313</v>
      </c>
      <c r="L47" s="7">
        <f t="shared" si="8"/>
        <v>0.3206278027</v>
      </c>
      <c r="M47" s="7">
        <f t="shared" si="9"/>
        <v>0.05847690976</v>
      </c>
      <c r="N47" s="7">
        <f t="shared" si="10"/>
        <v>0.5044444444</v>
      </c>
      <c r="O47" s="7">
        <f t="shared" si="11"/>
        <v>0.01948520686</v>
      </c>
      <c r="P47" s="7">
        <f t="shared" si="12"/>
        <v>0</v>
      </c>
      <c r="Q47" s="11">
        <v>44534.541666666664</v>
      </c>
      <c r="R47" s="12" t="s">
        <v>21</v>
      </c>
      <c r="S47" s="13">
        <v>3916.29</v>
      </c>
      <c r="T47" s="13">
        <v>3975.0</v>
      </c>
      <c r="U47" s="13">
        <v>3902.23</v>
      </c>
      <c r="V47" s="13">
        <v>3975.0</v>
      </c>
      <c r="W47" s="13">
        <v>1329.79856735</v>
      </c>
    </row>
    <row r="48">
      <c r="A48" s="6">
        <v>44534.35044575146</v>
      </c>
      <c r="B48" s="6">
        <f t="shared" si="1"/>
        <v>44534.55878</v>
      </c>
      <c r="C48" s="1">
        <v>306.0</v>
      </c>
      <c r="D48" s="1">
        <v>141.0</v>
      </c>
      <c r="E48" s="1">
        <v>453.0</v>
      </c>
      <c r="F48" s="7">
        <f t="shared" si="2"/>
        <v>0.34</v>
      </c>
      <c r="G48" s="7">
        <f t="shared" si="3"/>
        <v>-0.04002236665</v>
      </c>
      <c r="H48" s="7">
        <f t="shared" si="4"/>
        <v>0.6845637584</v>
      </c>
      <c r="I48" s="7">
        <f t="shared" si="5"/>
        <v>-0.05328534868</v>
      </c>
      <c r="J48" s="7">
        <f t="shared" si="6"/>
        <v>0.1566666667</v>
      </c>
      <c r="K48" s="7">
        <f t="shared" si="7"/>
        <v>0.02164827091</v>
      </c>
      <c r="L48" s="7">
        <f t="shared" si="8"/>
        <v>0.3154362416</v>
      </c>
      <c r="M48" s="7">
        <f t="shared" si="9"/>
        <v>0.05328534868</v>
      </c>
      <c r="N48" s="7">
        <f t="shared" si="10"/>
        <v>0.5033333333</v>
      </c>
      <c r="O48" s="7">
        <f t="shared" si="11"/>
        <v>0.01837409574</v>
      </c>
      <c r="P48" s="7">
        <f t="shared" si="12"/>
        <v>-0.000522652399</v>
      </c>
      <c r="Q48" s="11">
        <v>44534.583333333336</v>
      </c>
      <c r="R48" s="12" t="s">
        <v>21</v>
      </c>
      <c r="S48" s="13">
        <v>3975.0</v>
      </c>
      <c r="T48" s="13">
        <v>4037.1</v>
      </c>
      <c r="U48" s="13">
        <v>3960.34</v>
      </c>
      <c r="V48" s="13">
        <v>4034.99</v>
      </c>
      <c r="W48" s="13">
        <v>1931.18918202</v>
      </c>
    </row>
    <row r="49">
      <c r="A49" s="6">
        <v>44534.383959859675</v>
      </c>
      <c r="B49" s="6">
        <f t="shared" si="1"/>
        <v>44534.59229</v>
      </c>
      <c r="C49" s="1">
        <f>154+151</f>
        <v>305</v>
      </c>
      <c r="D49" s="1">
        <f>69+74</f>
        <v>143</v>
      </c>
      <c r="E49" s="1">
        <f>227+225</f>
        <v>452</v>
      </c>
      <c r="F49" s="7">
        <f t="shared" si="2"/>
        <v>0.3388888889</v>
      </c>
      <c r="G49" s="7">
        <f t="shared" si="3"/>
        <v>-0.04113347776</v>
      </c>
      <c r="H49" s="7">
        <f t="shared" si="4"/>
        <v>0.6808035714</v>
      </c>
      <c r="I49" s="7">
        <f t="shared" si="5"/>
        <v>-0.05704553564</v>
      </c>
      <c r="J49" s="7">
        <f t="shared" si="6"/>
        <v>0.1588888889</v>
      </c>
      <c r="K49" s="7">
        <f t="shared" si="7"/>
        <v>0.02387049313</v>
      </c>
      <c r="L49" s="7">
        <f t="shared" si="8"/>
        <v>0.3191964286</v>
      </c>
      <c r="M49" s="7">
        <f t="shared" si="9"/>
        <v>0.05704553564</v>
      </c>
      <c r="N49" s="7">
        <f t="shared" si="10"/>
        <v>0.5022222222</v>
      </c>
      <c r="O49" s="7">
        <f t="shared" si="11"/>
        <v>0.01726298463</v>
      </c>
      <c r="P49" s="7">
        <f t="shared" si="12"/>
        <v>-0.007479515991</v>
      </c>
      <c r="Q49" s="11">
        <v>44534.625</v>
      </c>
      <c r="R49" s="12" t="s">
        <v>21</v>
      </c>
      <c r="S49" s="13">
        <v>4034.99</v>
      </c>
      <c r="T49" s="13">
        <v>4075.13</v>
      </c>
      <c r="U49" s="13">
        <v>4026.59</v>
      </c>
      <c r="V49" s="13">
        <v>4044.65</v>
      </c>
      <c r="W49" s="13">
        <v>2486.75820032</v>
      </c>
    </row>
    <row r="50">
      <c r="A50" s="11">
        <v>44534.437793857156</v>
      </c>
      <c r="B50" s="6">
        <f t="shared" si="1"/>
        <v>44534.64613</v>
      </c>
      <c r="C50" s="13">
        <f>152+152</f>
        <v>304</v>
      </c>
      <c r="D50" s="13">
        <f>72+70</f>
        <v>142</v>
      </c>
      <c r="E50" s="13">
        <f>226+228</f>
        <v>454</v>
      </c>
      <c r="F50" s="7">
        <f t="shared" si="2"/>
        <v>0.3377777778</v>
      </c>
      <c r="G50" s="7">
        <f t="shared" si="3"/>
        <v>-0.04224458887</v>
      </c>
      <c r="H50" s="7">
        <f t="shared" si="4"/>
        <v>0.6816143498</v>
      </c>
      <c r="I50" s="7">
        <f t="shared" si="5"/>
        <v>-0.0562347573</v>
      </c>
      <c r="J50" s="7">
        <f t="shared" si="6"/>
        <v>0.1577777778</v>
      </c>
      <c r="K50" s="7">
        <f t="shared" si="7"/>
        <v>0.02275938202</v>
      </c>
      <c r="L50" s="7">
        <f t="shared" si="8"/>
        <v>0.3183856502</v>
      </c>
      <c r="M50" s="7">
        <f t="shared" si="9"/>
        <v>0.0562347573</v>
      </c>
      <c r="N50" s="7">
        <f t="shared" si="10"/>
        <v>0.5044444444</v>
      </c>
      <c r="O50" s="7">
        <f t="shared" si="11"/>
        <v>0.01948520686</v>
      </c>
      <c r="P50" s="7">
        <f t="shared" si="12"/>
        <v>-0.0156449183</v>
      </c>
      <c r="Q50" s="11">
        <v>44534.666666666664</v>
      </c>
      <c r="R50" s="12" t="s">
        <v>21</v>
      </c>
      <c r="S50" s="13">
        <v>4044.65</v>
      </c>
      <c r="T50" s="13">
        <v>4055.63</v>
      </c>
      <c r="U50" s="13">
        <v>3984.7</v>
      </c>
      <c r="V50" s="13">
        <v>3992.18</v>
      </c>
      <c r="W50" s="13">
        <v>1662.0957734</v>
      </c>
    </row>
    <row r="51">
      <c r="A51" s="11">
        <v>44534.48269931</v>
      </c>
      <c r="B51" s="6">
        <f t="shared" si="1"/>
        <v>44534.69103</v>
      </c>
      <c r="C51" s="13">
        <v>156.0</v>
      </c>
      <c r="D51" s="13">
        <v>70.0</v>
      </c>
      <c r="E51" s="13">
        <v>224.0</v>
      </c>
      <c r="F51" s="7">
        <f t="shared" si="2"/>
        <v>0.3466666667</v>
      </c>
      <c r="G51" s="7">
        <f t="shared" si="3"/>
        <v>-0.03335569998</v>
      </c>
      <c r="H51" s="7">
        <f t="shared" si="4"/>
        <v>0.6902654867</v>
      </c>
      <c r="I51" s="7">
        <f t="shared" si="5"/>
        <v>-0.04758362035</v>
      </c>
      <c r="J51" s="7">
        <f t="shared" si="6"/>
        <v>0.1555555556</v>
      </c>
      <c r="K51" s="7">
        <f t="shared" si="7"/>
        <v>0.0205371598</v>
      </c>
      <c r="L51" s="7">
        <f t="shared" si="8"/>
        <v>0.3097345133</v>
      </c>
      <c r="M51" s="7">
        <f t="shared" si="9"/>
        <v>0.04758362035</v>
      </c>
      <c r="N51" s="7">
        <f t="shared" si="10"/>
        <v>0.4977777778</v>
      </c>
      <c r="O51" s="7">
        <f t="shared" si="11"/>
        <v>0.01281854019</v>
      </c>
      <c r="P51" s="7">
        <f t="shared" si="12"/>
        <v>-0.003207843487</v>
      </c>
      <c r="Q51" s="11">
        <v>44534.708333333336</v>
      </c>
      <c r="R51" s="12" t="s">
        <v>21</v>
      </c>
      <c r="S51" s="13">
        <v>3992.18</v>
      </c>
      <c r="T51" s="13">
        <v>4036.98</v>
      </c>
      <c r="U51" s="13">
        <v>3989.18</v>
      </c>
      <c r="V51" s="13">
        <v>4024.03</v>
      </c>
      <c r="W51" s="13">
        <v>1729.65256367</v>
      </c>
    </row>
    <row r="52">
      <c r="A52" s="11">
        <v>44534.508208395964</v>
      </c>
      <c r="B52" s="6">
        <f t="shared" si="1"/>
        <v>44534.71654</v>
      </c>
      <c r="C52" s="13">
        <f>153+156</f>
        <v>309</v>
      </c>
      <c r="D52" s="13">
        <f>71+70</f>
        <v>141</v>
      </c>
      <c r="E52" s="13">
        <f>226+224</f>
        <v>450</v>
      </c>
      <c r="F52" s="7">
        <f t="shared" si="2"/>
        <v>0.3433333333</v>
      </c>
      <c r="G52" s="7">
        <f t="shared" si="3"/>
        <v>-0.03668903332</v>
      </c>
      <c r="H52" s="7">
        <f t="shared" si="4"/>
        <v>0.6866666667</v>
      </c>
      <c r="I52" s="7">
        <f t="shared" si="5"/>
        <v>-0.05118244041</v>
      </c>
      <c r="J52" s="7">
        <f t="shared" si="6"/>
        <v>0.1566666667</v>
      </c>
      <c r="K52" s="7">
        <f t="shared" si="7"/>
        <v>0.02164827091</v>
      </c>
      <c r="L52" s="7">
        <f t="shared" si="8"/>
        <v>0.3133333333</v>
      </c>
      <c r="M52" s="7">
        <f t="shared" si="9"/>
        <v>0.05118244041</v>
      </c>
      <c r="N52" s="7">
        <f t="shared" si="10"/>
        <v>0.5</v>
      </c>
      <c r="O52" s="7">
        <f t="shared" si="11"/>
        <v>0.01504076241</v>
      </c>
      <c r="P52" s="7">
        <f t="shared" si="12"/>
        <v>0</v>
      </c>
      <c r="Q52" s="11">
        <v>44534.75</v>
      </c>
      <c r="R52" s="12" t="s">
        <v>21</v>
      </c>
      <c r="S52" s="13">
        <v>4024.03</v>
      </c>
      <c r="T52" s="13">
        <v>4069.88</v>
      </c>
      <c r="U52" s="13">
        <v>4011.28</v>
      </c>
      <c r="V52" s="13">
        <v>4069.88</v>
      </c>
      <c r="W52" s="13">
        <v>498.0005311</v>
      </c>
    </row>
    <row r="53">
      <c r="A53" s="11">
        <v>44534.57469363672</v>
      </c>
      <c r="B53" s="6">
        <f t="shared" si="1"/>
        <v>44534.78303</v>
      </c>
      <c r="C53" s="13">
        <v>154.0</v>
      </c>
      <c r="D53" s="13">
        <v>73.0</v>
      </c>
      <c r="E53" s="13">
        <v>223.0</v>
      </c>
      <c r="F53" s="7">
        <f t="shared" si="2"/>
        <v>0.3422222222</v>
      </c>
      <c r="G53" s="7">
        <f t="shared" si="3"/>
        <v>-0.03780014443</v>
      </c>
      <c r="H53" s="7">
        <f t="shared" si="4"/>
        <v>0.6784140969</v>
      </c>
      <c r="I53" s="7">
        <f t="shared" si="5"/>
        <v>-0.05943501016</v>
      </c>
      <c r="J53" s="7">
        <f t="shared" si="6"/>
        <v>0.1622222222</v>
      </c>
      <c r="K53" s="7">
        <f t="shared" si="7"/>
        <v>0.02720382646</v>
      </c>
      <c r="L53" s="7">
        <f t="shared" si="8"/>
        <v>0.3215859031</v>
      </c>
      <c r="M53" s="7">
        <f t="shared" si="9"/>
        <v>0.05943501016</v>
      </c>
      <c r="N53" s="7">
        <f t="shared" si="10"/>
        <v>0.4955555556</v>
      </c>
      <c r="O53" s="7">
        <f t="shared" si="11"/>
        <v>0.01059631797</v>
      </c>
      <c r="P53" s="7">
        <f t="shared" si="12"/>
        <v>-0.004623113637</v>
      </c>
      <c r="Q53" s="11">
        <v>44534.791666666664</v>
      </c>
      <c r="R53" s="12" t="s">
        <v>21</v>
      </c>
      <c r="S53" s="13">
        <v>4069.88</v>
      </c>
      <c r="T53" s="13">
        <v>4142.23</v>
      </c>
      <c r="U53" s="13">
        <v>4057.94</v>
      </c>
      <c r="V53" s="13">
        <v>4123.08</v>
      </c>
      <c r="W53" s="13">
        <v>821.75796984</v>
      </c>
    </row>
    <row r="54">
      <c r="A54" s="11">
        <v>44534.648833534804</v>
      </c>
      <c r="B54" s="6">
        <f t="shared" si="1"/>
        <v>44534.85717</v>
      </c>
      <c r="C54" s="13">
        <v>149.0</v>
      </c>
      <c r="D54" s="13">
        <v>72.0</v>
      </c>
      <c r="E54" s="13">
        <v>229.0</v>
      </c>
      <c r="F54" s="7">
        <f t="shared" si="2"/>
        <v>0.3311111111</v>
      </c>
      <c r="G54" s="7">
        <f t="shared" si="3"/>
        <v>-0.04891125554</v>
      </c>
      <c r="H54" s="7">
        <f t="shared" si="4"/>
        <v>0.6742081448</v>
      </c>
      <c r="I54" s="7">
        <f t="shared" si="5"/>
        <v>-0.06364096228</v>
      </c>
      <c r="J54" s="7">
        <f t="shared" si="6"/>
        <v>0.16</v>
      </c>
      <c r="K54" s="7">
        <f t="shared" si="7"/>
        <v>0.02498160424</v>
      </c>
      <c r="L54" s="7">
        <f t="shared" si="8"/>
        <v>0.3257918552</v>
      </c>
      <c r="M54" s="7">
        <f t="shared" si="9"/>
        <v>0.06364096228</v>
      </c>
      <c r="N54" s="7">
        <f t="shared" si="10"/>
        <v>0.5088888889</v>
      </c>
      <c r="O54" s="7">
        <f t="shared" si="11"/>
        <v>0.0239296513</v>
      </c>
      <c r="P54" s="7">
        <f t="shared" si="12"/>
        <v>-0.01132387448</v>
      </c>
      <c r="Q54" s="11">
        <v>44534.875</v>
      </c>
      <c r="R54" s="12" t="s">
        <v>21</v>
      </c>
      <c r="S54" s="13">
        <v>4105.39</v>
      </c>
      <c r="T54" s="13">
        <v>4112.55</v>
      </c>
      <c r="U54" s="13">
        <v>4037.59</v>
      </c>
      <c r="V54" s="13">
        <v>4065.98</v>
      </c>
      <c r="W54" s="13">
        <v>987.23150918</v>
      </c>
    </row>
    <row r="55">
      <c r="A55" s="11">
        <v>44534.67515734589</v>
      </c>
      <c r="B55" s="6">
        <f t="shared" si="1"/>
        <v>44534.88349</v>
      </c>
      <c r="C55" s="13">
        <v>151.0</v>
      </c>
      <c r="D55" s="13">
        <v>70.0</v>
      </c>
      <c r="E55" s="13">
        <v>229.0</v>
      </c>
      <c r="F55" s="7">
        <f t="shared" si="2"/>
        <v>0.3355555556</v>
      </c>
      <c r="G55" s="7">
        <f t="shared" si="3"/>
        <v>-0.0444668111</v>
      </c>
      <c r="H55" s="7">
        <f t="shared" si="4"/>
        <v>0.6832579186</v>
      </c>
      <c r="I55" s="7">
        <f t="shared" si="5"/>
        <v>-0.05459118852</v>
      </c>
      <c r="J55" s="7">
        <f t="shared" si="6"/>
        <v>0.1555555556</v>
      </c>
      <c r="K55" s="7">
        <f t="shared" si="7"/>
        <v>0.0205371598</v>
      </c>
      <c r="L55" s="7">
        <f t="shared" si="8"/>
        <v>0.3167420814</v>
      </c>
      <c r="M55" s="7">
        <f t="shared" si="9"/>
        <v>0.05459118852</v>
      </c>
      <c r="N55" s="7">
        <f t="shared" si="10"/>
        <v>0.5088888889</v>
      </c>
      <c r="O55" s="7">
        <f t="shared" si="11"/>
        <v>0.0239296513</v>
      </c>
      <c r="P55" s="7">
        <f t="shared" si="12"/>
        <v>-0.002212362457</v>
      </c>
      <c r="Q55" s="11">
        <v>44534.916666666664</v>
      </c>
      <c r="R55" s="12" t="s">
        <v>21</v>
      </c>
      <c r="S55" s="13">
        <v>4065.98</v>
      </c>
      <c r="T55" s="13">
        <v>4108.73</v>
      </c>
      <c r="U55" s="13">
        <v>4064.62</v>
      </c>
      <c r="V55" s="13">
        <v>4099.64</v>
      </c>
      <c r="W55" s="13">
        <v>1114.46725261</v>
      </c>
    </row>
    <row r="56">
      <c r="A56" s="11">
        <v>44534.71562690842</v>
      </c>
      <c r="B56" s="6">
        <f t="shared" si="1"/>
        <v>44534.92396</v>
      </c>
      <c r="C56" s="13">
        <v>152.0</v>
      </c>
      <c r="D56" s="13">
        <v>70.0</v>
      </c>
      <c r="E56" s="13">
        <v>228.0</v>
      </c>
      <c r="F56" s="7">
        <f t="shared" si="2"/>
        <v>0.3377777778</v>
      </c>
      <c r="G56" s="7">
        <f t="shared" si="3"/>
        <v>-0.04224458887</v>
      </c>
      <c r="H56" s="7">
        <f t="shared" si="4"/>
        <v>0.6846846847</v>
      </c>
      <c r="I56" s="7">
        <f t="shared" si="5"/>
        <v>-0.05316442239</v>
      </c>
      <c r="J56" s="7">
        <f t="shared" si="6"/>
        <v>0.1555555556</v>
      </c>
      <c r="K56" s="7">
        <f t="shared" si="7"/>
        <v>0.0205371598</v>
      </c>
      <c r="L56" s="7">
        <f t="shared" si="8"/>
        <v>0.3153153153</v>
      </c>
      <c r="M56" s="7">
        <f t="shared" si="9"/>
        <v>0.05316442239</v>
      </c>
      <c r="N56" s="7">
        <f t="shared" si="10"/>
        <v>0.5066666667</v>
      </c>
      <c r="O56" s="7">
        <f t="shared" si="11"/>
        <v>0.02170742908</v>
      </c>
      <c r="P56" s="7">
        <f t="shared" si="12"/>
        <v>-0.00142744468</v>
      </c>
      <c r="Q56" s="11">
        <v>44534.958333333336</v>
      </c>
      <c r="R56" s="12" t="s">
        <v>21</v>
      </c>
      <c r="S56" s="13">
        <v>4099.64</v>
      </c>
      <c r="T56" s="13">
        <v>4133.26</v>
      </c>
      <c r="U56" s="13">
        <v>4064.29</v>
      </c>
      <c r="V56" s="13">
        <v>4127.36</v>
      </c>
      <c r="W56" s="13">
        <v>714.48204688</v>
      </c>
    </row>
    <row r="57">
      <c r="A57" s="11">
        <v>44534.93862035183</v>
      </c>
      <c r="B57" s="6">
        <f t="shared" si="1"/>
        <v>44535.14695</v>
      </c>
      <c r="C57" s="13">
        <v>154.0</v>
      </c>
      <c r="D57" s="13">
        <v>73.0</v>
      </c>
      <c r="E57" s="13">
        <v>223.0</v>
      </c>
      <c r="F57" s="7">
        <f t="shared" si="2"/>
        <v>0.3422222222</v>
      </c>
      <c r="G57" s="7">
        <f t="shared" si="3"/>
        <v>-0.03780014443</v>
      </c>
      <c r="H57" s="7">
        <f t="shared" si="4"/>
        <v>0.6784140969</v>
      </c>
      <c r="I57" s="7">
        <f t="shared" si="5"/>
        <v>-0.05943501016</v>
      </c>
      <c r="J57" s="7">
        <f t="shared" si="6"/>
        <v>0.1622222222</v>
      </c>
      <c r="K57" s="7">
        <f t="shared" si="7"/>
        <v>0.02720382646</v>
      </c>
      <c r="L57" s="7">
        <f t="shared" si="8"/>
        <v>0.3215859031</v>
      </c>
      <c r="M57" s="7">
        <f t="shared" si="9"/>
        <v>0.05943501016</v>
      </c>
      <c r="N57" s="7">
        <f t="shared" si="10"/>
        <v>0.4955555556</v>
      </c>
      <c r="O57" s="7">
        <f t="shared" si="11"/>
        <v>0.01059631797</v>
      </c>
      <c r="P57" s="7">
        <f t="shared" si="12"/>
        <v>-0.006838956528</v>
      </c>
      <c r="Q57" s="11">
        <v>44535.166666666664</v>
      </c>
      <c r="R57" s="12" t="s">
        <v>21</v>
      </c>
      <c r="S57" s="13">
        <v>4170.69</v>
      </c>
      <c r="T57" s="13">
        <v>4192.16</v>
      </c>
      <c r="U57" s="13">
        <v>4146.39</v>
      </c>
      <c r="V57" s="13">
        <v>4163.49</v>
      </c>
      <c r="W57" s="13">
        <v>365.58271622</v>
      </c>
    </row>
    <row r="58">
      <c r="A58" s="11">
        <v>44534.95952909959</v>
      </c>
      <c r="B58" s="6">
        <f t="shared" si="1"/>
        <v>44535.16786</v>
      </c>
      <c r="C58" s="13">
        <v>172.0</v>
      </c>
      <c r="D58" s="13">
        <v>77.0</v>
      </c>
      <c r="E58" s="13">
        <v>201.0</v>
      </c>
      <c r="F58" s="7">
        <f t="shared" si="2"/>
        <v>0.3822222222</v>
      </c>
      <c r="G58" s="7">
        <f t="shared" si="3"/>
        <v>0.002199855571</v>
      </c>
      <c r="H58" s="7">
        <f t="shared" si="4"/>
        <v>0.6907630522</v>
      </c>
      <c r="I58" s="7">
        <f t="shared" si="5"/>
        <v>-0.04708605486</v>
      </c>
      <c r="J58" s="7">
        <f t="shared" si="6"/>
        <v>0.1711111111</v>
      </c>
      <c r="K58" s="7">
        <f t="shared" si="7"/>
        <v>0.03609271535</v>
      </c>
      <c r="L58" s="7">
        <f t="shared" si="8"/>
        <v>0.3092369478</v>
      </c>
      <c r="M58" s="7">
        <f t="shared" si="9"/>
        <v>0.04708605486</v>
      </c>
      <c r="N58" s="7">
        <f t="shared" si="10"/>
        <v>0.4466666667</v>
      </c>
      <c r="O58" s="7">
        <f t="shared" si="11"/>
        <v>-0.03829257092</v>
      </c>
      <c r="P58" s="7">
        <f t="shared" si="12"/>
        <v>-0.001592095991</v>
      </c>
      <c r="Q58" s="11">
        <v>44535.208333333336</v>
      </c>
      <c r="R58" s="12" t="s">
        <v>21</v>
      </c>
      <c r="S58" s="13">
        <v>4163.49</v>
      </c>
      <c r="T58" s="13">
        <v>4214.57</v>
      </c>
      <c r="U58" s="13">
        <v>4154.98</v>
      </c>
      <c r="V58" s="13">
        <v>4207.86</v>
      </c>
      <c r="W58" s="13">
        <v>1049.76296067</v>
      </c>
    </row>
    <row r="59">
      <c r="A59" s="11">
        <v>44535.281876829074</v>
      </c>
      <c r="B59" s="6">
        <f t="shared" si="1"/>
        <v>44535.49021</v>
      </c>
      <c r="C59" s="13">
        <v>171.0</v>
      </c>
      <c r="D59" s="13">
        <v>58.0</v>
      </c>
      <c r="E59" s="13">
        <v>221.0</v>
      </c>
      <c r="F59" s="7">
        <f t="shared" si="2"/>
        <v>0.38</v>
      </c>
      <c r="G59" s="7">
        <f t="shared" si="3"/>
        <v>-0.000022366651</v>
      </c>
      <c r="H59" s="7">
        <f t="shared" si="4"/>
        <v>0.7467248908</v>
      </c>
      <c r="I59" s="7">
        <f t="shared" si="5"/>
        <v>0.008875783757</v>
      </c>
      <c r="J59" s="7">
        <f t="shared" si="6"/>
        <v>0.1288888889</v>
      </c>
      <c r="K59" s="7">
        <f t="shared" si="7"/>
        <v>-0.006129506871</v>
      </c>
      <c r="L59" s="7">
        <f t="shared" si="8"/>
        <v>0.2532751092</v>
      </c>
      <c r="M59" s="7">
        <f t="shared" si="9"/>
        <v>-0.008875783757</v>
      </c>
      <c r="N59" s="7">
        <f t="shared" si="10"/>
        <v>0.4911111111</v>
      </c>
      <c r="O59" s="7">
        <f t="shared" si="11"/>
        <v>0.006151873522</v>
      </c>
      <c r="P59" s="7">
        <f t="shared" si="12"/>
        <v>-0.003956413666</v>
      </c>
      <c r="Q59" s="11">
        <v>44535.5</v>
      </c>
      <c r="R59" s="12" t="s">
        <v>21</v>
      </c>
      <c r="S59" s="13">
        <v>4203.32</v>
      </c>
      <c r="T59" s="13">
        <v>4256.38</v>
      </c>
      <c r="U59" s="13">
        <v>4191.4</v>
      </c>
      <c r="V59" s="13">
        <v>4239.54</v>
      </c>
      <c r="W59" s="13">
        <v>2343.03102322</v>
      </c>
    </row>
    <row r="60">
      <c r="A60" s="11">
        <v>44535.32290880978</v>
      </c>
      <c r="B60" s="6">
        <f t="shared" si="1"/>
        <v>44535.53124</v>
      </c>
      <c r="C60" s="13">
        <v>171.0</v>
      </c>
      <c r="D60" s="13">
        <v>60.0</v>
      </c>
      <c r="E60" s="13">
        <v>219.0</v>
      </c>
      <c r="F60" s="7">
        <f t="shared" si="2"/>
        <v>0.38</v>
      </c>
      <c r="G60" s="7">
        <f t="shared" si="3"/>
        <v>-0.000022366651</v>
      </c>
      <c r="H60" s="7">
        <f t="shared" si="4"/>
        <v>0.7402597403</v>
      </c>
      <c r="I60" s="7">
        <f t="shared" si="5"/>
        <v>0.002410633187</v>
      </c>
      <c r="J60" s="7">
        <f t="shared" si="6"/>
        <v>0.1333333333</v>
      </c>
      <c r="K60" s="7">
        <f t="shared" si="7"/>
        <v>-0.001685062427</v>
      </c>
      <c r="L60" s="7">
        <f t="shared" si="8"/>
        <v>0.2597402597</v>
      </c>
      <c r="M60" s="7">
        <f t="shared" si="9"/>
        <v>-0.002410633187</v>
      </c>
      <c r="N60" s="7">
        <f t="shared" si="10"/>
        <v>0.4866666667</v>
      </c>
      <c r="O60" s="7">
        <f t="shared" si="11"/>
        <v>0.001707429078</v>
      </c>
      <c r="P60" s="7">
        <f t="shared" si="12"/>
        <v>-0.007038084433</v>
      </c>
      <c r="Q60" s="11">
        <v>44535.541666666664</v>
      </c>
      <c r="R60" s="12" t="s">
        <v>21</v>
      </c>
      <c r="S60" s="13">
        <v>4239.54</v>
      </c>
      <c r="T60" s="13">
        <v>4239.79</v>
      </c>
      <c r="U60" s="13">
        <v>4203.24</v>
      </c>
      <c r="V60" s="13">
        <v>4209.95</v>
      </c>
      <c r="W60" s="13">
        <v>531.29525087</v>
      </c>
    </row>
    <row r="61">
      <c r="A61" s="11">
        <v>44535.35197806117</v>
      </c>
      <c r="B61" s="6">
        <f t="shared" si="1"/>
        <v>44535.56031</v>
      </c>
      <c r="C61" s="13">
        <v>175.0</v>
      </c>
      <c r="D61" s="13">
        <v>59.0</v>
      </c>
      <c r="E61" s="13">
        <v>216.0</v>
      </c>
      <c r="F61" s="7">
        <f t="shared" si="2"/>
        <v>0.3888888889</v>
      </c>
      <c r="G61" s="7">
        <f t="shared" si="3"/>
        <v>0.008866522238</v>
      </c>
      <c r="H61" s="7">
        <f t="shared" si="4"/>
        <v>0.7478632479</v>
      </c>
      <c r="I61" s="7">
        <f t="shared" si="5"/>
        <v>0.01001414079</v>
      </c>
      <c r="J61" s="7">
        <f t="shared" si="6"/>
        <v>0.1311111111</v>
      </c>
      <c r="K61" s="7">
        <f t="shared" si="7"/>
        <v>-0.003907284649</v>
      </c>
      <c r="L61" s="7">
        <f t="shared" si="8"/>
        <v>0.2521367521</v>
      </c>
      <c r="M61" s="7">
        <f t="shared" si="9"/>
        <v>-0.01001414079</v>
      </c>
      <c r="N61" s="7">
        <f t="shared" si="10"/>
        <v>0.48</v>
      </c>
      <c r="O61" s="7">
        <f t="shared" si="11"/>
        <v>-0.004959237589</v>
      </c>
      <c r="P61" s="7">
        <f t="shared" si="12"/>
        <v>-0.01544118345</v>
      </c>
      <c r="Q61" s="11">
        <v>44535.583333333336</v>
      </c>
      <c r="R61" s="12" t="s">
        <v>21</v>
      </c>
      <c r="S61" s="13">
        <v>4209.95</v>
      </c>
      <c r="T61" s="13">
        <v>4212.76</v>
      </c>
      <c r="U61" s="13">
        <v>4135.01</v>
      </c>
      <c r="V61" s="13">
        <v>4147.71</v>
      </c>
      <c r="W61" s="13">
        <v>1620.61720605</v>
      </c>
    </row>
    <row r="62">
      <c r="A62" s="11">
        <v>44535.39830239552</v>
      </c>
      <c r="B62" s="6">
        <f t="shared" si="1"/>
        <v>44535.60664</v>
      </c>
      <c r="C62" s="13">
        <v>170.0</v>
      </c>
      <c r="D62" s="13">
        <v>59.0</v>
      </c>
      <c r="E62" s="13">
        <v>221.0</v>
      </c>
      <c r="F62" s="7">
        <f t="shared" si="2"/>
        <v>0.3777777778</v>
      </c>
      <c r="G62" s="7">
        <f t="shared" si="3"/>
        <v>-0.002244588873</v>
      </c>
      <c r="H62" s="7">
        <f t="shared" si="4"/>
        <v>0.7423580786</v>
      </c>
      <c r="I62" s="7">
        <f t="shared" si="5"/>
        <v>0.00450897153</v>
      </c>
      <c r="J62" s="7">
        <f t="shared" si="6"/>
        <v>0.1311111111</v>
      </c>
      <c r="K62" s="7">
        <f t="shared" si="7"/>
        <v>-0.003907284649</v>
      </c>
      <c r="L62" s="7">
        <f t="shared" si="8"/>
        <v>0.2576419214</v>
      </c>
      <c r="M62" s="7">
        <f t="shared" si="9"/>
        <v>-0.00450897153</v>
      </c>
      <c r="N62" s="7">
        <f t="shared" si="10"/>
        <v>0.4911111111</v>
      </c>
      <c r="O62" s="7">
        <f t="shared" si="11"/>
        <v>0.006151873522</v>
      </c>
      <c r="P62" s="7">
        <f t="shared" si="12"/>
        <v>-0.02245541305</v>
      </c>
      <c r="Q62" s="11">
        <v>44535.625</v>
      </c>
      <c r="R62" s="12" t="s">
        <v>21</v>
      </c>
      <c r="S62" s="13">
        <v>4147.71</v>
      </c>
      <c r="T62" s="13">
        <v>4168.26</v>
      </c>
      <c r="U62" s="13">
        <v>4037.03</v>
      </c>
      <c r="V62" s="13">
        <v>4074.66</v>
      </c>
      <c r="W62" s="13">
        <v>2606.23057339</v>
      </c>
    </row>
    <row r="63">
      <c r="A63" s="11">
        <v>44535.42177412897</v>
      </c>
      <c r="B63" s="6">
        <f t="shared" si="1"/>
        <v>44535.63011</v>
      </c>
      <c r="C63" s="13">
        <v>173.0</v>
      </c>
      <c r="D63" s="13">
        <v>62.0</v>
      </c>
      <c r="E63" s="13">
        <v>215.0</v>
      </c>
      <c r="F63" s="7">
        <f t="shared" si="2"/>
        <v>0.3844444444</v>
      </c>
      <c r="G63" s="7">
        <f t="shared" si="3"/>
        <v>0.004422077793</v>
      </c>
      <c r="H63" s="7">
        <f t="shared" si="4"/>
        <v>0.7361702128</v>
      </c>
      <c r="I63" s="7">
        <f t="shared" si="5"/>
        <v>-0.001678894307</v>
      </c>
      <c r="J63" s="7">
        <f t="shared" si="6"/>
        <v>0.1377777778</v>
      </c>
      <c r="K63" s="7">
        <f t="shared" si="7"/>
        <v>0.002759382018</v>
      </c>
      <c r="L63" s="7">
        <f t="shared" si="8"/>
        <v>0.2638297872</v>
      </c>
      <c r="M63" s="7">
        <f t="shared" si="9"/>
        <v>0.001678894307</v>
      </c>
      <c r="N63" s="7">
        <f t="shared" si="10"/>
        <v>0.4777777778</v>
      </c>
      <c r="O63" s="7">
        <f t="shared" si="11"/>
        <v>-0.007181459811</v>
      </c>
      <c r="P63" s="7">
        <f t="shared" si="12"/>
        <v>-0.006671463617</v>
      </c>
      <c r="Q63" s="11">
        <v>44535.666666666664</v>
      </c>
      <c r="R63" s="12" t="s">
        <v>21</v>
      </c>
      <c r="S63" s="13">
        <v>4074.66</v>
      </c>
      <c r="T63" s="13">
        <v>4141.52</v>
      </c>
      <c r="U63" s="13">
        <v>4072.38</v>
      </c>
      <c r="V63" s="13">
        <v>4113.89</v>
      </c>
      <c r="W63" s="13">
        <v>1619.37361221</v>
      </c>
    </row>
    <row r="64">
      <c r="A64" s="11">
        <v>44535.528697688205</v>
      </c>
      <c r="B64" s="6">
        <f t="shared" si="1"/>
        <v>44535.73703</v>
      </c>
      <c r="C64" s="13">
        <v>170.0</v>
      </c>
      <c r="D64" s="13">
        <v>59.0</v>
      </c>
      <c r="E64" s="13">
        <v>221.0</v>
      </c>
      <c r="F64" s="7">
        <f t="shared" si="2"/>
        <v>0.3777777778</v>
      </c>
      <c r="G64" s="7">
        <f t="shared" si="3"/>
        <v>-0.002244588873</v>
      </c>
      <c r="H64" s="7">
        <f t="shared" si="4"/>
        <v>0.7423580786</v>
      </c>
      <c r="I64" s="7">
        <f t="shared" si="5"/>
        <v>0.00450897153</v>
      </c>
      <c r="J64" s="7">
        <f t="shared" si="6"/>
        <v>0.1311111111</v>
      </c>
      <c r="K64" s="7">
        <f t="shared" si="7"/>
        <v>-0.003907284649</v>
      </c>
      <c r="L64" s="7">
        <f t="shared" si="8"/>
        <v>0.2576419214</v>
      </c>
      <c r="M64" s="7">
        <f t="shared" si="9"/>
        <v>-0.00450897153</v>
      </c>
      <c r="N64" s="7">
        <f t="shared" si="10"/>
        <v>0.4911111111</v>
      </c>
      <c r="O64" s="7">
        <f t="shared" si="11"/>
        <v>0.006151873522</v>
      </c>
      <c r="P64" s="7">
        <f t="shared" si="12"/>
        <v>-0.007319206285</v>
      </c>
      <c r="Q64" s="11">
        <v>44535.75</v>
      </c>
      <c r="R64" s="12" t="s">
        <v>21</v>
      </c>
      <c r="S64" s="13">
        <v>4161.4</v>
      </c>
      <c r="T64" s="13">
        <v>4184.88</v>
      </c>
      <c r="U64" s="13">
        <v>4141.58</v>
      </c>
      <c r="V64" s="13">
        <v>4154.25</v>
      </c>
      <c r="W64" s="13">
        <v>1114.90610783</v>
      </c>
    </row>
    <row r="65">
      <c r="A65" s="11">
        <v>44535.55134937732</v>
      </c>
      <c r="B65" s="6">
        <f t="shared" si="1"/>
        <v>44535.75968</v>
      </c>
      <c r="C65" s="13">
        <v>170.0</v>
      </c>
      <c r="D65" s="13">
        <v>57.0</v>
      </c>
      <c r="E65" s="13">
        <v>223.0</v>
      </c>
      <c r="F65" s="7">
        <f t="shared" si="2"/>
        <v>0.3777777778</v>
      </c>
      <c r="G65" s="7">
        <f t="shared" si="3"/>
        <v>-0.002244588873</v>
      </c>
      <c r="H65" s="7">
        <f t="shared" si="4"/>
        <v>0.7488986784</v>
      </c>
      <c r="I65" s="7">
        <f t="shared" si="5"/>
        <v>0.01104957134</v>
      </c>
      <c r="J65" s="7">
        <f t="shared" si="6"/>
        <v>0.1266666667</v>
      </c>
      <c r="K65" s="7">
        <f t="shared" si="7"/>
        <v>-0.008351729093</v>
      </c>
      <c r="L65" s="7">
        <f t="shared" si="8"/>
        <v>0.2511013216</v>
      </c>
      <c r="M65" s="7">
        <f t="shared" si="9"/>
        <v>-0.01104957134</v>
      </c>
      <c r="N65" s="7">
        <f t="shared" si="10"/>
        <v>0.4955555556</v>
      </c>
      <c r="O65" s="7">
        <f t="shared" si="11"/>
        <v>0.01059631797</v>
      </c>
      <c r="P65" s="7">
        <f t="shared" si="12"/>
        <v>-0.003170128633</v>
      </c>
      <c r="Q65" s="11">
        <v>44535.791666666664</v>
      </c>
      <c r="R65" s="12" t="s">
        <v>21</v>
      </c>
      <c r="S65" s="13">
        <v>4154.25</v>
      </c>
      <c r="T65" s="13">
        <v>4157.56</v>
      </c>
      <c r="U65" s="13">
        <v>4103.9</v>
      </c>
      <c r="V65" s="13">
        <v>4144.38</v>
      </c>
      <c r="W65" s="13">
        <v>913.53160275</v>
      </c>
    </row>
    <row r="66">
      <c r="A66" s="11">
        <v>44535.82322527119</v>
      </c>
      <c r="B66" s="6">
        <f t="shared" si="1"/>
        <v>44536.03156</v>
      </c>
      <c r="C66" s="13">
        <v>161.0</v>
      </c>
      <c r="D66" s="13">
        <v>58.0</v>
      </c>
      <c r="E66" s="13">
        <v>231.0</v>
      </c>
      <c r="F66" s="7">
        <f t="shared" si="2"/>
        <v>0.3577777778</v>
      </c>
      <c r="G66" s="7">
        <f t="shared" si="3"/>
        <v>-0.02224458887</v>
      </c>
      <c r="H66" s="7">
        <f t="shared" si="4"/>
        <v>0.7351598174</v>
      </c>
      <c r="I66" s="7">
        <f t="shared" si="5"/>
        <v>-0.002689289721</v>
      </c>
      <c r="J66" s="7">
        <f t="shared" si="6"/>
        <v>0.1288888889</v>
      </c>
      <c r="K66" s="7">
        <f t="shared" si="7"/>
        <v>-0.006129506871</v>
      </c>
      <c r="L66" s="7">
        <f t="shared" si="8"/>
        <v>0.2648401826</v>
      </c>
      <c r="M66" s="7">
        <f t="shared" si="9"/>
        <v>0.002689289721</v>
      </c>
      <c r="N66" s="7">
        <f t="shared" si="10"/>
        <v>0.5133333333</v>
      </c>
      <c r="O66" s="7">
        <f t="shared" si="11"/>
        <v>0.02837409574</v>
      </c>
      <c r="P66" s="7">
        <f t="shared" si="12"/>
        <v>-0.005507199141</v>
      </c>
      <c r="Q66" s="11">
        <v>44536.041666666664</v>
      </c>
      <c r="R66" s="12" t="s">
        <v>21</v>
      </c>
      <c r="S66" s="13">
        <v>4137.64</v>
      </c>
      <c r="T66" s="13">
        <v>4172.72</v>
      </c>
      <c r="U66" s="13">
        <v>4108.74</v>
      </c>
      <c r="V66" s="13">
        <v>4149.74</v>
      </c>
      <c r="W66" s="13">
        <v>2166.92600583</v>
      </c>
    </row>
    <row r="67">
      <c r="A67" s="11">
        <v>44535.84146648406</v>
      </c>
      <c r="B67" s="6">
        <f t="shared" si="1"/>
        <v>44536.0498</v>
      </c>
      <c r="C67" s="13">
        <v>164.0</v>
      </c>
      <c r="D67" s="13">
        <v>60.0</v>
      </c>
      <c r="E67" s="13">
        <v>226.0</v>
      </c>
      <c r="F67" s="7">
        <f t="shared" si="2"/>
        <v>0.3644444444</v>
      </c>
      <c r="G67" s="7">
        <f t="shared" si="3"/>
        <v>-0.01557792221</v>
      </c>
      <c r="H67" s="7">
        <f t="shared" si="4"/>
        <v>0.7321428571</v>
      </c>
      <c r="I67" s="7">
        <f t="shared" si="5"/>
        <v>-0.00570624993</v>
      </c>
      <c r="J67" s="7">
        <f t="shared" si="6"/>
        <v>0.1333333333</v>
      </c>
      <c r="K67" s="7">
        <f t="shared" si="7"/>
        <v>-0.001685062427</v>
      </c>
      <c r="L67" s="7">
        <f t="shared" si="8"/>
        <v>0.2678571429</v>
      </c>
      <c r="M67" s="7">
        <f t="shared" si="9"/>
        <v>0.00570624993</v>
      </c>
      <c r="N67" s="7">
        <f t="shared" si="10"/>
        <v>0.5022222222</v>
      </c>
      <c r="O67" s="7">
        <f t="shared" si="11"/>
        <v>0.01726298463</v>
      </c>
      <c r="P67" s="7">
        <f t="shared" si="12"/>
        <v>-0.003720564509</v>
      </c>
      <c r="Q67" s="11">
        <v>44536.083333333336</v>
      </c>
      <c r="R67" s="12" t="s">
        <v>21</v>
      </c>
      <c r="S67" s="13">
        <v>4149.74</v>
      </c>
      <c r="T67" s="13">
        <v>4171.41</v>
      </c>
      <c r="U67" s="13">
        <v>4140.54</v>
      </c>
      <c r="V67" s="13">
        <v>4155.89</v>
      </c>
      <c r="W67" s="13">
        <v>548.17771725</v>
      </c>
    </row>
    <row r="68">
      <c r="A68" s="11">
        <v>44535.90423559402</v>
      </c>
      <c r="B68" s="6">
        <f t="shared" si="1"/>
        <v>44536.11257</v>
      </c>
      <c r="C68" s="13">
        <v>154.0</v>
      </c>
      <c r="D68" s="13">
        <v>74.0</v>
      </c>
      <c r="E68" s="13">
        <v>222.0</v>
      </c>
      <c r="F68" s="7">
        <f t="shared" si="2"/>
        <v>0.3422222222</v>
      </c>
      <c r="G68" s="7">
        <f t="shared" si="3"/>
        <v>-0.03780014443</v>
      </c>
      <c r="H68" s="7">
        <f t="shared" si="4"/>
        <v>0.6754385965</v>
      </c>
      <c r="I68" s="7">
        <f t="shared" si="5"/>
        <v>-0.06241051058</v>
      </c>
      <c r="J68" s="7">
        <f t="shared" si="6"/>
        <v>0.1644444444</v>
      </c>
      <c r="K68" s="7">
        <f t="shared" si="7"/>
        <v>0.02942604868</v>
      </c>
      <c r="L68" s="7">
        <f t="shared" si="8"/>
        <v>0.3245614035</v>
      </c>
      <c r="M68" s="7">
        <f t="shared" si="9"/>
        <v>0.06241051058</v>
      </c>
      <c r="N68" s="7">
        <f t="shared" si="10"/>
        <v>0.4933333333</v>
      </c>
      <c r="O68" s="7">
        <f t="shared" si="11"/>
        <v>0.008374095744</v>
      </c>
      <c r="P68" s="7">
        <f t="shared" si="12"/>
        <v>-0.005317133276</v>
      </c>
      <c r="Q68" s="11">
        <v>44536.125</v>
      </c>
      <c r="R68" s="12" t="s">
        <v>21</v>
      </c>
      <c r="S68" s="13">
        <v>4155.89</v>
      </c>
      <c r="T68" s="13">
        <v>4195.87</v>
      </c>
      <c r="U68" s="13">
        <v>4152.49</v>
      </c>
      <c r="V68" s="13">
        <v>4173.56</v>
      </c>
      <c r="W68" s="13">
        <v>551.45780207</v>
      </c>
    </row>
    <row r="69">
      <c r="A69" s="11">
        <v>44535.91866883908</v>
      </c>
      <c r="B69" s="6">
        <f t="shared" si="1"/>
        <v>44536.127</v>
      </c>
      <c r="C69" s="13">
        <v>155.0</v>
      </c>
      <c r="D69" s="13">
        <v>73.0</v>
      </c>
      <c r="E69" s="13">
        <v>222.0</v>
      </c>
      <c r="F69" s="7">
        <f t="shared" si="2"/>
        <v>0.3444444444</v>
      </c>
      <c r="G69" s="7">
        <f t="shared" si="3"/>
        <v>-0.03557792221</v>
      </c>
      <c r="H69" s="7">
        <f t="shared" si="4"/>
        <v>0.6798245614</v>
      </c>
      <c r="I69" s="7">
        <f t="shared" si="5"/>
        <v>-0.05802454567</v>
      </c>
      <c r="J69" s="7">
        <f t="shared" si="6"/>
        <v>0.1622222222</v>
      </c>
      <c r="K69" s="7">
        <f t="shared" si="7"/>
        <v>0.02720382646</v>
      </c>
      <c r="L69" s="7">
        <f t="shared" si="8"/>
        <v>0.3201754386</v>
      </c>
      <c r="M69" s="7">
        <f t="shared" si="9"/>
        <v>0.05802454567</v>
      </c>
      <c r="N69" s="7">
        <f t="shared" si="10"/>
        <v>0.4933333333</v>
      </c>
      <c r="O69" s="7">
        <f t="shared" si="11"/>
        <v>0.008374095744</v>
      </c>
      <c r="P69" s="7">
        <f t="shared" si="12"/>
        <v>-0.007019189116</v>
      </c>
      <c r="Q69" s="11">
        <v>44536.166666666664</v>
      </c>
      <c r="R69" s="12" t="s">
        <v>21</v>
      </c>
      <c r="S69" s="13">
        <v>4173.56</v>
      </c>
      <c r="T69" s="13">
        <v>4201.34</v>
      </c>
      <c r="U69" s="13">
        <v>4166.89</v>
      </c>
      <c r="V69" s="13">
        <v>4171.85</v>
      </c>
      <c r="W69" s="13">
        <v>395.10318474</v>
      </c>
    </row>
    <row r="70">
      <c r="A70" s="11">
        <v>44536.317559614945</v>
      </c>
      <c r="B70" s="6">
        <f t="shared" si="1"/>
        <v>44536.52589</v>
      </c>
      <c r="C70" s="13">
        <v>151.0</v>
      </c>
      <c r="D70" s="13">
        <v>75.0</v>
      </c>
      <c r="E70" s="13">
        <v>224.0</v>
      </c>
      <c r="F70" s="7">
        <f t="shared" si="2"/>
        <v>0.3355555556</v>
      </c>
      <c r="G70" s="7">
        <f t="shared" si="3"/>
        <v>-0.0444668111</v>
      </c>
      <c r="H70" s="7">
        <f t="shared" si="4"/>
        <v>0.6681415929</v>
      </c>
      <c r="I70" s="7">
        <f t="shared" si="5"/>
        <v>-0.06970751415</v>
      </c>
      <c r="J70" s="7">
        <f t="shared" si="6"/>
        <v>0.1666666667</v>
      </c>
      <c r="K70" s="7">
        <f t="shared" si="7"/>
        <v>0.03164827091</v>
      </c>
      <c r="L70" s="7">
        <f t="shared" si="8"/>
        <v>0.3318584071</v>
      </c>
      <c r="M70" s="7">
        <f t="shared" si="9"/>
        <v>0.06970751415</v>
      </c>
      <c r="N70" s="7">
        <f t="shared" si="10"/>
        <v>0.4977777778</v>
      </c>
      <c r="O70" s="7">
        <f t="shared" si="11"/>
        <v>0.01281854019</v>
      </c>
      <c r="P70" s="7">
        <f t="shared" si="12"/>
        <v>-0.01070343116</v>
      </c>
      <c r="Q70" s="11">
        <v>44536.541666666664</v>
      </c>
      <c r="R70" s="12" t="s">
        <v>21</v>
      </c>
      <c r="S70" s="13">
        <v>4058.24</v>
      </c>
      <c r="T70" s="13">
        <v>4093.08</v>
      </c>
      <c r="U70" s="13">
        <v>4022.58</v>
      </c>
      <c r="V70" s="13">
        <v>4049.27</v>
      </c>
      <c r="W70" s="13">
        <v>753.2662139</v>
      </c>
    </row>
    <row r="71">
      <c r="A71" s="11">
        <v>44536.37827753664</v>
      </c>
      <c r="B71" s="6">
        <f t="shared" si="1"/>
        <v>44536.58661</v>
      </c>
      <c r="C71" s="13">
        <f>154+155</f>
        <v>309</v>
      </c>
      <c r="D71" s="13">
        <f>73+72</f>
        <v>145</v>
      </c>
      <c r="E71" s="13">
        <f>223+223</f>
        <v>446</v>
      </c>
      <c r="F71" s="7">
        <f t="shared" si="2"/>
        <v>0.3433333333</v>
      </c>
      <c r="G71" s="7">
        <f t="shared" si="3"/>
        <v>-0.03668903332</v>
      </c>
      <c r="H71" s="7">
        <f t="shared" si="4"/>
        <v>0.6806167401</v>
      </c>
      <c r="I71" s="7">
        <f t="shared" si="5"/>
        <v>-0.05723236698</v>
      </c>
      <c r="J71" s="7">
        <f t="shared" si="6"/>
        <v>0.1611111111</v>
      </c>
      <c r="K71" s="7">
        <f t="shared" si="7"/>
        <v>0.02609271535</v>
      </c>
      <c r="L71" s="7">
        <f t="shared" si="8"/>
        <v>0.3193832599</v>
      </c>
      <c r="M71" s="7">
        <f t="shared" si="9"/>
        <v>0.05723236698</v>
      </c>
      <c r="N71" s="7">
        <f t="shared" si="10"/>
        <v>0.4955555556</v>
      </c>
      <c r="O71" s="7">
        <f t="shared" si="11"/>
        <v>0.01059631797</v>
      </c>
      <c r="P71" s="7">
        <f t="shared" si="12"/>
        <v>-0.0002468723452</v>
      </c>
      <c r="Q71" s="11">
        <v>44536.625</v>
      </c>
      <c r="R71" s="12" t="s">
        <v>21</v>
      </c>
      <c r="S71" s="13">
        <v>4022.05</v>
      </c>
      <c r="T71" s="13">
        <v>4131.69</v>
      </c>
      <c r="U71" s="13">
        <v>4007.32</v>
      </c>
      <c r="V71" s="13">
        <v>4130.67</v>
      </c>
      <c r="W71" s="13">
        <v>1226.38787902</v>
      </c>
    </row>
    <row r="72">
      <c r="A72" s="11">
        <v>44536.45364152019</v>
      </c>
      <c r="B72" s="6">
        <f t="shared" si="1"/>
        <v>44536.66197</v>
      </c>
      <c r="C72" s="13">
        <v>234.0</v>
      </c>
      <c r="D72" s="13">
        <v>56.0</v>
      </c>
      <c r="E72" s="13">
        <v>160.0</v>
      </c>
      <c r="F72" s="7">
        <f t="shared" si="2"/>
        <v>0.52</v>
      </c>
      <c r="G72" s="7">
        <f t="shared" si="3"/>
        <v>0.1399776333</v>
      </c>
      <c r="H72" s="7">
        <f t="shared" si="4"/>
        <v>0.8068965517</v>
      </c>
      <c r="I72" s="7">
        <f t="shared" si="5"/>
        <v>0.06904744465</v>
      </c>
      <c r="J72" s="7">
        <f t="shared" si="6"/>
        <v>0.1244444444</v>
      </c>
      <c r="K72" s="7">
        <f t="shared" si="7"/>
        <v>-0.01057395132</v>
      </c>
      <c r="L72" s="7">
        <f t="shared" si="8"/>
        <v>0.1931034483</v>
      </c>
      <c r="M72" s="7">
        <f t="shared" si="9"/>
        <v>-0.06904744465</v>
      </c>
      <c r="N72" s="7">
        <f t="shared" si="10"/>
        <v>0.3555555556</v>
      </c>
      <c r="O72" s="7">
        <f t="shared" si="11"/>
        <v>-0.129403682</v>
      </c>
      <c r="P72" s="7">
        <f t="shared" si="12"/>
        <v>-0.0006944244897</v>
      </c>
      <c r="Q72" s="11">
        <v>44536.666666666664</v>
      </c>
      <c r="R72" s="12" t="s">
        <v>21</v>
      </c>
      <c r="S72" s="13">
        <v>4130.67</v>
      </c>
      <c r="T72" s="13">
        <v>4176.12</v>
      </c>
      <c r="U72" s="13">
        <v>4098.72</v>
      </c>
      <c r="V72" s="13">
        <v>4173.22</v>
      </c>
      <c r="W72" s="13">
        <v>1710.20260842</v>
      </c>
    </row>
    <row r="73">
      <c r="A73" s="11">
        <v>44536.47502031399</v>
      </c>
      <c r="B73" s="6">
        <f t="shared" si="1"/>
        <v>44536.68335</v>
      </c>
      <c r="C73" s="13">
        <v>232.0</v>
      </c>
      <c r="D73" s="13">
        <v>57.0</v>
      </c>
      <c r="E73" s="13">
        <v>161.0</v>
      </c>
      <c r="F73" s="7">
        <f t="shared" si="2"/>
        <v>0.5155555556</v>
      </c>
      <c r="G73" s="7">
        <f t="shared" si="3"/>
        <v>0.1355331889</v>
      </c>
      <c r="H73" s="7">
        <f t="shared" si="4"/>
        <v>0.8027681661</v>
      </c>
      <c r="I73" s="7">
        <f t="shared" si="5"/>
        <v>0.06491905902</v>
      </c>
      <c r="J73" s="7">
        <f t="shared" si="6"/>
        <v>0.1266666667</v>
      </c>
      <c r="K73" s="7">
        <f t="shared" si="7"/>
        <v>-0.008351729093</v>
      </c>
      <c r="L73" s="7">
        <f t="shared" si="8"/>
        <v>0.1972318339</v>
      </c>
      <c r="M73" s="7">
        <f t="shared" si="9"/>
        <v>-0.06491905902</v>
      </c>
      <c r="N73" s="7">
        <f t="shared" si="10"/>
        <v>0.3577777778</v>
      </c>
      <c r="O73" s="7">
        <f t="shared" si="11"/>
        <v>-0.1271814598</v>
      </c>
      <c r="P73" s="7">
        <f t="shared" si="12"/>
        <v>-0.005377878628</v>
      </c>
      <c r="Q73" s="11">
        <v>44536.708333333336</v>
      </c>
      <c r="R73" s="12" t="s">
        <v>21</v>
      </c>
      <c r="S73" s="13">
        <v>4173.22</v>
      </c>
      <c r="T73" s="13">
        <v>4204.26</v>
      </c>
      <c r="U73" s="13">
        <v>4165.05</v>
      </c>
      <c r="V73" s="13">
        <v>4181.65</v>
      </c>
      <c r="W73" s="13">
        <v>1277.15689024</v>
      </c>
    </row>
    <row r="74">
      <c r="A74" s="11">
        <v>44536.51994144794</v>
      </c>
      <c r="B74" s="6">
        <f t="shared" si="1"/>
        <v>44536.72827</v>
      </c>
      <c r="C74" s="13">
        <v>230.0</v>
      </c>
      <c r="D74" s="13">
        <v>59.0</v>
      </c>
      <c r="E74" s="13">
        <v>161.0</v>
      </c>
      <c r="F74" s="7">
        <f t="shared" si="2"/>
        <v>0.5111111111</v>
      </c>
      <c r="G74" s="7">
        <f t="shared" si="3"/>
        <v>0.1310887445</v>
      </c>
      <c r="H74" s="7">
        <f t="shared" si="4"/>
        <v>0.7958477509</v>
      </c>
      <c r="I74" s="7">
        <f t="shared" si="5"/>
        <v>0.05799864379</v>
      </c>
      <c r="J74" s="7">
        <f t="shared" si="6"/>
        <v>0.1311111111</v>
      </c>
      <c r="K74" s="7">
        <f t="shared" si="7"/>
        <v>-0.003907284649</v>
      </c>
      <c r="L74" s="7">
        <f t="shared" si="8"/>
        <v>0.2041522491</v>
      </c>
      <c r="M74" s="7">
        <f t="shared" si="9"/>
        <v>-0.05799864379</v>
      </c>
      <c r="N74" s="7">
        <f t="shared" si="10"/>
        <v>0.3577777778</v>
      </c>
      <c r="O74" s="7">
        <f t="shared" si="11"/>
        <v>-0.1271814598</v>
      </c>
      <c r="P74" s="7">
        <f t="shared" si="12"/>
        <v>-0.001297412806</v>
      </c>
      <c r="Q74" s="11">
        <v>44536.75</v>
      </c>
      <c r="R74" s="12" t="s">
        <v>21</v>
      </c>
      <c r="S74" s="13">
        <v>4181.65</v>
      </c>
      <c r="T74" s="13">
        <v>4192.96</v>
      </c>
      <c r="U74" s="13">
        <v>4151.51</v>
      </c>
      <c r="V74" s="13">
        <v>4187.52</v>
      </c>
      <c r="W74" s="13">
        <v>501.94437911</v>
      </c>
    </row>
    <row r="75">
      <c r="A75" s="11">
        <v>44536.55434144565</v>
      </c>
      <c r="B75" s="6">
        <f t="shared" si="1"/>
        <v>44536.76267</v>
      </c>
      <c r="C75" s="13">
        <v>235.0</v>
      </c>
      <c r="D75" s="13">
        <v>59.0</v>
      </c>
      <c r="E75" s="13">
        <v>156.0</v>
      </c>
      <c r="F75" s="7">
        <f t="shared" si="2"/>
        <v>0.5222222222</v>
      </c>
      <c r="G75" s="7">
        <f t="shared" si="3"/>
        <v>0.1421998556</v>
      </c>
      <c r="H75" s="7">
        <f t="shared" si="4"/>
        <v>0.7993197279</v>
      </c>
      <c r="I75" s="7">
        <f t="shared" si="5"/>
        <v>0.06147062082</v>
      </c>
      <c r="J75" s="7">
        <f t="shared" si="6"/>
        <v>0.1311111111</v>
      </c>
      <c r="K75" s="7">
        <f t="shared" si="7"/>
        <v>-0.003907284649</v>
      </c>
      <c r="L75" s="7">
        <f t="shared" si="8"/>
        <v>0.2006802721</v>
      </c>
      <c r="M75" s="7">
        <f t="shared" si="9"/>
        <v>-0.06147062082</v>
      </c>
      <c r="N75" s="7">
        <f t="shared" si="10"/>
        <v>0.3466666667</v>
      </c>
      <c r="O75" s="7">
        <f t="shared" si="11"/>
        <v>-0.1382925709</v>
      </c>
      <c r="P75" s="7">
        <f t="shared" si="12"/>
        <v>-0.005712540601</v>
      </c>
      <c r="Q75" s="11">
        <v>44536.791666666664</v>
      </c>
      <c r="R75" s="12" t="s">
        <v>21</v>
      </c>
      <c r="S75" s="13">
        <v>4187.52</v>
      </c>
      <c r="T75" s="13">
        <v>4224.04</v>
      </c>
      <c r="U75" s="13">
        <v>4187.52</v>
      </c>
      <c r="V75" s="13">
        <v>4199.91</v>
      </c>
      <c r="W75" s="13">
        <v>664.67747922</v>
      </c>
    </row>
    <row r="76">
      <c r="A76" s="11">
        <v>44536.61157340581</v>
      </c>
      <c r="B76" s="6">
        <f t="shared" si="1"/>
        <v>44536.81991</v>
      </c>
      <c r="C76" s="13">
        <v>233.0</v>
      </c>
      <c r="D76" s="13">
        <v>58.0</v>
      </c>
      <c r="E76" s="13">
        <v>159.0</v>
      </c>
      <c r="F76" s="7">
        <f t="shared" si="2"/>
        <v>0.5177777778</v>
      </c>
      <c r="G76" s="7">
        <f t="shared" si="3"/>
        <v>0.1377554111</v>
      </c>
      <c r="H76" s="7">
        <f t="shared" si="4"/>
        <v>0.8006872852</v>
      </c>
      <c r="I76" s="7">
        <f t="shared" si="5"/>
        <v>0.06283817815</v>
      </c>
      <c r="J76" s="7">
        <f t="shared" si="6"/>
        <v>0.1288888889</v>
      </c>
      <c r="K76" s="7">
        <f t="shared" si="7"/>
        <v>-0.006129506871</v>
      </c>
      <c r="L76" s="7">
        <f t="shared" si="8"/>
        <v>0.1993127148</v>
      </c>
      <c r="M76" s="7">
        <f t="shared" si="9"/>
        <v>-0.06283817815</v>
      </c>
      <c r="N76" s="7">
        <f t="shared" si="10"/>
        <v>0.3533333333</v>
      </c>
      <c r="O76" s="7">
        <f t="shared" si="11"/>
        <v>-0.1316259043</v>
      </c>
      <c r="P76" s="7">
        <f t="shared" si="12"/>
        <v>-0.007833699063</v>
      </c>
      <c r="Q76" s="11">
        <v>44536.833333333336</v>
      </c>
      <c r="R76" s="12" t="s">
        <v>21</v>
      </c>
      <c r="S76" s="13">
        <v>4199.91</v>
      </c>
      <c r="T76" s="13">
        <v>4238.1</v>
      </c>
      <c r="U76" s="13">
        <v>4188.89</v>
      </c>
      <c r="V76" s="13">
        <v>4204.9</v>
      </c>
      <c r="W76" s="13">
        <v>577.17763449</v>
      </c>
    </row>
    <row r="77">
      <c r="A77" s="11">
        <v>44536.648479618736</v>
      </c>
      <c r="B77" s="6">
        <f t="shared" si="1"/>
        <v>44536.85681</v>
      </c>
      <c r="C77" s="13">
        <v>232.0</v>
      </c>
      <c r="D77" s="13">
        <v>61.0</v>
      </c>
      <c r="E77" s="13">
        <v>157.0</v>
      </c>
      <c r="F77" s="7">
        <f t="shared" si="2"/>
        <v>0.5155555556</v>
      </c>
      <c r="G77" s="7">
        <f t="shared" si="3"/>
        <v>0.1355331889</v>
      </c>
      <c r="H77" s="7">
        <f t="shared" si="4"/>
        <v>0.7918088737</v>
      </c>
      <c r="I77" s="7">
        <f t="shared" si="5"/>
        <v>0.05395976665</v>
      </c>
      <c r="J77" s="7">
        <f t="shared" si="6"/>
        <v>0.1355555556</v>
      </c>
      <c r="K77" s="7">
        <f t="shared" si="7"/>
        <v>0.0005371597955</v>
      </c>
      <c r="L77" s="7">
        <f t="shared" si="8"/>
        <v>0.2081911263</v>
      </c>
      <c r="M77" s="7">
        <f t="shared" si="9"/>
        <v>-0.05395976665</v>
      </c>
      <c r="N77" s="7">
        <f t="shared" si="10"/>
        <v>0.3488888889</v>
      </c>
      <c r="O77" s="7">
        <f t="shared" si="11"/>
        <v>-0.1360703487</v>
      </c>
      <c r="P77" s="7">
        <f t="shared" si="12"/>
        <v>-0.007573131567</v>
      </c>
      <c r="Q77" s="11">
        <v>44536.875</v>
      </c>
      <c r="R77" s="12" t="s">
        <v>21</v>
      </c>
      <c r="S77" s="13">
        <v>4204.9</v>
      </c>
      <c r="T77" s="13">
        <v>4356.19</v>
      </c>
      <c r="U77" s="13">
        <v>4204.9</v>
      </c>
      <c r="V77" s="13">
        <v>4323.2</v>
      </c>
      <c r="W77" s="13">
        <v>1755.16045865</v>
      </c>
    </row>
    <row r="78">
      <c r="A78" s="11">
        <v>44536.69923130839</v>
      </c>
      <c r="B78" s="6">
        <f t="shared" si="1"/>
        <v>44536.90756</v>
      </c>
      <c r="C78" s="13">
        <v>149.0</v>
      </c>
      <c r="D78" s="13">
        <v>81.0</v>
      </c>
      <c r="E78" s="13">
        <v>220.0</v>
      </c>
      <c r="F78" s="7">
        <f t="shared" si="2"/>
        <v>0.3311111111</v>
      </c>
      <c r="G78" s="7">
        <f t="shared" si="3"/>
        <v>-0.04891125554</v>
      </c>
      <c r="H78" s="7">
        <f t="shared" si="4"/>
        <v>0.647826087</v>
      </c>
      <c r="I78" s="7">
        <f t="shared" si="5"/>
        <v>-0.09002302012</v>
      </c>
      <c r="J78" s="7">
        <f t="shared" si="6"/>
        <v>0.18</v>
      </c>
      <c r="K78" s="7">
        <f t="shared" si="7"/>
        <v>0.04498160424</v>
      </c>
      <c r="L78" s="7">
        <f t="shared" si="8"/>
        <v>0.352173913</v>
      </c>
      <c r="M78" s="7">
        <f t="shared" si="9"/>
        <v>0.09002302012</v>
      </c>
      <c r="N78" s="7">
        <f t="shared" si="10"/>
        <v>0.4888888889</v>
      </c>
      <c r="O78" s="7">
        <f t="shared" si="11"/>
        <v>0.0039296513</v>
      </c>
      <c r="P78" s="7">
        <f t="shared" si="12"/>
        <v>-0.009427092963</v>
      </c>
      <c r="Q78" s="11">
        <v>44536.916666666664</v>
      </c>
      <c r="R78" s="12" t="s">
        <v>21</v>
      </c>
      <c r="S78" s="13">
        <v>4323.2</v>
      </c>
      <c r="T78" s="13">
        <v>4380.99</v>
      </c>
      <c r="U78" s="13">
        <v>4323.2</v>
      </c>
      <c r="V78" s="13">
        <v>4339.69</v>
      </c>
      <c r="W78" s="13">
        <v>1015.54548695</v>
      </c>
    </row>
    <row r="79">
      <c r="A79" s="11">
        <v>44536.713205676635</v>
      </c>
      <c r="B79" s="6">
        <f t="shared" si="1"/>
        <v>44536.92154</v>
      </c>
      <c r="C79" s="13">
        <f>152+150</f>
        <v>302</v>
      </c>
      <c r="D79" s="13">
        <f>83+80</f>
        <v>163</v>
      </c>
      <c r="E79" s="13">
        <f>215+220</f>
        <v>435</v>
      </c>
      <c r="F79" s="7">
        <f t="shared" si="2"/>
        <v>0.3355555556</v>
      </c>
      <c r="G79" s="7">
        <f t="shared" si="3"/>
        <v>-0.0444668111</v>
      </c>
      <c r="H79" s="7">
        <f t="shared" si="4"/>
        <v>0.6494623656</v>
      </c>
      <c r="I79" s="7">
        <f t="shared" si="5"/>
        <v>-0.08838674148</v>
      </c>
      <c r="J79" s="7">
        <f t="shared" si="6"/>
        <v>0.1811111111</v>
      </c>
      <c r="K79" s="7">
        <f t="shared" si="7"/>
        <v>0.04609271535</v>
      </c>
      <c r="L79" s="7">
        <f t="shared" si="8"/>
        <v>0.3505376344</v>
      </c>
      <c r="M79" s="7">
        <f t="shared" si="9"/>
        <v>0.08838674148</v>
      </c>
      <c r="N79" s="7">
        <f t="shared" si="10"/>
        <v>0.4833333333</v>
      </c>
      <c r="O79" s="7">
        <f t="shared" si="11"/>
        <v>-0.001625904256</v>
      </c>
      <c r="P79" s="7">
        <f t="shared" si="12"/>
        <v>-0.002240657626</v>
      </c>
      <c r="Q79" s="11">
        <v>44536.958333333336</v>
      </c>
      <c r="R79" s="12" t="s">
        <v>21</v>
      </c>
      <c r="S79" s="13">
        <v>4339.69</v>
      </c>
      <c r="T79" s="13">
        <v>4364.79</v>
      </c>
      <c r="U79" s="13">
        <v>4309.84</v>
      </c>
      <c r="V79" s="13">
        <v>4355.01</v>
      </c>
      <c r="W79" s="13">
        <v>1111.99132083</v>
      </c>
    </row>
    <row r="80">
      <c r="A80" s="11">
        <v>44536.76241291368</v>
      </c>
      <c r="B80" s="6">
        <f t="shared" si="1"/>
        <v>44536.97075</v>
      </c>
      <c r="C80" s="13">
        <v>152.0</v>
      </c>
      <c r="D80" s="13">
        <v>80.0</v>
      </c>
      <c r="E80" s="13">
        <v>218.0</v>
      </c>
      <c r="F80" s="7">
        <f t="shared" si="2"/>
        <v>0.3377777778</v>
      </c>
      <c r="G80" s="7">
        <f t="shared" si="3"/>
        <v>-0.04224458887</v>
      </c>
      <c r="H80" s="7">
        <f t="shared" si="4"/>
        <v>0.6551724138</v>
      </c>
      <c r="I80" s="7">
        <f t="shared" si="5"/>
        <v>-0.08267669328</v>
      </c>
      <c r="J80" s="7">
        <f t="shared" si="6"/>
        <v>0.1777777778</v>
      </c>
      <c r="K80" s="7">
        <f t="shared" si="7"/>
        <v>0.04275938202</v>
      </c>
      <c r="L80" s="7">
        <f t="shared" si="8"/>
        <v>0.3448275862</v>
      </c>
      <c r="M80" s="7">
        <f t="shared" si="9"/>
        <v>0.08267669328</v>
      </c>
      <c r="N80" s="7">
        <f t="shared" si="10"/>
        <v>0.4844444444</v>
      </c>
      <c r="O80" s="7">
        <f t="shared" si="11"/>
        <v>-0.0005147931445</v>
      </c>
      <c r="P80" s="7">
        <f t="shared" si="12"/>
        <v>-0.003110092708</v>
      </c>
      <c r="Q80" s="11">
        <v>44537.0</v>
      </c>
      <c r="R80" s="12" t="s">
        <v>21</v>
      </c>
      <c r="S80" s="13">
        <v>4355.01</v>
      </c>
      <c r="T80" s="13">
        <v>4372.86</v>
      </c>
      <c r="U80" s="13">
        <v>4355.01</v>
      </c>
      <c r="V80" s="13">
        <v>4359.26</v>
      </c>
      <c r="W80" s="13">
        <v>261.7890995</v>
      </c>
    </row>
    <row r="81">
      <c r="A81" s="11">
        <v>44536.89789450715</v>
      </c>
      <c r="B81" s="6">
        <f t="shared" si="1"/>
        <v>44537.10623</v>
      </c>
      <c r="C81" s="13">
        <v>152.0</v>
      </c>
      <c r="D81" s="13">
        <v>79.0</v>
      </c>
      <c r="E81" s="13">
        <v>219.0</v>
      </c>
      <c r="F81" s="7">
        <f t="shared" si="2"/>
        <v>0.3377777778</v>
      </c>
      <c r="G81" s="7">
        <f t="shared" si="3"/>
        <v>-0.04224458887</v>
      </c>
      <c r="H81" s="7">
        <f t="shared" si="4"/>
        <v>0.658008658</v>
      </c>
      <c r="I81" s="7">
        <f t="shared" si="5"/>
        <v>-0.07984044906</v>
      </c>
      <c r="J81" s="7">
        <f t="shared" si="6"/>
        <v>0.1755555556</v>
      </c>
      <c r="K81" s="7">
        <f t="shared" si="7"/>
        <v>0.0405371598</v>
      </c>
      <c r="L81" s="7">
        <f t="shared" si="8"/>
        <v>0.341991342</v>
      </c>
      <c r="M81" s="7">
        <f t="shared" si="9"/>
        <v>0.07984044906</v>
      </c>
      <c r="N81" s="7">
        <f t="shared" si="10"/>
        <v>0.4866666667</v>
      </c>
      <c r="O81" s="7">
        <f t="shared" si="11"/>
        <v>0.001707429078</v>
      </c>
      <c r="P81" s="7">
        <f t="shared" si="12"/>
        <v>-0.001683950322</v>
      </c>
      <c r="Q81" s="11">
        <v>44537.125</v>
      </c>
      <c r="R81" s="12" t="s">
        <v>21</v>
      </c>
      <c r="S81" s="13">
        <v>4317.23</v>
      </c>
      <c r="T81" s="13">
        <v>4352.86</v>
      </c>
      <c r="U81" s="13">
        <v>4313.31</v>
      </c>
      <c r="V81" s="13">
        <v>4345.53</v>
      </c>
      <c r="W81" s="13">
        <v>723.64639097</v>
      </c>
    </row>
    <row r="82">
      <c r="A82" s="11">
        <v>44536.92529392655</v>
      </c>
      <c r="B82" s="6">
        <f t="shared" si="1"/>
        <v>44537.13363</v>
      </c>
      <c r="C82" s="13">
        <v>150.0</v>
      </c>
      <c r="D82" s="13">
        <v>82.0</v>
      </c>
      <c r="E82" s="13">
        <v>218.0</v>
      </c>
      <c r="F82" s="7">
        <f t="shared" si="2"/>
        <v>0.3333333333</v>
      </c>
      <c r="G82" s="7">
        <f t="shared" si="3"/>
        <v>-0.04668903332</v>
      </c>
      <c r="H82" s="7">
        <f t="shared" si="4"/>
        <v>0.6465517241</v>
      </c>
      <c r="I82" s="7">
        <f t="shared" si="5"/>
        <v>-0.09129738293</v>
      </c>
      <c r="J82" s="7">
        <f t="shared" si="6"/>
        <v>0.1822222222</v>
      </c>
      <c r="K82" s="7">
        <f t="shared" si="7"/>
        <v>0.04720382646</v>
      </c>
      <c r="L82" s="7">
        <f t="shared" si="8"/>
        <v>0.3534482759</v>
      </c>
      <c r="M82" s="7">
        <f t="shared" si="9"/>
        <v>0.09129738293</v>
      </c>
      <c r="N82" s="7">
        <f t="shared" si="10"/>
        <v>0.4844444444</v>
      </c>
      <c r="O82" s="7">
        <f t="shared" si="11"/>
        <v>-0.0005147931445</v>
      </c>
      <c r="P82" s="7">
        <f t="shared" si="12"/>
        <v>-0.003690729675</v>
      </c>
      <c r="Q82" s="11">
        <v>44537.166666666664</v>
      </c>
      <c r="R82" s="12" t="s">
        <v>21</v>
      </c>
      <c r="S82" s="13">
        <v>4345.53</v>
      </c>
      <c r="T82" s="13">
        <v>4367.7</v>
      </c>
      <c r="U82" s="13">
        <v>4332.47</v>
      </c>
      <c r="V82" s="13">
        <v>4351.58</v>
      </c>
      <c r="W82" s="13">
        <v>1737.75476985</v>
      </c>
    </row>
    <row r="83">
      <c r="A83" s="11">
        <v>44537.28264716158</v>
      </c>
      <c r="B83" s="6">
        <f t="shared" si="1"/>
        <v>44537.49098</v>
      </c>
      <c r="C83" s="13">
        <v>138.0</v>
      </c>
      <c r="D83" s="13">
        <v>61.0</v>
      </c>
      <c r="E83" s="13">
        <v>251.0</v>
      </c>
      <c r="F83" s="7">
        <f t="shared" si="2"/>
        <v>0.3066666667</v>
      </c>
      <c r="G83" s="7">
        <f t="shared" si="3"/>
        <v>-0.07335569998</v>
      </c>
      <c r="H83" s="7">
        <f t="shared" si="4"/>
        <v>0.6934673367</v>
      </c>
      <c r="I83" s="7">
        <f t="shared" si="5"/>
        <v>-0.04438177039</v>
      </c>
      <c r="J83" s="7">
        <f t="shared" si="6"/>
        <v>0.1355555556</v>
      </c>
      <c r="K83" s="7">
        <f t="shared" si="7"/>
        <v>0.0005371597955</v>
      </c>
      <c r="L83" s="7">
        <f t="shared" si="8"/>
        <v>0.3065326633</v>
      </c>
      <c r="M83" s="7">
        <f t="shared" si="9"/>
        <v>0.04438177039</v>
      </c>
      <c r="N83" s="7">
        <f t="shared" si="10"/>
        <v>0.5577777778</v>
      </c>
      <c r="O83" s="7">
        <f t="shared" si="11"/>
        <v>0.07281854019</v>
      </c>
      <c r="P83" s="7">
        <f t="shared" si="12"/>
        <v>-0.01214753387</v>
      </c>
      <c r="Q83" s="11">
        <v>44537.5</v>
      </c>
      <c r="R83" s="12" t="s">
        <v>21</v>
      </c>
      <c r="S83" s="13">
        <v>4414.78</v>
      </c>
      <c r="T83" s="13">
        <v>4423.12</v>
      </c>
      <c r="U83" s="13">
        <v>4337.88</v>
      </c>
      <c r="V83" s="13">
        <v>4369.39</v>
      </c>
      <c r="W83" s="13">
        <v>513.43998047</v>
      </c>
    </row>
    <row r="84">
      <c r="A84" s="11">
        <v>44537.30631601593</v>
      </c>
      <c r="B84" s="6">
        <f t="shared" si="1"/>
        <v>44537.51465</v>
      </c>
      <c r="C84" s="13">
        <v>135.0</v>
      </c>
      <c r="D84" s="13">
        <v>68.0</v>
      </c>
      <c r="E84" s="13">
        <v>247.0</v>
      </c>
      <c r="F84" s="7">
        <f t="shared" si="2"/>
        <v>0.3</v>
      </c>
      <c r="G84" s="7">
        <f t="shared" si="3"/>
        <v>-0.08002236665</v>
      </c>
      <c r="H84" s="7">
        <f t="shared" si="4"/>
        <v>0.6650246305</v>
      </c>
      <c r="I84" s="7">
        <f t="shared" si="5"/>
        <v>-0.07282447653</v>
      </c>
      <c r="J84" s="7">
        <f t="shared" si="6"/>
        <v>0.1511111111</v>
      </c>
      <c r="K84" s="7">
        <f t="shared" si="7"/>
        <v>0.01609271535</v>
      </c>
      <c r="L84" s="7">
        <f t="shared" si="8"/>
        <v>0.3349753695</v>
      </c>
      <c r="M84" s="7">
        <f t="shared" si="9"/>
        <v>0.07282447653</v>
      </c>
      <c r="N84" s="7">
        <f t="shared" si="10"/>
        <v>0.5488888889</v>
      </c>
      <c r="O84" s="7">
        <f t="shared" si="11"/>
        <v>0.0639296513</v>
      </c>
      <c r="P84" s="7">
        <f t="shared" si="12"/>
        <v>-0.007670153723</v>
      </c>
      <c r="Q84" s="11">
        <v>44537.541666666664</v>
      </c>
      <c r="R84" s="12" t="s">
        <v>21</v>
      </c>
      <c r="S84" s="13">
        <v>4369.39</v>
      </c>
      <c r="T84" s="13">
        <v>4381.92</v>
      </c>
      <c r="U84" s="13">
        <v>4331.85</v>
      </c>
      <c r="V84" s="13">
        <v>4348.31</v>
      </c>
      <c r="W84" s="13">
        <v>249.56878333</v>
      </c>
    </row>
    <row r="85">
      <c r="A85" s="11">
        <v>44537.359729299395</v>
      </c>
      <c r="B85" s="6">
        <f t="shared" si="1"/>
        <v>44537.56806</v>
      </c>
      <c r="C85" s="13">
        <v>137.0</v>
      </c>
      <c r="D85" s="13">
        <v>62.0</v>
      </c>
      <c r="E85" s="13">
        <v>251.0</v>
      </c>
      <c r="F85" s="7">
        <f t="shared" si="2"/>
        <v>0.3044444444</v>
      </c>
      <c r="G85" s="7">
        <f t="shared" si="3"/>
        <v>-0.07557792221</v>
      </c>
      <c r="H85" s="7">
        <f t="shared" si="4"/>
        <v>0.6884422111</v>
      </c>
      <c r="I85" s="7">
        <f t="shared" si="5"/>
        <v>-0.04940689602</v>
      </c>
      <c r="J85" s="7">
        <f t="shared" si="6"/>
        <v>0.1377777778</v>
      </c>
      <c r="K85" s="7">
        <f t="shared" si="7"/>
        <v>0.002759382018</v>
      </c>
      <c r="L85" s="7">
        <f t="shared" si="8"/>
        <v>0.3115577889</v>
      </c>
      <c r="M85" s="7">
        <f t="shared" si="9"/>
        <v>0.04940689602</v>
      </c>
      <c r="N85" s="7">
        <f t="shared" si="10"/>
        <v>0.5577777778</v>
      </c>
      <c r="O85" s="7">
        <f t="shared" si="11"/>
        <v>0.07281854019</v>
      </c>
      <c r="P85" s="7">
        <f t="shared" si="12"/>
        <v>-0.0003972271277</v>
      </c>
      <c r="Q85" s="11">
        <v>44537.583333333336</v>
      </c>
      <c r="R85" s="12" t="s">
        <v>21</v>
      </c>
      <c r="S85" s="13">
        <v>4348.31</v>
      </c>
      <c r="T85" s="13">
        <v>4405.54</v>
      </c>
      <c r="U85" s="13">
        <v>4337.74</v>
      </c>
      <c r="V85" s="13">
        <v>4403.79</v>
      </c>
      <c r="W85" s="13">
        <v>249.09149703</v>
      </c>
    </row>
    <row r="86">
      <c r="A86" s="11">
        <v>44537.37908191721</v>
      </c>
      <c r="B86" s="6">
        <f t="shared" si="1"/>
        <v>44537.58742</v>
      </c>
      <c r="C86" s="13">
        <f>141+139</f>
        <v>280</v>
      </c>
      <c r="D86" s="13">
        <f>63+62</f>
        <v>125</v>
      </c>
      <c r="E86" s="13">
        <f>246+249</f>
        <v>495</v>
      </c>
      <c r="F86" s="7">
        <f t="shared" si="2"/>
        <v>0.3111111111</v>
      </c>
      <c r="G86" s="7">
        <f t="shared" si="3"/>
        <v>-0.06891125554</v>
      </c>
      <c r="H86" s="7">
        <f t="shared" si="4"/>
        <v>0.6913580247</v>
      </c>
      <c r="I86" s="7">
        <f t="shared" si="5"/>
        <v>-0.04649108238</v>
      </c>
      <c r="J86" s="7">
        <f t="shared" si="6"/>
        <v>0.1388888889</v>
      </c>
      <c r="K86" s="7">
        <f t="shared" si="7"/>
        <v>0.003870493129</v>
      </c>
      <c r="L86" s="7">
        <f t="shared" si="8"/>
        <v>0.3086419753</v>
      </c>
      <c r="M86" s="7">
        <f t="shared" si="9"/>
        <v>0.04649108238</v>
      </c>
      <c r="N86" s="7">
        <f t="shared" si="10"/>
        <v>0.55</v>
      </c>
      <c r="O86" s="7">
        <f t="shared" si="11"/>
        <v>0.06504076241</v>
      </c>
      <c r="P86" s="7">
        <f t="shared" si="12"/>
        <v>-0.007428204572</v>
      </c>
      <c r="Q86" s="11">
        <v>44537.625</v>
      </c>
      <c r="R86" s="12" t="s">
        <v>21</v>
      </c>
      <c r="S86" s="13">
        <v>4403.79</v>
      </c>
      <c r="T86" s="13">
        <v>4423.68</v>
      </c>
      <c r="U86" s="13">
        <v>4381.78</v>
      </c>
      <c r="V86" s="13">
        <v>4390.82</v>
      </c>
      <c r="W86" s="13">
        <v>886.15683004</v>
      </c>
    </row>
    <row r="87">
      <c r="A87" s="11">
        <v>44537.42422806966</v>
      </c>
      <c r="B87" s="6">
        <f t="shared" si="1"/>
        <v>44537.63256</v>
      </c>
      <c r="C87" s="13">
        <f>143+140</f>
        <v>283</v>
      </c>
      <c r="D87" s="13">
        <f>61+63</f>
        <v>124</v>
      </c>
      <c r="E87" s="13">
        <f>246+247</f>
        <v>493</v>
      </c>
      <c r="F87" s="7">
        <f t="shared" si="2"/>
        <v>0.3144444444</v>
      </c>
      <c r="G87" s="7">
        <f t="shared" si="3"/>
        <v>-0.06557792221</v>
      </c>
      <c r="H87" s="7">
        <f t="shared" si="4"/>
        <v>0.6953316953</v>
      </c>
      <c r="I87" s="7">
        <f t="shared" si="5"/>
        <v>-0.04251741174</v>
      </c>
      <c r="J87" s="7">
        <f t="shared" si="6"/>
        <v>0.1377777778</v>
      </c>
      <c r="K87" s="7">
        <f t="shared" si="7"/>
        <v>0.002759382018</v>
      </c>
      <c r="L87" s="7">
        <f t="shared" si="8"/>
        <v>0.3046683047</v>
      </c>
      <c r="M87" s="7">
        <f t="shared" si="9"/>
        <v>0.04251741174</v>
      </c>
      <c r="N87" s="7">
        <f t="shared" si="10"/>
        <v>0.5477777778</v>
      </c>
      <c r="O87" s="7">
        <f t="shared" si="11"/>
        <v>0.06281854019</v>
      </c>
      <c r="P87" s="7">
        <f t="shared" si="12"/>
        <v>-0.01138358134</v>
      </c>
      <c r="Q87" s="11">
        <v>44537.666666666664</v>
      </c>
      <c r="R87" s="12" t="s">
        <v>21</v>
      </c>
      <c r="S87" s="13">
        <v>4390.82</v>
      </c>
      <c r="T87" s="13">
        <v>4409.86</v>
      </c>
      <c r="U87" s="13">
        <v>4322.65</v>
      </c>
      <c r="V87" s="13">
        <v>4359.66</v>
      </c>
      <c r="W87" s="13">
        <v>650.98309973</v>
      </c>
    </row>
    <row r="88">
      <c r="A88" s="11">
        <v>44537.463546999425</v>
      </c>
      <c r="B88" s="6">
        <f t="shared" si="1"/>
        <v>44537.67188</v>
      </c>
      <c r="C88" s="13">
        <v>138.0</v>
      </c>
      <c r="D88" s="13">
        <v>64.0</v>
      </c>
      <c r="E88" s="13">
        <v>248.0</v>
      </c>
      <c r="F88" s="7">
        <f t="shared" si="2"/>
        <v>0.3066666667</v>
      </c>
      <c r="G88" s="7">
        <f t="shared" si="3"/>
        <v>-0.07335569998</v>
      </c>
      <c r="H88" s="7">
        <f t="shared" si="4"/>
        <v>0.6831683168</v>
      </c>
      <c r="I88" s="7">
        <f t="shared" si="5"/>
        <v>-0.05468079024</v>
      </c>
      <c r="J88" s="7">
        <f t="shared" si="6"/>
        <v>0.1422222222</v>
      </c>
      <c r="K88" s="7">
        <f t="shared" si="7"/>
        <v>0.007203826462</v>
      </c>
      <c r="L88" s="7">
        <f t="shared" si="8"/>
        <v>0.3168316832</v>
      </c>
      <c r="M88" s="7">
        <f t="shared" si="9"/>
        <v>0.05468079024</v>
      </c>
      <c r="N88" s="7">
        <f t="shared" si="10"/>
        <v>0.5511111111</v>
      </c>
      <c r="O88" s="7">
        <f t="shared" si="11"/>
        <v>0.06615187352</v>
      </c>
      <c r="P88" s="7">
        <f t="shared" si="12"/>
        <v>-0.007733856263</v>
      </c>
      <c r="Q88" s="11">
        <v>44537.708333333336</v>
      </c>
      <c r="R88" s="12" t="s">
        <v>21</v>
      </c>
      <c r="S88" s="13">
        <v>4359.66</v>
      </c>
      <c r="T88" s="13">
        <v>4360.05</v>
      </c>
      <c r="U88" s="13">
        <v>4289.09</v>
      </c>
      <c r="V88" s="13">
        <v>4326.33</v>
      </c>
      <c r="W88" s="13">
        <v>2087.6257912</v>
      </c>
    </row>
    <row r="89">
      <c r="A89" s="11">
        <v>44537.52408543052</v>
      </c>
      <c r="B89" s="6">
        <f t="shared" si="1"/>
        <v>44537.73242</v>
      </c>
      <c r="C89" s="13">
        <v>140.0</v>
      </c>
      <c r="D89" s="13">
        <v>63.0</v>
      </c>
      <c r="E89" s="13">
        <v>247.0</v>
      </c>
      <c r="F89" s="7">
        <f t="shared" si="2"/>
        <v>0.3111111111</v>
      </c>
      <c r="G89" s="7">
        <f t="shared" si="3"/>
        <v>-0.06891125554</v>
      </c>
      <c r="H89" s="7">
        <f t="shared" si="4"/>
        <v>0.6896551724</v>
      </c>
      <c r="I89" s="7">
        <f t="shared" si="5"/>
        <v>-0.04819393466</v>
      </c>
      <c r="J89" s="7">
        <f t="shared" si="6"/>
        <v>0.14</v>
      </c>
      <c r="K89" s="7">
        <f t="shared" si="7"/>
        <v>0.00498160424</v>
      </c>
      <c r="L89" s="7">
        <f t="shared" si="8"/>
        <v>0.3103448276</v>
      </c>
      <c r="M89" s="7">
        <f t="shared" si="9"/>
        <v>0.04819393466</v>
      </c>
      <c r="N89" s="7">
        <f t="shared" si="10"/>
        <v>0.5488888889</v>
      </c>
      <c r="O89" s="7">
        <f t="shared" si="11"/>
        <v>0.0639296513</v>
      </c>
      <c r="P89" s="7">
        <f t="shared" si="12"/>
        <v>-0.005005473296</v>
      </c>
      <c r="Q89" s="11">
        <v>44537.75</v>
      </c>
      <c r="R89" s="12" t="s">
        <v>21</v>
      </c>
      <c r="S89" s="13">
        <v>4326.33</v>
      </c>
      <c r="T89" s="13">
        <v>4339.25</v>
      </c>
      <c r="U89" s="13">
        <v>4308.54</v>
      </c>
      <c r="V89" s="13">
        <v>4317.53</v>
      </c>
      <c r="W89" s="13">
        <v>797.58466027</v>
      </c>
    </row>
    <row r="90">
      <c r="A90" s="11">
        <v>44537.54395009894</v>
      </c>
      <c r="B90" s="6">
        <f t="shared" si="1"/>
        <v>44537.75228</v>
      </c>
      <c r="C90" s="13">
        <f>140+138</f>
        <v>278</v>
      </c>
      <c r="D90" s="13">
        <f>62+65</f>
        <v>127</v>
      </c>
      <c r="E90" s="13">
        <f>248+247</f>
        <v>495</v>
      </c>
      <c r="F90" s="7">
        <f t="shared" si="2"/>
        <v>0.3088888889</v>
      </c>
      <c r="G90" s="7">
        <f t="shared" si="3"/>
        <v>-0.07113347776</v>
      </c>
      <c r="H90" s="7">
        <f t="shared" si="4"/>
        <v>0.6864197531</v>
      </c>
      <c r="I90" s="7">
        <f t="shared" si="5"/>
        <v>-0.05142935399</v>
      </c>
      <c r="J90" s="7">
        <f t="shared" si="6"/>
        <v>0.1411111111</v>
      </c>
      <c r="K90" s="7">
        <f t="shared" si="7"/>
        <v>0.006092715351</v>
      </c>
      <c r="L90" s="7">
        <f t="shared" si="8"/>
        <v>0.3135802469</v>
      </c>
      <c r="M90" s="7">
        <f t="shared" si="9"/>
        <v>0.05142935399</v>
      </c>
      <c r="N90" s="7">
        <f t="shared" si="10"/>
        <v>0.55</v>
      </c>
      <c r="O90" s="7">
        <f t="shared" si="11"/>
        <v>0.06504076241</v>
      </c>
      <c r="P90" s="7">
        <f t="shared" si="12"/>
        <v>-0.003308338028</v>
      </c>
      <c r="Q90" s="11">
        <v>44537.791666666664</v>
      </c>
      <c r="R90" s="12" t="s">
        <v>21</v>
      </c>
      <c r="S90" s="13">
        <v>4317.53</v>
      </c>
      <c r="T90" s="13">
        <v>4331.48</v>
      </c>
      <c r="U90" s="13">
        <v>4282.02</v>
      </c>
      <c r="V90" s="13">
        <v>4317.15</v>
      </c>
      <c r="W90" s="13">
        <v>745.35671661</v>
      </c>
    </row>
    <row r="91">
      <c r="A91" s="11">
        <v>44537.58595431455</v>
      </c>
      <c r="B91" s="6">
        <f t="shared" si="1"/>
        <v>44537.79429</v>
      </c>
      <c r="C91" s="13">
        <f>135+136</f>
        <v>271</v>
      </c>
      <c r="D91" s="13">
        <f>64+64</f>
        <v>128</v>
      </c>
      <c r="E91" s="13">
        <f>251+250</f>
        <v>501</v>
      </c>
      <c r="F91" s="7">
        <f t="shared" si="2"/>
        <v>0.3011111111</v>
      </c>
      <c r="G91" s="7">
        <f t="shared" si="3"/>
        <v>-0.07891125554</v>
      </c>
      <c r="H91" s="7">
        <f t="shared" si="4"/>
        <v>0.679197995</v>
      </c>
      <c r="I91" s="7">
        <f t="shared" si="5"/>
        <v>-0.05865111209</v>
      </c>
      <c r="J91" s="7">
        <f t="shared" si="6"/>
        <v>0.1422222222</v>
      </c>
      <c r="K91" s="7">
        <f t="shared" si="7"/>
        <v>0.007203826462</v>
      </c>
      <c r="L91" s="7">
        <f t="shared" si="8"/>
        <v>0.320802005</v>
      </c>
      <c r="M91" s="7">
        <f t="shared" si="9"/>
        <v>0.05865111209</v>
      </c>
      <c r="N91" s="7">
        <f t="shared" si="10"/>
        <v>0.5566666667</v>
      </c>
      <c r="O91" s="7">
        <f t="shared" si="11"/>
        <v>0.07170742908</v>
      </c>
      <c r="P91" s="7">
        <f t="shared" si="12"/>
        <v>-0.01107990409</v>
      </c>
      <c r="Q91" s="11">
        <v>44537.833333333336</v>
      </c>
      <c r="R91" s="12" t="s">
        <v>21</v>
      </c>
      <c r="S91" s="13">
        <v>4317.15</v>
      </c>
      <c r="T91" s="13">
        <v>4333.07</v>
      </c>
      <c r="U91" s="13">
        <v>4266.42</v>
      </c>
      <c r="V91" s="13">
        <v>4285.06</v>
      </c>
      <c r="W91" s="13">
        <v>1118.33042788</v>
      </c>
    </row>
    <row r="92">
      <c r="A92" s="11">
        <v>44537.63658536864</v>
      </c>
      <c r="B92" s="6">
        <f t="shared" si="1"/>
        <v>44537.84492</v>
      </c>
      <c r="C92" s="13">
        <v>148.0</v>
      </c>
      <c r="D92" s="13">
        <v>66.0</v>
      </c>
      <c r="E92" s="13">
        <v>236.0</v>
      </c>
      <c r="F92" s="7">
        <f t="shared" si="2"/>
        <v>0.3288888889</v>
      </c>
      <c r="G92" s="7">
        <f t="shared" si="3"/>
        <v>-0.05113347776</v>
      </c>
      <c r="H92" s="7">
        <f t="shared" si="4"/>
        <v>0.691588785</v>
      </c>
      <c r="I92" s="7">
        <f t="shared" si="5"/>
        <v>-0.04626032203</v>
      </c>
      <c r="J92" s="7">
        <f t="shared" si="6"/>
        <v>0.1466666667</v>
      </c>
      <c r="K92" s="7">
        <f t="shared" si="7"/>
        <v>0.01164827091</v>
      </c>
      <c r="L92" s="7">
        <f t="shared" si="8"/>
        <v>0.308411215</v>
      </c>
      <c r="M92" s="7">
        <f t="shared" si="9"/>
        <v>0.04626032203</v>
      </c>
      <c r="N92" s="7">
        <f t="shared" si="10"/>
        <v>0.5244444444</v>
      </c>
      <c r="O92" s="7">
        <f t="shared" si="11"/>
        <v>0.03948520686</v>
      </c>
      <c r="P92" s="7">
        <f t="shared" si="12"/>
        <v>-0.008920239844</v>
      </c>
      <c r="Q92" s="11">
        <v>44537.875</v>
      </c>
      <c r="R92" s="12" t="s">
        <v>21</v>
      </c>
      <c r="S92" s="13">
        <v>4285.06</v>
      </c>
      <c r="T92" s="13">
        <v>4329.48</v>
      </c>
      <c r="U92" s="13">
        <v>4275.88</v>
      </c>
      <c r="V92" s="13">
        <v>4290.86</v>
      </c>
      <c r="W92" s="13">
        <v>773.97058003</v>
      </c>
    </row>
    <row r="93">
      <c r="A93" s="11">
        <v>44537.677142624525</v>
      </c>
      <c r="B93" s="6">
        <f t="shared" si="1"/>
        <v>44537.88548</v>
      </c>
      <c r="C93" s="13">
        <v>149.0</v>
      </c>
      <c r="D93" s="13">
        <v>67.0</v>
      </c>
      <c r="E93" s="13">
        <v>234.0</v>
      </c>
      <c r="F93" s="7">
        <f t="shared" si="2"/>
        <v>0.3311111111</v>
      </c>
      <c r="G93" s="7">
        <f t="shared" si="3"/>
        <v>-0.04891125554</v>
      </c>
      <c r="H93" s="7">
        <f t="shared" si="4"/>
        <v>0.6898148148</v>
      </c>
      <c r="I93" s="7">
        <f t="shared" si="5"/>
        <v>-0.04803429226</v>
      </c>
      <c r="J93" s="7">
        <f t="shared" si="6"/>
        <v>0.1488888889</v>
      </c>
      <c r="K93" s="7">
        <f t="shared" si="7"/>
        <v>0.01387049313</v>
      </c>
      <c r="L93" s="7">
        <f t="shared" si="8"/>
        <v>0.3101851852</v>
      </c>
      <c r="M93" s="7">
        <f t="shared" si="9"/>
        <v>0.04803429226</v>
      </c>
      <c r="N93" s="7">
        <f t="shared" si="10"/>
        <v>0.52</v>
      </c>
      <c r="O93" s="7">
        <f t="shared" si="11"/>
        <v>0.03504076241</v>
      </c>
      <c r="P93" s="7">
        <f t="shared" si="12"/>
        <v>-0.009125598766</v>
      </c>
      <c r="Q93" s="11">
        <v>44537.916666666664</v>
      </c>
      <c r="R93" s="12" t="s">
        <v>21</v>
      </c>
      <c r="S93" s="13">
        <v>4290.86</v>
      </c>
      <c r="T93" s="13">
        <v>4310.95</v>
      </c>
      <c r="U93" s="13">
        <v>4260.0</v>
      </c>
      <c r="V93" s="13">
        <v>4271.61</v>
      </c>
      <c r="W93" s="13">
        <v>451.70839199</v>
      </c>
    </row>
    <row r="94">
      <c r="A94" s="11">
        <v>44537.709040961134</v>
      </c>
      <c r="B94" s="6">
        <f t="shared" si="1"/>
        <v>44537.91737</v>
      </c>
      <c r="C94" s="13">
        <v>155.0</v>
      </c>
      <c r="D94" s="13">
        <v>63.0</v>
      </c>
      <c r="E94" s="13">
        <v>232.0</v>
      </c>
      <c r="F94" s="7">
        <f t="shared" si="2"/>
        <v>0.3444444444</v>
      </c>
      <c r="G94" s="7">
        <f t="shared" si="3"/>
        <v>-0.03557792221</v>
      </c>
      <c r="H94" s="7">
        <f t="shared" si="4"/>
        <v>0.7110091743</v>
      </c>
      <c r="I94" s="7">
        <f t="shared" si="5"/>
        <v>-0.02683993276</v>
      </c>
      <c r="J94" s="7">
        <f t="shared" si="6"/>
        <v>0.14</v>
      </c>
      <c r="K94" s="7">
        <f t="shared" si="7"/>
        <v>0.00498160424</v>
      </c>
      <c r="L94" s="7">
        <f t="shared" si="8"/>
        <v>0.2889908257</v>
      </c>
      <c r="M94" s="7">
        <f t="shared" si="9"/>
        <v>0.02683993276</v>
      </c>
      <c r="N94" s="7">
        <f t="shared" si="10"/>
        <v>0.5155555556</v>
      </c>
      <c r="O94" s="7">
        <f t="shared" si="11"/>
        <v>0.03059631797</v>
      </c>
      <c r="P94" s="7">
        <f t="shared" si="12"/>
        <v>-0.00173007175</v>
      </c>
      <c r="Q94" s="11">
        <v>44537.958333333336</v>
      </c>
      <c r="R94" s="12" t="s">
        <v>21</v>
      </c>
      <c r="S94" s="13">
        <v>4271.61</v>
      </c>
      <c r="T94" s="13">
        <v>4317.74</v>
      </c>
      <c r="U94" s="13">
        <v>4261.45</v>
      </c>
      <c r="V94" s="13">
        <v>4310.27</v>
      </c>
      <c r="W94" s="13">
        <v>257.05852365</v>
      </c>
    </row>
    <row r="95">
      <c r="A95" s="11">
        <v>44537.76485476696</v>
      </c>
      <c r="B95" s="6">
        <f t="shared" si="1"/>
        <v>44537.97319</v>
      </c>
      <c r="C95" s="13">
        <f>149+149</f>
        <v>298</v>
      </c>
      <c r="D95" s="13">
        <f>66+63</f>
        <v>129</v>
      </c>
      <c r="E95" s="13">
        <f>235+238</f>
        <v>473</v>
      </c>
      <c r="F95" s="7">
        <f t="shared" si="2"/>
        <v>0.3311111111</v>
      </c>
      <c r="G95" s="7">
        <f t="shared" si="3"/>
        <v>-0.04891125554</v>
      </c>
      <c r="H95" s="7">
        <f t="shared" si="4"/>
        <v>0.6978922717</v>
      </c>
      <c r="I95" s="7">
        <f t="shared" si="5"/>
        <v>-0.03995683541</v>
      </c>
      <c r="J95" s="7">
        <f t="shared" si="6"/>
        <v>0.1433333333</v>
      </c>
      <c r="K95" s="7">
        <f t="shared" si="7"/>
        <v>0.008314937573</v>
      </c>
      <c r="L95" s="7">
        <f t="shared" si="8"/>
        <v>0.3021077283</v>
      </c>
      <c r="M95" s="7">
        <f t="shared" si="9"/>
        <v>0.03995683541</v>
      </c>
      <c r="N95" s="7">
        <f t="shared" si="10"/>
        <v>0.5255555556</v>
      </c>
      <c r="O95" s="7">
        <f t="shared" si="11"/>
        <v>0.04059631797</v>
      </c>
      <c r="P95" s="7">
        <f t="shared" si="12"/>
        <v>-0.003873187606</v>
      </c>
      <c r="Q95" s="11">
        <v>44538.0</v>
      </c>
      <c r="R95" s="12" t="s">
        <v>21</v>
      </c>
      <c r="S95" s="13">
        <v>4310.27</v>
      </c>
      <c r="T95" s="13">
        <v>4347.84</v>
      </c>
      <c r="U95" s="13">
        <v>4284.54</v>
      </c>
      <c r="V95" s="13">
        <v>4331.0</v>
      </c>
      <c r="W95" s="13">
        <v>428.43788767</v>
      </c>
    </row>
    <row r="96">
      <c r="A96" s="11">
        <v>44537.84129302202</v>
      </c>
      <c r="B96" s="6">
        <f t="shared" si="1"/>
        <v>44538.04963</v>
      </c>
      <c r="C96" s="13">
        <v>151.0</v>
      </c>
      <c r="D96" s="13">
        <v>64.0</v>
      </c>
      <c r="E96" s="13">
        <v>235.0</v>
      </c>
      <c r="F96" s="7">
        <f t="shared" si="2"/>
        <v>0.3355555556</v>
      </c>
      <c r="G96" s="7">
        <f t="shared" si="3"/>
        <v>-0.0444668111</v>
      </c>
      <c r="H96" s="7">
        <f t="shared" si="4"/>
        <v>0.7023255814</v>
      </c>
      <c r="I96" s="7">
        <f t="shared" si="5"/>
        <v>-0.03552352568</v>
      </c>
      <c r="J96" s="7">
        <f t="shared" si="6"/>
        <v>0.1422222222</v>
      </c>
      <c r="K96" s="7">
        <f t="shared" si="7"/>
        <v>0.007203826462</v>
      </c>
      <c r="L96" s="7">
        <f t="shared" si="8"/>
        <v>0.2976744186</v>
      </c>
      <c r="M96" s="7">
        <f t="shared" si="9"/>
        <v>0.03552352568</v>
      </c>
      <c r="N96" s="7">
        <f t="shared" si="10"/>
        <v>0.5222222222</v>
      </c>
      <c r="O96" s="7">
        <f t="shared" si="11"/>
        <v>0.03726298463</v>
      </c>
      <c r="P96" s="7">
        <f t="shared" si="12"/>
        <v>-0.009796806131</v>
      </c>
      <c r="Q96" s="11">
        <v>44538.083333333336</v>
      </c>
      <c r="R96" s="12" t="s">
        <v>21</v>
      </c>
      <c r="S96" s="13">
        <v>4316.07</v>
      </c>
      <c r="T96" s="13">
        <v>4340.19</v>
      </c>
      <c r="U96" s="13">
        <v>4295.68</v>
      </c>
      <c r="V96" s="13">
        <v>4297.67</v>
      </c>
      <c r="W96" s="13">
        <v>195.84305223</v>
      </c>
    </row>
    <row r="97">
      <c r="A97" s="11">
        <v>44537.88005918608</v>
      </c>
      <c r="B97" s="6">
        <f t="shared" si="1"/>
        <v>44538.08839</v>
      </c>
      <c r="C97" s="13">
        <v>149.0</v>
      </c>
      <c r="D97" s="13">
        <v>63.0</v>
      </c>
      <c r="E97" s="13">
        <v>238.0</v>
      </c>
      <c r="F97" s="7">
        <f t="shared" si="2"/>
        <v>0.3311111111</v>
      </c>
      <c r="G97" s="7">
        <f t="shared" si="3"/>
        <v>-0.04891125554</v>
      </c>
      <c r="H97" s="7">
        <f t="shared" si="4"/>
        <v>0.7028301887</v>
      </c>
      <c r="I97" s="7">
        <f t="shared" si="5"/>
        <v>-0.03501891839</v>
      </c>
      <c r="J97" s="7">
        <f t="shared" si="6"/>
        <v>0.14</v>
      </c>
      <c r="K97" s="7">
        <f t="shared" si="7"/>
        <v>0.00498160424</v>
      </c>
      <c r="L97" s="7">
        <f t="shared" si="8"/>
        <v>0.2971698113</v>
      </c>
      <c r="M97" s="7">
        <f t="shared" si="9"/>
        <v>0.03501891839</v>
      </c>
      <c r="N97" s="7">
        <f t="shared" si="10"/>
        <v>0.5288888889</v>
      </c>
      <c r="O97" s="7">
        <f t="shared" si="11"/>
        <v>0.0439296513</v>
      </c>
      <c r="P97" s="7">
        <f t="shared" si="12"/>
        <v>-0.007747662085</v>
      </c>
      <c r="Q97" s="11">
        <v>44538.125</v>
      </c>
      <c r="R97" s="12" t="s">
        <v>21</v>
      </c>
      <c r="S97" s="13">
        <v>4297.67</v>
      </c>
      <c r="T97" s="13">
        <v>4332.92</v>
      </c>
      <c r="U97" s="13">
        <v>4286.17</v>
      </c>
      <c r="V97" s="13">
        <v>4299.35</v>
      </c>
      <c r="W97" s="13">
        <v>282.47048961</v>
      </c>
    </row>
    <row r="98">
      <c r="A98" s="11">
        <v>44537.93576524847</v>
      </c>
      <c r="B98" s="6">
        <f t="shared" si="1"/>
        <v>44538.1441</v>
      </c>
      <c r="C98" s="13">
        <v>150.0</v>
      </c>
      <c r="D98" s="13">
        <v>67.0</v>
      </c>
      <c r="E98" s="13">
        <v>233.0</v>
      </c>
      <c r="F98" s="7">
        <f t="shared" si="2"/>
        <v>0.3333333333</v>
      </c>
      <c r="G98" s="7">
        <f t="shared" si="3"/>
        <v>-0.04668903332</v>
      </c>
      <c r="H98" s="7">
        <f t="shared" si="4"/>
        <v>0.6912442396</v>
      </c>
      <c r="I98" s="7">
        <f t="shared" si="5"/>
        <v>-0.04660486744</v>
      </c>
      <c r="J98" s="7">
        <f t="shared" si="6"/>
        <v>0.1488888889</v>
      </c>
      <c r="K98" s="7">
        <f t="shared" si="7"/>
        <v>0.01387049313</v>
      </c>
      <c r="L98" s="7">
        <f t="shared" si="8"/>
        <v>0.3087557604</v>
      </c>
      <c r="M98" s="7">
        <f t="shared" si="9"/>
        <v>0.04660486744</v>
      </c>
      <c r="N98" s="7">
        <f t="shared" si="10"/>
        <v>0.5177777778</v>
      </c>
      <c r="O98" s="7">
        <f t="shared" si="11"/>
        <v>0.03281854019</v>
      </c>
      <c r="P98" s="7">
        <f t="shared" si="12"/>
        <v>-0.0006333546763</v>
      </c>
      <c r="Q98" s="11">
        <v>44538.166666666664</v>
      </c>
      <c r="R98" s="12" t="s">
        <v>21</v>
      </c>
      <c r="S98" s="13">
        <v>4299.35</v>
      </c>
      <c r="T98" s="13">
        <v>4326.17</v>
      </c>
      <c r="U98" s="13">
        <v>4298.13</v>
      </c>
      <c r="V98" s="13">
        <v>4323.43</v>
      </c>
      <c r="W98" s="13">
        <v>478.71519242</v>
      </c>
    </row>
    <row r="99">
      <c r="A99" s="11">
        <v>44538.274555294476</v>
      </c>
      <c r="B99" s="6">
        <f t="shared" si="1"/>
        <v>44538.48289</v>
      </c>
      <c r="C99" s="13">
        <v>201.0</v>
      </c>
      <c r="D99" s="13">
        <v>49.0</v>
      </c>
      <c r="E99" s="13">
        <v>200.0</v>
      </c>
      <c r="F99" s="7">
        <f t="shared" si="2"/>
        <v>0.4466666667</v>
      </c>
      <c r="G99" s="7">
        <f t="shared" si="3"/>
        <v>0.06664430002</v>
      </c>
      <c r="H99" s="7">
        <f t="shared" si="4"/>
        <v>0.804</v>
      </c>
      <c r="I99" s="7">
        <f t="shared" si="5"/>
        <v>0.06615089293</v>
      </c>
      <c r="J99" s="7">
        <f t="shared" si="6"/>
        <v>0.1088888889</v>
      </c>
      <c r="K99" s="7">
        <f t="shared" si="7"/>
        <v>-0.02612950687</v>
      </c>
      <c r="L99" s="7">
        <f t="shared" si="8"/>
        <v>0.196</v>
      </c>
      <c r="M99" s="7">
        <f t="shared" si="9"/>
        <v>-0.06615089293</v>
      </c>
      <c r="N99" s="7">
        <f t="shared" si="10"/>
        <v>0.4444444444</v>
      </c>
      <c r="O99" s="7">
        <f t="shared" si="11"/>
        <v>-0.04051479314</v>
      </c>
      <c r="P99" s="7">
        <f t="shared" si="12"/>
        <v>-0.0005379900134</v>
      </c>
      <c r="Q99" s="11">
        <v>44538.5</v>
      </c>
      <c r="R99" s="12" t="s">
        <v>21</v>
      </c>
      <c r="S99" s="13">
        <v>4273.99</v>
      </c>
      <c r="T99" s="13">
        <v>4293.76</v>
      </c>
      <c r="U99" s="13">
        <v>4229.99</v>
      </c>
      <c r="V99" s="13">
        <v>4291.45</v>
      </c>
      <c r="W99" s="13">
        <v>607.95554177</v>
      </c>
    </row>
    <row r="100">
      <c r="A100" s="11">
        <v>44538.3122461617</v>
      </c>
      <c r="B100" s="6">
        <f t="shared" si="1"/>
        <v>44538.52058</v>
      </c>
      <c r="C100" s="13">
        <v>200.0</v>
      </c>
      <c r="D100" s="13">
        <v>50.0</v>
      </c>
      <c r="E100" s="13">
        <v>200.0</v>
      </c>
      <c r="F100" s="7">
        <f t="shared" si="2"/>
        <v>0.4444444444</v>
      </c>
      <c r="G100" s="7">
        <f t="shared" si="3"/>
        <v>0.06442207779</v>
      </c>
      <c r="H100" s="7">
        <f t="shared" si="4"/>
        <v>0.8</v>
      </c>
      <c r="I100" s="7">
        <f t="shared" si="5"/>
        <v>0.06215089293</v>
      </c>
      <c r="J100" s="7">
        <f t="shared" si="6"/>
        <v>0.1111111111</v>
      </c>
      <c r="K100" s="7">
        <f t="shared" si="7"/>
        <v>-0.02390728465</v>
      </c>
      <c r="L100" s="7">
        <f t="shared" si="8"/>
        <v>0.2</v>
      </c>
      <c r="M100" s="7">
        <f t="shared" si="9"/>
        <v>-0.06215089293</v>
      </c>
      <c r="N100" s="7">
        <f t="shared" si="10"/>
        <v>0.4444444444</v>
      </c>
      <c r="O100" s="7">
        <f t="shared" si="11"/>
        <v>-0.04051479314</v>
      </c>
      <c r="P100" s="7">
        <f t="shared" si="12"/>
        <v>-0.004969225996</v>
      </c>
      <c r="Q100" s="11">
        <v>44538.541666666664</v>
      </c>
      <c r="R100" s="12" t="s">
        <v>21</v>
      </c>
      <c r="S100" s="13">
        <v>4291.45</v>
      </c>
      <c r="T100" s="13">
        <v>4318.58</v>
      </c>
      <c r="U100" s="13">
        <v>4276.73</v>
      </c>
      <c r="V100" s="13">
        <v>4297.12</v>
      </c>
      <c r="W100" s="13">
        <v>568.87180037</v>
      </c>
    </row>
    <row r="101">
      <c r="A101" s="11">
        <v>44538.36618653191</v>
      </c>
      <c r="B101" s="6">
        <f t="shared" si="1"/>
        <v>44538.57452</v>
      </c>
      <c r="C101" s="13">
        <v>200.0</v>
      </c>
      <c r="D101" s="13">
        <v>50.0</v>
      </c>
      <c r="E101" s="13">
        <v>200.0</v>
      </c>
      <c r="F101" s="7">
        <f t="shared" si="2"/>
        <v>0.4444444444</v>
      </c>
      <c r="G101" s="7">
        <f t="shared" si="3"/>
        <v>0.06442207779</v>
      </c>
      <c r="H101" s="7">
        <f t="shared" si="4"/>
        <v>0.8</v>
      </c>
      <c r="I101" s="7">
        <f t="shared" si="5"/>
        <v>0.06215089293</v>
      </c>
      <c r="J101" s="7">
        <f t="shared" si="6"/>
        <v>0.1111111111</v>
      </c>
      <c r="K101" s="7">
        <f t="shared" si="7"/>
        <v>-0.02390728465</v>
      </c>
      <c r="L101" s="7">
        <f t="shared" si="8"/>
        <v>0.2</v>
      </c>
      <c r="M101" s="7">
        <f t="shared" si="9"/>
        <v>-0.06215089293</v>
      </c>
      <c r="N101" s="7">
        <f t="shared" si="10"/>
        <v>0.4444444444</v>
      </c>
      <c r="O101" s="7">
        <f t="shared" si="11"/>
        <v>-0.04051479314</v>
      </c>
      <c r="P101" s="7">
        <f t="shared" si="12"/>
        <v>-0.00800474755</v>
      </c>
      <c r="Q101" s="11">
        <v>44538.583333333336</v>
      </c>
      <c r="R101" s="12" t="s">
        <v>21</v>
      </c>
      <c r="S101" s="13">
        <v>4297.12</v>
      </c>
      <c r="T101" s="13">
        <v>4448.61</v>
      </c>
      <c r="U101" s="13">
        <v>4289.07</v>
      </c>
      <c r="V101" s="13">
        <v>4413.0</v>
      </c>
      <c r="W101" s="13">
        <v>2119.89024603</v>
      </c>
    </row>
    <row r="102">
      <c r="A102" s="11">
        <v>44538.3947948095</v>
      </c>
      <c r="B102" s="6">
        <f t="shared" si="1"/>
        <v>44538.60313</v>
      </c>
      <c r="C102" s="13">
        <v>201.0</v>
      </c>
      <c r="D102" s="13">
        <v>47.0</v>
      </c>
      <c r="E102" s="13">
        <v>202.0</v>
      </c>
      <c r="F102" s="7">
        <f t="shared" si="2"/>
        <v>0.4466666667</v>
      </c>
      <c r="G102" s="7">
        <f t="shared" si="3"/>
        <v>0.06664430002</v>
      </c>
      <c r="H102" s="7">
        <f t="shared" si="4"/>
        <v>0.810483871</v>
      </c>
      <c r="I102" s="7">
        <f t="shared" si="5"/>
        <v>0.0726347639</v>
      </c>
      <c r="J102" s="7">
        <f t="shared" si="6"/>
        <v>0.1044444444</v>
      </c>
      <c r="K102" s="7">
        <f t="shared" si="7"/>
        <v>-0.03057395132</v>
      </c>
      <c r="L102" s="7">
        <f t="shared" si="8"/>
        <v>0.189516129</v>
      </c>
      <c r="M102" s="7">
        <f t="shared" si="9"/>
        <v>-0.0726347639</v>
      </c>
      <c r="N102" s="7">
        <f t="shared" si="10"/>
        <v>0.4488888889</v>
      </c>
      <c r="O102" s="7">
        <f t="shared" si="11"/>
        <v>-0.0360703487</v>
      </c>
      <c r="P102" s="7">
        <f t="shared" si="12"/>
        <v>-0.01108829569</v>
      </c>
      <c r="Q102" s="11">
        <v>44538.625</v>
      </c>
      <c r="R102" s="12" t="s">
        <v>21</v>
      </c>
      <c r="S102" s="13">
        <v>4413.0</v>
      </c>
      <c r="T102" s="13">
        <v>4456.05</v>
      </c>
      <c r="U102" s="13">
        <v>4398.32</v>
      </c>
      <c r="V102" s="13">
        <v>4406.64</v>
      </c>
      <c r="W102" s="13">
        <v>740.37894387</v>
      </c>
    </row>
    <row r="103">
      <c r="A103" s="11">
        <v>44538.420365848266</v>
      </c>
      <c r="B103" s="6">
        <f t="shared" si="1"/>
        <v>44538.6287</v>
      </c>
      <c r="C103" s="13">
        <f>201+200</f>
        <v>401</v>
      </c>
      <c r="D103" s="13">
        <f>35+38</f>
        <v>73</v>
      </c>
      <c r="E103" s="13">
        <f>214+212</f>
        <v>426</v>
      </c>
      <c r="F103" s="7">
        <f t="shared" si="2"/>
        <v>0.4455555556</v>
      </c>
      <c r="G103" s="7">
        <f t="shared" si="3"/>
        <v>0.0655331889</v>
      </c>
      <c r="H103" s="7">
        <f t="shared" si="4"/>
        <v>0.8459915612</v>
      </c>
      <c r="I103" s="7">
        <f t="shared" si="5"/>
        <v>0.1081424541</v>
      </c>
      <c r="J103" s="7">
        <f t="shared" si="6"/>
        <v>0.08111111111</v>
      </c>
      <c r="K103" s="7">
        <f t="shared" si="7"/>
        <v>-0.05390728465</v>
      </c>
      <c r="L103" s="7">
        <f t="shared" si="8"/>
        <v>0.1540084388</v>
      </c>
      <c r="M103" s="7">
        <f t="shared" si="9"/>
        <v>-0.1081424541</v>
      </c>
      <c r="N103" s="7">
        <f t="shared" si="10"/>
        <v>0.4733333333</v>
      </c>
      <c r="O103" s="7">
        <f t="shared" si="11"/>
        <v>-0.01162590426</v>
      </c>
      <c r="P103" s="7">
        <f t="shared" si="12"/>
        <v>-0.002998870056</v>
      </c>
      <c r="Q103" s="11">
        <v>44538.666666666664</v>
      </c>
      <c r="R103" s="12" t="s">
        <v>21</v>
      </c>
      <c r="S103" s="13">
        <v>4406.64</v>
      </c>
      <c r="T103" s="13">
        <v>4425.0</v>
      </c>
      <c r="U103" s="13">
        <v>4371.36</v>
      </c>
      <c r="V103" s="13">
        <v>4411.73</v>
      </c>
      <c r="W103" s="13">
        <v>1000.53381227</v>
      </c>
    </row>
    <row r="104">
      <c r="A104" s="11">
        <v>44538.45905494761</v>
      </c>
      <c r="B104" s="6">
        <f t="shared" si="1"/>
        <v>44538.66739</v>
      </c>
      <c r="C104" s="13">
        <f>200+200</f>
        <v>400</v>
      </c>
      <c r="D104" s="13">
        <f>36+35</f>
        <v>71</v>
      </c>
      <c r="E104" s="13">
        <f>214+215</f>
        <v>429</v>
      </c>
      <c r="F104" s="7">
        <f t="shared" si="2"/>
        <v>0.4444444444</v>
      </c>
      <c r="G104" s="7">
        <f t="shared" si="3"/>
        <v>0.06442207779</v>
      </c>
      <c r="H104" s="7">
        <f t="shared" si="4"/>
        <v>0.8492569002</v>
      </c>
      <c r="I104" s="7">
        <f t="shared" si="5"/>
        <v>0.1114077931</v>
      </c>
      <c r="J104" s="7">
        <f t="shared" si="6"/>
        <v>0.07888888889</v>
      </c>
      <c r="K104" s="7">
        <f t="shared" si="7"/>
        <v>-0.05612950687</v>
      </c>
      <c r="L104" s="7">
        <f t="shared" si="8"/>
        <v>0.1507430998</v>
      </c>
      <c r="M104" s="7">
        <f t="shared" si="9"/>
        <v>-0.1114077931</v>
      </c>
      <c r="N104" s="7">
        <f t="shared" si="10"/>
        <v>0.4766666667</v>
      </c>
      <c r="O104" s="7">
        <f t="shared" si="11"/>
        <v>-0.008292570922</v>
      </c>
      <c r="P104" s="7">
        <f t="shared" si="12"/>
        <v>-0.008040576494</v>
      </c>
      <c r="Q104" s="11">
        <v>44538.708333333336</v>
      </c>
      <c r="R104" s="12" t="s">
        <v>21</v>
      </c>
      <c r="S104" s="13">
        <v>4411.73</v>
      </c>
      <c r="T104" s="13">
        <v>4416.35</v>
      </c>
      <c r="U104" s="13">
        <v>4372.55</v>
      </c>
      <c r="V104" s="13">
        <v>4380.84</v>
      </c>
      <c r="W104" s="13">
        <v>469.93760551</v>
      </c>
    </row>
    <row r="105">
      <c r="A105" s="11">
        <v>44538.50544523959</v>
      </c>
      <c r="B105" s="6">
        <f t="shared" si="1"/>
        <v>44538.71378</v>
      </c>
      <c r="C105" s="13">
        <v>198.0</v>
      </c>
      <c r="D105" s="13">
        <v>37.0</v>
      </c>
      <c r="E105" s="13">
        <v>215.0</v>
      </c>
      <c r="F105" s="7">
        <f t="shared" si="2"/>
        <v>0.44</v>
      </c>
      <c r="G105" s="7">
        <f t="shared" si="3"/>
        <v>0.05997763335</v>
      </c>
      <c r="H105" s="7">
        <f t="shared" si="4"/>
        <v>0.8425531915</v>
      </c>
      <c r="I105" s="7">
        <f t="shared" si="5"/>
        <v>0.1047040844</v>
      </c>
      <c r="J105" s="7">
        <f t="shared" si="6"/>
        <v>0.08222222222</v>
      </c>
      <c r="K105" s="7">
        <f t="shared" si="7"/>
        <v>-0.05279617354</v>
      </c>
      <c r="L105" s="7">
        <f t="shared" si="8"/>
        <v>0.1574468085</v>
      </c>
      <c r="M105" s="7">
        <f t="shared" si="9"/>
        <v>-0.1047040844</v>
      </c>
      <c r="N105" s="7">
        <f t="shared" si="10"/>
        <v>0.4777777778</v>
      </c>
      <c r="O105" s="7">
        <f t="shared" si="11"/>
        <v>-0.007181459811</v>
      </c>
      <c r="P105" s="7">
        <f t="shared" si="12"/>
        <v>-0.002885323127</v>
      </c>
      <c r="Q105" s="11">
        <v>44538.75</v>
      </c>
      <c r="R105" s="12" t="s">
        <v>21</v>
      </c>
      <c r="S105" s="13">
        <v>4380.84</v>
      </c>
      <c r="T105" s="13">
        <v>4415.45</v>
      </c>
      <c r="U105" s="13">
        <v>4366.24</v>
      </c>
      <c r="V105" s="13">
        <v>4402.71</v>
      </c>
      <c r="W105" s="13">
        <v>289.12727764</v>
      </c>
    </row>
    <row r="106">
      <c r="A106" s="11">
        <v>44538.54258200359</v>
      </c>
      <c r="B106" s="6">
        <f t="shared" si="1"/>
        <v>44538.75092</v>
      </c>
      <c r="C106" s="13">
        <f>204+198</f>
        <v>402</v>
      </c>
      <c r="D106" s="13">
        <f>35+35</f>
        <v>70</v>
      </c>
      <c r="E106" s="13">
        <f>211+217</f>
        <v>428</v>
      </c>
      <c r="F106" s="7">
        <f t="shared" si="2"/>
        <v>0.4466666667</v>
      </c>
      <c r="G106" s="7">
        <f t="shared" si="3"/>
        <v>0.06664430002</v>
      </c>
      <c r="H106" s="7">
        <f t="shared" si="4"/>
        <v>0.8516949153</v>
      </c>
      <c r="I106" s="7">
        <f t="shared" si="5"/>
        <v>0.1138458082</v>
      </c>
      <c r="J106" s="7">
        <f t="shared" si="6"/>
        <v>0.07777777778</v>
      </c>
      <c r="K106" s="7">
        <f t="shared" si="7"/>
        <v>-0.05724061798</v>
      </c>
      <c r="L106" s="7">
        <f t="shared" si="8"/>
        <v>0.1483050847</v>
      </c>
      <c r="M106" s="7">
        <f t="shared" si="9"/>
        <v>-0.1138458082</v>
      </c>
      <c r="N106" s="7">
        <f t="shared" si="10"/>
        <v>0.4755555556</v>
      </c>
      <c r="O106" s="7">
        <f t="shared" si="11"/>
        <v>-0.009403682033</v>
      </c>
      <c r="P106" s="7">
        <f t="shared" si="12"/>
        <v>-0.008685884251</v>
      </c>
      <c r="Q106" s="11">
        <v>44538.791666666664</v>
      </c>
      <c r="R106" s="12" t="s">
        <v>21</v>
      </c>
      <c r="S106" s="13">
        <v>4402.71</v>
      </c>
      <c r="T106" s="13">
        <v>4424.42</v>
      </c>
      <c r="U106" s="13">
        <v>4376.95</v>
      </c>
      <c r="V106" s="13">
        <v>4385.99</v>
      </c>
      <c r="W106" s="13">
        <v>212.57365968</v>
      </c>
    </row>
    <row r="107">
      <c r="A107" s="11">
        <v>44538.60455260073</v>
      </c>
      <c r="B107" s="6">
        <f t="shared" si="1"/>
        <v>44538.81289</v>
      </c>
      <c r="C107" s="13">
        <v>197.0</v>
      </c>
      <c r="D107" s="13">
        <v>36.0</v>
      </c>
      <c r="E107" s="13">
        <v>217.0</v>
      </c>
      <c r="F107" s="7">
        <f t="shared" si="2"/>
        <v>0.4377777778</v>
      </c>
      <c r="G107" s="7">
        <f t="shared" si="3"/>
        <v>0.05775541113</v>
      </c>
      <c r="H107" s="7">
        <f t="shared" si="4"/>
        <v>0.8454935622</v>
      </c>
      <c r="I107" s="7">
        <f t="shared" si="5"/>
        <v>0.1076444552</v>
      </c>
      <c r="J107" s="7">
        <f t="shared" si="6"/>
        <v>0.08</v>
      </c>
      <c r="K107" s="7">
        <f t="shared" si="7"/>
        <v>-0.05501839576</v>
      </c>
      <c r="L107" s="7">
        <f t="shared" si="8"/>
        <v>0.1545064378</v>
      </c>
      <c r="M107" s="7">
        <f t="shared" si="9"/>
        <v>-0.1076444552</v>
      </c>
      <c r="N107" s="7">
        <f t="shared" si="10"/>
        <v>0.4822222222</v>
      </c>
      <c r="O107" s="7">
        <f t="shared" si="11"/>
        <v>-0.002737015367</v>
      </c>
      <c r="P107" s="7">
        <f t="shared" si="12"/>
        <v>-0.002745768917</v>
      </c>
      <c r="Q107" s="11">
        <v>44538.833333333336</v>
      </c>
      <c r="R107" s="12" t="s">
        <v>21</v>
      </c>
      <c r="S107" s="13">
        <v>4385.99</v>
      </c>
      <c r="T107" s="13">
        <v>4424.99</v>
      </c>
      <c r="U107" s="13">
        <v>4376.0</v>
      </c>
      <c r="V107" s="13">
        <v>4412.84</v>
      </c>
      <c r="W107" s="13">
        <v>172.77155114</v>
      </c>
    </row>
    <row r="108">
      <c r="A108" s="11">
        <v>44538.63228495691</v>
      </c>
      <c r="B108" s="6">
        <f t="shared" si="1"/>
        <v>44538.84062</v>
      </c>
      <c r="C108" s="13">
        <v>197.0</v>
      </c>
      <c r="D108" s="13">
        <v>39.0</v>
      </c>
      <c r="E108" s="13">
        <v>214.0</v>
      </c>
      <c r="F108" s="7">
        <f t="shared" si="2"/>
        <v>0.4377777778</v>
      </c>
      <c r="G108" s="7">
        <f t="shared" si="3"/>
        <v>0.05775541113</v>
      </c>
      <c r="H108" s="7">
        <f t="shared" si="4"/>
        <v>0.8347457627</v>
      </c>
      <c r="I108" s="7">
        <f t="shared" si="5"/>
        <v>0.09689665564</v>
      </c>
      <c r="J108" s="7">
        <f t="shared" si="6"/>
        <v>0.08666666667</v>
      </c>
      <c r="K108" s="7">
        <f t="shared" si="7"/>
        <v>-0.04835172909</v>
      </c>
      <c r="L108" s="7">
        <f t="shared" si="8"/>
        <v>0.1652542373</v>
      </c>
      <c r="M108" s="7">
        <f t="shared" si="9"/>
        <v>-0.09689665564</v>
      </c>
      <c r="N108" s="7">
        <f t="shared" si="10"/>
        <v>0.4755555556</v>
      </c>
      <c r="O108" s="7">
        <f t="shared" si="11"/>
        <v>-0.009403682033</v>
      </c>
      <c r="P108" s="7">
        <f t="shared" si="12"/>
        <v>-0.002587310439</v>
      </c>
      <c r="Q108" s="11">
        <v>44538.875</v>
      </c>
      <c r="R108" s="12" t="s">
        <v>21</v>
      </c>
      <c r="S108" s="13">
        <v>4412.84</v>
      </c>
      <c r="T108" s="13">
        <v>4429.31</v>
      </c>
      <c r="U108" s="13">
        <v>4390.15</v>
      </c>
      <c r="V108" s="13">
        <v>4417.85</v>
      </c>
      <c r="W108" s="13">
        <v>333.12078538</v>
      </c>
    </row>
    <row r="109">
      <c r="A109" s="11">
        <v>44538.674126894155</v>
      </c>
      <c r="B109" s="6">
        <f t="shared" si="1"/>
        <v>44538.88246</v>
      </c>
      <c r="C109" s="13">
        <v>196.0</v>
      </c>
      <c r="D109" s="13">
        <v>38.0</v>
      </c>
      <c r="E109" s="13">
        <v>216.0</v>
      </c>
      <c r="F109" s="7">
        <f t="shared" si="2"/>
        <v>0.4355555556</v>
      </c>
      <c r="G109" s="7">
        <f t="shared" si="3"/>
        <v>0.0555331889</v>
      </c>
      <c r="H109" s="7">
        <f t="shared" si="4"/>
        <v>0.8376068376</v>
      </c>
      <c r="I109" s="7">
        <f t="shared" si="5"/>
        <v>0.09975773053</v>
      </c>
      <c r="J109" s="7">
        <f t="shared" si="6"/>
        <v>0.08444444444</v>
      </c>
      <c r="K109" s="7">
        <f t="shared" si="7"/>
        <v>-0.05057395132</v>
      </c>
      <c r="L109" s="7">
        <f t="shared" si="8"/>
        <v>0.1623931624</v>
      </c>
      <c r="M109" s="7">
        <f t="shared" si="9"/>
        <v>-0.09975773053</v>
      </c>
      <c r="N109" s="7">
        <f t="shared" si="10"/>
        <v>0.48</v>
      </c>
      <c r="O109" s="7">
        <f t="shared" si="11"/>
        <v>-0.004959237589</v>
      </c>
      <c r="P109" s="7">
        <f t="shared" si="12"/>
        <v>-0.01244194546</v>
      </c>
      <c r="Q109" s="11">
        <v>44538.916666666664</v>
      </c>
      <c r="R109" s="12" t="s">
        <v>21</v>
      </c>
      <c r="S109" s="13">
        <v>4417.85</v>
      </c>
      <c r="T109" s="13">
        <v>4446.25</v>
      </c>
      <c r="U109" s="13">
        <v>4378.0</v>
      </c>
      <c r="V109" s="13">
        <v>4390.93</v>
      </c>
      <c r="W109" s="13">
        <v>188.04903597</v>
      </c>
    </row>
    <row r="110">
      <c r="A110" s="11">
        <v>44538.72426631583</v>
      </c>
      <c r="B110" s="6">
        <f t="shared" si="1"/>
        <v>44538.9326</v>
      </c>
      <c r="C110" s="13">
        <v>204.0</v>
      </c>
      <c r="D110" s="13">
        <v>51.0</v>
      </c>
      <c r="E110" s="13">
        <v>195.0</v>
      </c>
      <c r="F110" s="7">
        <f t="shared" si="2"/>
        <v>0.4533333333</v>
      </c>
      <c r="G110" s="7">
        <f t="shared" si="3"/>
        <v>0.07331096668</v>
      </c>
      <c r="H110" s="7">
        <f t="shared" si="4"/>
        <v>0.8</v>
      </c>
      <c r="I110" s="7">
        <f t="shared" si="5"/>
        <v>0.06215089293</v>
      </c>
      <c r="J110" s="7">
        <f t="shared" si="6"/>
        <v>0.1133333333</v>
      </c>
      <c r="K110" s="7">
        <f t="shared" si="7"/>
        <v>-0.02168506243</v>
      </c>
      <c r="L110" s="7">
        <f t="shared" si="8"/>
        <v>0.2</v>
      </c>
      <c r="M110" s="7">
        <f t="shared" si="9"/>
        <v>-0.06215089293</v>
      </c>
      <c r="N110" s="7">
        <f t="shared" si="10"/>
        <v>0.4333333333</v>
      </c>
      <c r="O110" s="7">
        <f t="shared" si="11"/>
        <v>-0.05162590426</v>
      </c>
      <c r="P110" s="7">
        <f t="shared" si="12"/>
        <v>-0.0009405242185</v>
      </c>
      <c r="Q110" s="11">
        <v>44538.958333333336</v>
      </c>
      <c r="R110" s="12" t="s">
        <v>21</v>
      </c>
      <c r="S110" s="13">
        <v>4390.93</v>
      </c>
      <c r="T110" s="13">
        <v>4444.33</v>
      </c>
      <c r="U110" s="13">
        <v>4388.22</v>
      </c>
      <c r="V110" s="13">
        <v>4440.15</v>
      </c>
      <c r="W110" s="13">
        <v>206.99479347</v>
      </c>
    </row>
    <row r="111">
      <c r="A111" s="11">
        <v>44538.75953439984</v>
      </c>
      <c r="B111" s="6">
        <f t="shared" si="1"/>
        <v>44538.96787</v>
      </c>
      <c r="C111" s="13">
        <v>204.0</v>
      </c>
      <c r="D111" s="13">
        <v>50.0</v>
      </c>
      <c r="E111" s="13">
        <v>196.0</v>
      </c>
      <c r="F111" s="7">
        <f t="shared" si="2"/>
        <v>0.4533333333</v>
      </c>
      <c r="G111" s="7">
        <f t="shared" si="3"/>
        <v>0.07331096668</v>
      </c>
      <c r="H111" s="7">
        <f t="shared" si="4"/>
        <v>0.8031496063</v>
      </c>
      <c r="I111" s="7">
        <f t="shared" si="5"/>
        <v>0.06530049923</v>
      </c>
      <c r="J111" s="7">
        <f t="shared" si="6"/>
        <v>0.1111111111</v>
      </c>
      <c r="K111" s="7">
        <f t="shared" si="7"/>
        <v>-0.02390728465</v>
      </c>
      <c r="L111" s="7">
        <f t="shared" si="8"/>
        <v>0.1968503937</v>
      </c>
      <c r="M111" s="7">
        <f t="shared" si="9"/>
        <v>-0.06530049923</v>
      </c>
      <c r="N111" s="7">
        <f t="shared" si="10"/>
        <v>0.4355555556</v>
      </c>
      <c r="O111" s="7">
        <f t="shared" si="11"/>
        <v>-0.04940368203</v>
      </c>
      <c r="P111" s="7">
        <f t="shared" si="12"/>
        <v>-0.003487321367</v>
      </c>
      <c r="Q111" s="11">
        <v>44539.0</v>
      </c>
      <c r="R111" s="12" t="s">
        <v>21</v>
      </c>
      <c r="S111" s="13">
        <v>4440.15</v>
      </c>
      <c r="T111" s="13">
        <v>4481.95</v>
      </c>
      <c r="U111" s="13">
        <v>4435.03</v>
      </c>
      <c r="V111" s="13">
        <v>4466.32</v>
      </c>
      <c r="W111" s="13">
        <v>150.26791704</v>
      </c>
    </row>
    <row r="112">
      <c r="A112" s="11">
        <v>44538.80639456925</v>
      </c>
      <c r="B112" s="6">
        <f t="shared" si="1"/>
        <v>44539.01473</v>
      </c>
      <c r="C112" s="13">
        <f>201+205</f>
        <v>406</v>
      </c>
      <c r="D112" s="13">
        <f>51+52</f>
        <v>103</v>
      </c>
      <c r="E112" s="13">
        <f>198+193</f>
        <v>391</v>
      </c>
      <c r="F112" s="7">
        <f t="shared" si="2"/>
        <v>0.4511111111</v>
      </c>
      <c r="G112" s="7">
        <f t="shared" si="3"/>
        <v>0.07108874446</v>
      </c>
      <c r="H112" s="7">
        <f t="shared" si="4"/>
        <v>0.7976424361</v>
      </c>
      <c r="I112" s="7">
        <f t="shared" si="5"/>
        <v>0.05979332908</v>
      </c>
      <c r="J112" s="7">
        <f t="shared" si="6"/>
        <v>0.1144444444</v>
      </c>
      <c r="K112" s="7">
        <f t="shared" si="7"/>
        <v>-0.02057395132</v>
      </c>
      <c r="L112" s="7">
        <f t="shared" si="8"/>
        <v>0.2023575639</v>
      </c>
      <c r="M112" s="7">
        <f t="shared" si="9"/>
        <v>-0.05979332908</v>
      </c>
      <c r="N112" s="7">
        <f t="shared" si="10"/>
        <v>0.4344444444</v>
      </c>
      <c r="O112" s="7">
        <f t="shared" si="11"/>
        <v>-0.05051479314</v>
      </c>
      <c r="P112" s="7">
        <f t="shared" si="12"/>
        <v>-0.006907273787</v>
      </c>
      <c r="Q112" s="11">
        <v>44539.041666666664</v>
      </c>
      <c r="R112" s="12" t="s">
        <v>21</v>
      </c>
      <c r="S112" s="13">
        <v>4438.82</v>
      </c>
      <c r="T112" s="13">
        <v>4444.59</v>
      </c>
      <c r="U112" s="13">
        <v>4410.21</v>
      </c>
      <c r="V112" s="13">
        <v>4413.89</v>
      </c>
      <c r="W112" s="13">
        <v>572.65491178</v>
      </c>
    </row>
    <row r="113">
      <c r="A113" s="11">
        <v>44538.84161430045</v>
      </c>
      <c r="B113" s="6">
        <f t="shared" si="1"/>
        <v>44539.04995</v>
      </c>
      <c r="C113" s="13">
        <v>205.0</v>
      </c>
      <c r="D113" s="13">
        <v>50.0</v>
      </c>
      <c r="E113" s="13">
        <v>195.0</v>
      </c>
      <c r="F113" s="7">
        <f t="shared" si="2"/>
        <v>0.4555555556</v>
      </c>
      <c r="G113" s="7">
        <f t="shared" si="3"/>
        <v>0.0755331889</v>
      </c>
      <c r="H113" s="7">
        <f t="shared" si="4"/>
        <v>0.8039215686</v>
      </c>
      <c r="I113" s="7">
        <f t="shared" si="5"/>
        <v>0.06607246155</v>
      </c>
      <c r="J113" s="7">
        <f t="shared" si="6"/>
        <v>0.1111111111</v>
      </c>
      <c r="K113" s="7">
        <f t="shared" si="7"/>
        <v>-0.02390728465</v>
      </c>
      <c r="L113" s="7">
        <f t="shared" si="8"/>
        <v>0.1960784314</v>
      </c>
      <c r="M113" s="7">
        <f t="shared" si="9"/>
        <v>-0.06607246155</v>
      </c>
      <c r="N113" s="7">
        <f t="shared" si="10"/>
        <v>0.4333333333</v>
      </c>
      <c r="O113" s="7">
        <f t="shared" si="11"/>
        <v>-0.05162590426</v>
      </c>
      <c r="P113" s="7">
        <f t="shared" si="12"/>
        <v>-0.00566530627</v>
      </c>
      <c r="Q113" s="11">
        <v>44539.083333333336</v>
      </c>
      <c r="R113" s="12" t="s">
        <v>21</v>
      </c>
      <c r="S113" s="13">
        <v>4413.89</v>
      </c>
      <c r="T113" s="13">
        <v>4425.18</v>
      </c>
      <c r="U113" s="13">
        <v>4375.0</v>
      </c>
      <c r="V113" s="13">
        <v>4400.11</v>
      </c>
      <c r="W113" s="13">
        <v>333.33154298</v>
      </c>
    </row>
    <row r="114">
      <c r="A114" s="11">
        <v>44538.89000344118</v>
      </c>
      <c r="B114" s="6">
        <f t="shared" si="1"/>
        <v>44539.09834</v>
      </c>
      <c r="C114" s="13">
        <v>205.0</v>
      </c>
      <c r="D114" s="13">
        <v>51.0</v>
      </c>
      <c r="E114" s="13">
        <v>194.0</v>
      </c>
      <c r="F114" s="7">
        <f t="shared" si="2"/>
        <v>0.4555555556</v>
      </c>
      <c r="G114" s="7">
        <f t="shared" si="3"/>
        <v>0.0755331889</v>
      </c>
      <c r="H114" s="7">
        <f t="shared" si="4"/>
        <v>0.80078125</v>
      </c>
      <c r="I114" s="7">
        <f t="shared" si="5"/>
        <v>0.06293214293</v>
      </c>
      <c r="J114" s="7">
        <f t="shared" si="6"/>
        <v>0.1133333333</v>
      </c>
      <c r="K114" s="7">
        <f t="shared" si="7"/>
        <v>-0.02168506243</v>
      </c>
      <c r="L114" s="7">
        <f t="shared" si="8"/>
        <v>0.19921875</v>
      </c>
      <c r="M114" s="7">
        <f t="shared" si="9"/>
        <v>-0.06293214293</v>
      </c>
      <c r="N114" s="7">
        <f t="shared" si="10"/>
        <v>0.4311111111</v>
      </c>
      <c r="O114" s="7">
        <f t="shared" si="11"/>
        <v>-0.05384812648</v>
      </c>
      <c r="P114" s="7">
        <f t="shared" si="12"/>
        <v>-0.009341698627</v>
      </c>
      <c r="Q114" s="11">
        <v>44539.125</v>
      </c>
      <c r="R114" s="12" t="s">
        <v>21</v>
      </c>
      <c r="S114" s="13">
        <v>4400.11</v>
      </c>
      <c r="T114" s="13">
        <v>4403.91</v>
      </c>
      <c r="U114" s="13">
        <v>4356.69</v>
      </c>
      <c r="V114" s="13">
        <v>4362.77</v>
      </c>
      <c r="W114" s="13">
        <v>267.47672354</v>
      </c>
    </row>
    <row r="115">
      <c r="A115" s="11">
        <v>44538.91816033884</v>
      </c>
      <c r="B115" s="6">
        <f t="shared" si="1"/>
        <v>44539.12649</v>
      </c>
      <c r="C115" s="13">
        <v>203.0</v>
      </c>
      <c r="D115" s="13">
        <v>50.0</v>
      </c>
      <c r="E115" s="13">
        <v>197.0</v>
      </c>
      <c r="F115" s="7">
        <f t="shared" si="2"/>
        <v>0.4511111111</v>
      </c>
      <c r="G115" s="7">
        <f t="shared" si="3"/>
        <v>0.07108874446</v>
      </c>
      <c r="H115" s="7">
        <f t="shared" si="4"/>
        <v>0.8023715415</v>
      </c>
      <c r="I115" s="7">
        <f t="shared" si="5"/>
        <v>0.06452243443</v>
      </c>
      <c r="J115" s="7">
        <f t="shared" si="6"/>
        <v>0.1111111111</v>
      </c>
      <c r="K115" s="7">
        <f t="shared" si="7"/>
        <v>-0.02390728465</v>
      </c>
      <c r="L115" s="7">
        <f t="shared" si="8"/>
        <v>0.1976284585</v>
      </c>
      <c r="M115" s="7">
        <f t="shared" si="9"/>
        <v>-0.06452243443</v>
      </c>
      <c r="N115" s="7">
        <f t="shared" si="10"/>
        <v>0.4377777778</v>
      </c>
      <c r="O115" s="7">
        <f t="shared" si="11"/>
        <v>-0.04718145981</v>
      </c>
      <c r="P115" s="7">
        <f t="shared" si="12"/>
        <v>0</v>
      </c>
      <c r="Q115" s="11">
        <v>44539.166666666664</v>
      </c>
      <c r="R115" s="12" t="s">
        <v>21</v>
      </c>
      <c r="S115" s="13">
        <v>4362.77</v>
      </c>
      <c r="T115" s="13">
        <v>4394.0</v>
      </c>
      <c r="U115" s="13">
        <v>4358.6</v>
      </c>
      <c r="V115" s="13">
        <v>4394.0</v>
      </c>
      <c r="W115" s="13">
        <v>1271.12416439</v>
      </c>
    </row>
    <row r="116">
      <c r="A116" s="11">
        <v>44539.22644463959</v>
      </c>
      <c r="B116" s="6">
        <f t="shared" si="1"/>
        <v>44539.43478</v>
      </c>
      <c r="C116" s="13">
        <v>205.0</v>
      </c>
      <c r="D116" s="13">
        <v>52.0</v>
      </c>
      <c r="E116" s="13">
        <v>193.0</v>
      </c>
      <c r="F116" s="7">
        <f t="shared" si="2"/>
        <v>0.4555555556</v>
      </c>
      <c r="G116" s="7">
        <f t="shared" si="3"/>
        <v>0.0755331889</v>
      </c>
      <c r="H116" s="7">
        <f t="shared" si="4"/>
        <v>0.7976653696</v>
      </c>
      <c r="I116" s="7">
        <f t="shared" si="5"/>
        <v>0.05981626258</v>
      </c>
      <c r="J116" s="7">
        <f t="shared" si="6"/>
        <v>0.1155555556</v>
      </c>
      <c r="K116" s="7">
        <f t="shared" si="7"/>
        <v>-0.0194628402</v>
      </c>
      <c r="L116" s="7">
        <f t="shared" si="8"/>
        <v>0.2023346304</v>
      </c>
      <c r="M116" s="7">
        <f t="shared" si="9"/>
        <v>-0.05981626258</v>
      </c>
      <c r="N116" s="7">
        <f t="shared" si="10"/>
        <v>0.4288888889</v>
      </c>
      <c r="O116" s="7">
        <f t="shared" si="11"/>
        <v>-0.0560703487</v>
      </c>
      <c r="P116" s="7">
        <f t="shared" si="12"/>
        <v>-0.002579609288</v>
      </c>
      <c r="Q116" s="11">
        <v>44539.458333333336</v>
      </c>
      <c r="R116" s="12" t="s">
        <v>21</v>
      </c>
      <c r="S116" s="13">
        <v>4316.5</v>
      </c>
      <c r="T116" s="13">
        <v>4322.36</v>
      </c>
      <c r="U116" s="13">
        <v>4288.32</v>
      </c>
      <c r="V116" s="13">
        <v>4311.21</v>
      </c>
      <c r="W116" s="13">
        <v>79.75569448</v>
      </c>
    </row>
    <row r="117">
      <c r="A117" s="11">
        <v>44539.278459347326</v>
      </c>
      <c r="B117" s="6">
        <f t="shared" si="1"/>
        <v>44539.48679</v>
      </c>
      <c r="C117" s="13">
        <v>205.0</v>
      </c>
      <c r="D117" s="13">
        <v>50.0</v>
      </c>
      <c r="E117" s="13">
        <v>195.0</v>
      </c>
      <c r="F117" s="7">
        <f t="shared" si="2"/>
        <v>0.4555555556</v>
      </c>
      <c r="G117" s="7">
        <f t="shared" si="3"/>
        <v>0.0755331889</v>
      </c>
      <c r="H117" s="7">
        <f t="shared" si="4"/>
        <v>0.8039215686</v>
      </c>
      <c r="I117" s="7">
        <f t="shared" si="5"/>
        <v>0.06607246155</v>
      </c>
      <c r="J117" s="7">
        <f t="shared" si="6"/>
        <v>0.1111111111</v>
      </c>
      <c r="K117" s="7">
        <f t="shared" si="7"/>
        <v>-0.02390728465</v>
      </c>
      <c r="L117" s="7">
        <f t="shared" si="8"/>
        <v>0.1960784314</v>
      </c>
      <c r="M117" s="7">
        <f t="shared" si="9"/>
        <v>-0.06607246155</v>
      </c>
      <c r="N117" s="7">
        <f t="shared" si="10"/>
        <v>0.4333333333</v>
      </c>
      <c r="O117" s="7">
        <f t="shared" si="11"/>
        <v>-0.05162590426</v>
      </c>
      <c r="P117" s="7">
        <f t="shared" si="12"/>
        <v>-0.003463231486</v>
      </c>
      <c r="Q117" s="11">
        <v>44539.5</v>
      </c>
      <c r="R117" s="12" t="s">
        <v>21</v>
      </c>
      <c r="S117" s="13">
        <v>4311.21</v>
      </c>
      <c r="T117" s="13">
        <v>4325.44</v>
      </c>
      <c r="U117" s="13">
        <v>4270.0</v>
      </c>
      <c r="V117" s="13">
        <v>4310.46</v>
      </c>
      <c r="W117" s="13">
        <v>766.92993102</v>
      </c>
    </row>
    <row r="118">
      <c r="A118" s="11">
        <v>44539.32898841036</v>
      </c>
      <c r="B118" s="6">
        <f t="shared" si="1"/>
        <v>44539.53732</v>
      </c>
      <c r="C118" s="13">
        <v>216.0</v>
      </c>
      <c r="D118" s="13">
        <v>49.0</v>
      </c>
      <c r="E118" s="13">
        <v>185.0</v>
      </c>
      <c r="F118" s="7">
        <f t="shared" si="2"/>
        <v>0.48</v>
      </c>
      <c r="G118" s="7">
        <f t="shared" si="3"/>
        <v>0.09997763335</v>
      </c>
      <c r="H118" s="7">
        <f t="shared" si="4"/>
        <v>0.8150943396</v>
      </c>
      <c r="I118" s="7">
        <f t="shared" si="5"/>
        <v>0.07724523255</v>
      </c>
      <c r="J118" s="7">
        <f t="shared" si="6"/>
        <v>0.1088888889</v>
      </c>
      <c r="K118" s="7">
        <f t="shared" si="7"/>
        <v>-0.02612950687</v>
      </c>
      <c r="L118" s="7">
        <f t="shared" si="8"/>
        <v>0.1849056604</v>
      </c>
      <c r="M118" s="7">
        <f t="shared" si="9"/>
        <v>-0.07724523255</v>
      </c>
      <c r="N118" s="7">
        <f t="shared" si="10"/>
        <v>0.4111111111</v>
      </c>
      <c r="O118" s="7">
        <f t="shared" si="11"/>
        <v>-0.07384812648</v>
      </c>
      <c r="P118" s="7">
        <f t="shared" si="12"/>
        <v>-0.00203197814</v>
      </c>
      <c r="Q118" s="11">
        <v>44539.541666666664</v>
      </c>
      <c r="R118" s="12" t="s">
        <v>21</v>
      </c>
      <c r="S118" s="13">
        <v>4310.46</v>
      </c>
      <c r="T118" s="13">
        <v>4311.07</v>
      </c>
      <c r="U118" s="13">
        <v>4269.24</v>
      </c>
      <c r="V118" s="13">
        <v>4302.31</v>
      </c>
      <c r="W118" s="13">
        <v>271.77289891</v>
      </c>
    </row>
    <row r="119">
      <c r="A119" s="11">
        <v>44539.36245610291</v>
      </c>
      <c r="B119" s="6">
        <f t="shared" si="1"/>
        <v>44539.57079</v>
      </c>
      <c r="C119" s="13">
        <v>195.0</v>
      </c>
      <c r="D119" s="13">
        <v>69.0</v>
      </c>
      <c r="E119" s="13">
        <v>186.0</v>
      </c>
      <c r="F119" s="7">
        <f t="shared" si="2"/>
        <v>0.4333333333</v>
      </c>
      <c r="G119" s="7">
        <f t="shared" si="3"/>
        <v>0.05331096668</v>
      </c>
      <c r="H119" s="7">
        <f t="shared" si="4"/>
        <v>0.7386363636</v>
      </c>
      <c r="I119" s="7">
        <f t="shared" si="5"/>
        <v>0.0007872565637</v>
      </c>
      <c r="J119" s="7">
        <f t="shared" si="6"/>
        <v>0.1533333333</v>
      </c>
      <c r="K119" s="7">
        <f t="shared" si="7"/>
        <v>0.01831493757</v>
      </c>
      <c r="L119" s="7">
        <f t="shared" si="8"/>
        <v>0.2613636364</v>
      </c>
      <c r="M119" s="7">
        <f t="shared" si="9"/>
        <v>-0.0007872565637</v>
      </c>
      <c r="N119" s="7">
        <f t="shared" si="10"/>
        <v>0.4133333333</v>
      </c>
      <c r="O119" s="7">
        <f t="shared" si="11"/>
        <v>-0.07162590426</v>
      </c>
      <c r="P119" s="7">
        <f t="shared" si="12"/>
        <v>-0.01867260286</v>
      </c>
      <c r="Q119" s="11">
        <v>44539.583333333336</v>
      </c>
      <c r="R119" s="12" t="s">
        <v>21</v>
      </c>
      <c r="S119" s="13">
        <v>4302.31</v>
      </c>
      <c r="T119" s="13">
        <v>4317.02</v>
      </c>
      <c r="U119" s="13">
        <v>4230.0</v>
      </c>
      <c r="V119" s="13">
        <v>4236.41</v>
      </c>
      <c r="W119" s="13">
        <v>1024.08428839</v>
      </c>
    </row>
    <row r="120">
      <c r="A120" s="11">
        <v>44539.408293456516</v>
      </c>
      <c r="B120" s="6">
        <f t="shared" si="1"/>
        <v>44539.61663</v>
      </c>
      <c r="C120" s="13">
        <v>193.0</v>
      </c>
      <c r="D120" s="13">
        <v>69.0</v>
      </c>
      <c r="E120" s="13">
        <v>188.0</v>
      </c>
      <c r="F120" s="7">
        <f t="shared" si="2"/>
        <v>0.4288888889</v>
      </c>
      <c r="G120" s="7">
        <f t="shared" si="3"/>
        <v>0.04886652224</v>
      </c>
      <c r="H120" s="7">
        <f t="shared" si="4"/>
        <v>0.7366412214</v>
      </c>
      <c r="I120" s="7">
        <f t="shared" si="5"/>
        <v>-0.001207885699</v>
      </c>
      <c r="J120" s="7">
        <f t="shared" si="6"/>
        <v>0.1533333333</v>
      </c>
      <c r="K120" s="7">
        <f t="shared" si="7"/>
        <v>0.01831493757</v>
      </c>
      <c r="L120" s="7">
        <f t="shared" si="8"/>
        <v>0.2633587786</v>
      </c>
      <c r="M120" s="7">
        <f t="shared" si="9"/>
        <v>0.001207885699</v>
      </c>
      <c r="N120" s="7">
        <f t="shared" si="10"/>
        <v>0.4177777778</v>
      </c>
      <c r="O120" s="7">
        <f t="shared" si="11"/>
        <v>-0.06718145981</v>
      </c>
      <c r="P120" s="7">
        <f t="shared" si="12"/>
        <v>-0.01164356045</v>
      </c>
      <c r="Q120" s="11">
        <v>44539.625</v>
      </c>
      <c r="R120" s="12" t="s">
        <v>21</v>
      </c>
      <c r="S120" s="13">
        <v>4236.41</v>
      </c>
      <c r="T120" s="13">
        <v>4256.43</v>
      </c>
      <c r="U120" s="13">
        <v>4141.36</v>
      </c>
      <c r="V120" s="13">
        <v>4206.87</v>
      </c>
      <c r="W120" s="13">
        <v>1476.92103859</v>
      </c>
    </row>
    <row r="121">
      <c r="A121" s="11">
        <v>44539.417430076945</v>
      </c>
      <c r="B121" s="6">
        <f t="shared" si="1"/>
        <v>44539.62576</v>
      </c>
      <c r="C121" s="13">
        <f>193+195</f>
        <v>388</v>
      </c>
      <c r="D121" s="13">
        <f>69+68</f>
        <v>137</v>
      </c>
      <c r="E121" s="13">
        <f>188+187</f>
        <v>375</v>
      </c>
      <c r="F121" s="7">
        <f t="shared" si="2"/>
        <v>0.4311111111</v>
      </c>
      <c r="G121" s="7">
        <f t="shared" si="3"/>
        <v>0.05108874446</v>
      </c>
      <c r="H121" s="7">
        <f t="shared" si="4"/>
        <v>0.739047619</v>
      </c>
      <c r="I121" s="7">
        <f t="shared" si="5"/>
        <v>0.001198511975</v>
      </c>
      <c r="J121" s="7">
        <f t="shared" si="6"/>
        <v>0.1522222222</v>
      </c>
      <c r="K121" s="7">
        <f t="shared" si="7"/>
        <v>0.01720382646</v>
      </c>
      <c r="L121" s="7">
        <f t="shared" si="8"/>
        <v>0.260952381</v>
      </c>
      <c r="M121" s="7">
        <f t="shared" si="9"/>
        <v>-0.001198511975</v>
      </c>
      <c r="N121" s="7">
        <f t="shared" si="10"/>
        <v>0.4166666667</v>
      </c>
      <c r="O121" s="7">
        <f t="shared" si="11"/>
        <v>-0.06829257092</v>
      </c>
      <c r="P121" s="7">
        <f t="shared" si="12"/>
        <v>-0.006498457413</v>
      </c>
      <c r="Q121" s="11">
        <v>44539.666666666664</v>
      </c>
      <c r="R121" s="12" t="s">
        <v>21</v>
      </c>
      <c r="S121" s="13">
        <v>4206.87</v>
      </c>
      <c r="T121" s="13">
        <v>4236.39</v>
      </c>
      <c r="U121" s="13">
        <v>4180.91</v>
      </c>
      <c r="V121" s="13">
        <v>4208.86</v>
      </c>
      <c r="W121" s="13">
        <v>1095.83117545</v>
      </c>
    </row>
    <row r="122">
      <c r="A122" s="11">
        <v>44539.473396146495</v>
      </c>
      <c r="B122" s="6">
        <f t="shared" si="1"/>
        <v>44539.68173</v>
      </c>
      <c r="C122" s="13">
        <v>190.0</v>
      </c>
      <c r="D122" s="13">
        <v>68.0</v>
      </c>
      <c r="E122" s="13">
        <v>192.0</v>
      </c>
      <c r="F122" s="7">
        <f t="shared" si="2"/>
        <v>0.4222222222</v>
      </c>
      <c r="G122" s="7">
        <f t="shared" si="3"/>
        <v>0.04219985557</v>
      </c>
      <c r="H122" s="7">
        <f t="shared" si="4"/>
        <v>0.7364341085</v>
      </c>
      <c r="I122" s="7">
        <f t="shared" si="5"/>
        <v>-0.001414998545</v>
      </c>
      <c r="J122" s="7">
        <f t="shared" si="6"/>
        <v>0.1511111111</v>
      </c>
      <c r="K122" s="7">
        <f t="shared" si="7"/>
        <v>0.01609271535</v>
      </c>
      <c r="L122" s="7">
        <f t="shared" si="8"/>
        <v>0.2635658915</v>
      </c>
      <c r="M122" s="7">
        <f t="shared" si="9"/>
        <v>0.001414998545</v>
      </c>
      <c r="N122" s="7">
        <f t="shared" si="10"/>
        <v>0.4266666667</v>
      </c>
      <c r="O122" s="7">
        <f t="shared" si="11"/>
        <v>-0.05829257092</v>
      </c>
      <c r="P122" s="7">
        <f t="shared" si="12"/>
        <v>-0.01601935554</v>
      </c>
      <c r="Q122" s="11">
        <v>44539.708333333336</v>
      </c>
      <c r="R122" s="12" t="s">
        <v>21</v>
      </c>
      <c r="S122" s="13">
        <v>4208.86</v>
      </c>
      <c r="T122" s="13">
        <v>4232.38</v>
      </c>
      <c r="U122" s="13">
        <v>4158.49</v>
      </c>
      <c r="V122" s="13">
        <v>4164.58</v>
      </c>
      <c r="W122" s="13">
        <v>634.52350531</v>
      </c>
    </row>
    <row r="123">
      <c r="A123" s="11">
        <v>44539.536859035754</v>
      </c>
      <c r="B123" s="6">
        <f t="shared" si="1"/>
        <v>44539.74519</v>
      </c>
      <c r="C123" s="13">
        <v>186.0</v>
      </c>
      <c r="D123" s="13">
        <v>48.0</v>
      </c>
      <c r="E123" s="13">
        <v>216.0</v>
      </c>
      <c r="F123" s="7">
        <f t="shared" si="2"/>
        <v>0.4133333333</v>
      </c>
      <c r="G123" s="7">
        <f t="shared" si="3"/>
        <v>0.03331096668</v>
      </c>
      <c r="H123" s="7">
        <f t="shared" si="4"/>
        <v>0.7948717949</v>
      </c>
      <c r="I123" s="7">
        <f t="shared" si="5"/>
        <v>0.0570226878</v>
      </c>
      <c r="J123" s="7">
        <f t="shared" si="6"/>
        <v>0.1066666667</v>
      </c>
      <c r="K123" s="7">
        <f t="shared" si="7"/>
        <v>-0.02835172909</v>
      </c>
      <c r="L123" s="7">
        <f t="shared" si="8"/>
        <v>0.2051282051</v>
      </c>
      <c r="M123" s="7">
        <f t="shared" si="9"/>
        <v>-0.0570226878</v>
      </c>
      <c r="N123" s="7">
        <f t="shared" si="10"/>
        <v>0.48</v>
      </c>
      <c r="O123" s="7">
        <f t="shared" si="11"/>
        <v>-0.004959237589</v>
      </c>
      <c r="P123" s="7">
        <f t="shared" si="12"/>
        <v>-0.01282235334</v>
      </c>
      <c r="Q123" s="11">
        <v>44539.75</v>
      </c>
      <c r="R123" s="12" t="s">
        <v>21</v>
      </c>
      <c r="S123" s="13">
        <v>4164.58</v>
      </c>
      <c r="T123" s="13">
        <v>4179.42</v>
      </c>
      <c r="U123" s="13">
        <v>4100.0</v>
      </c>
      <c r="V123" s="13">
        <v>4125.83</v>
      </c>
      <c r="W123" s="13">
        <v>2090.72071147</v>
      </c>
    </row>
    <row r="124">
      <c r="A124" s="11">
        <v>44539.56190209554</v>
      </c>
      <c r="B124" s="6">
        <f t="shared" si="1"/>
        <v>44539.77024</v>
      </c>
      <c r="C124" s="13">
        <v>184.0</v>
      </c>
      <c r="D124" s="13">
        <v>47.0</v>
      </c>
      <c r="E124" s="13">
        <v>219.0</v>
      </c>
      <c r="F124" s="7">
        <f t="shared" si="2"/>
        <v>0.4088888889</v>
      </c>
      <c r="G124" s="7">
        <f t="shared" si="3"/>
        <v>0.02886652224</v>
      </c>
      <c r="H124" s="7">
        <f t="shared" si="4"/>
        <v>0.7965367965</v>
      </c>
      <c r="I124" s="7">
        <f t="shared" si="5"/>
        <v>0.05868768946</v>
      </c>
      <c r="J124" s="7">
        <f t="shared" si="6"/>
        <v>0.1044444444</v>
      </c>
      <c r="K124" s="7">
        <f t="shared" si="7"/>
        <v>-0.03057395132</v>
      </c>
      <c r="L124" s="7">
        <f t="shared" si="8"/>
        <v>0.2034632035</v>
      </c>
      <c r="M124" s="7">
        <f t="shared" si="9"/>
        <v>-0.05868768946</v>
      </c>
      <c r="N124" s="7">
        <f t="shared" si="10"/>
        <v>0.4866666667</v>
      </c>
      <c r="O124" s="7">
        <f t="shared" si="11"/>
        <v>0.001707429078</v>
      </c>
      <c r="P124" s="7">
        <f t="shared" si="12"/>
        <v>-0.004526632856</v>
      </c>
      <c r="Q124" s="11">
        <v>44539.791666666664</v>
      </c>
      <c r="R124" s="12" t="s">
        <v>21</v>
      </c>
      <c r="S124" s="13">
        <v>4125.83</v>
      </c>
      <c r="T124" s="13">
        <v>4146.57</v>
      </c>
      <c r="U124" s="13">
        <v>4120.37</v>
      </c>
      <c r="V124" s="13">
        <v>4127.8</v>
      </c>
      <c r="W124" s="13">
        <v>71.49991861</v>
      </c>
    </row>
    <row r="125">
      <c r="A125" s="11">
        <v>44539.59434660502</v>
      </c>
      <c r="B125" s="6">
        <f t="shared" si="1"/>
        <v>44539.80268</v>
      </c>
      <c r="C125" s="13">
        <v>184.0</v>
      </c>
      <c r="D125" s="13">
        <v>47.0</v>
      </c>
      <c r="E125" s="13">
        <v>219.0</v>
      </c>
      <c r="F125" s="7">
        <f t="shared" si="2"/>
        <v>0.4088888889</v>
      </c>
      <c r="G125" s="7">
        <f t="shared" si="3"/>
        <v>0.02886652224</v>
      </c>
      <c r="H125" s="7">
        <f t="shared" si="4"/>
        <v>0.7965367965</v>
      </c>
      <c r="I125" s="7">
        <f t="shared" si="5"/>
        <v>0.05868768946</v>
      </c>
      <c r="J125" s="7">
        <f t="shared" si="6"/>
        <v>0.1044444444</v>
      </c>
      <c r="K125" s="7">
        <f t="shared" si="7"/>
        <v>-0.03057395132</v>
      </c>
      <c r="L125" s="7">
        <f t="shared" si="8"/>
        <v>0.2034632035</v>
      </c>
      <c r="M125" s="7">
        <f t="shared" si="9"/>
        <v>-0.05868768946</v>
      </c>
      <c r="N125" s="7">
        <f t="shared" si="10"/>
        <v>0.4866666667</v>
      </c>
      <c r="O125" s="7">
        <f t="shared" si="11"/>
        <v>0.001707429078</v>
      </c>
      <c r="P125" s="7">
        <f t="shared" si="12"/>
        <v>-0.00176365134</v>
      </c>
      <c r="Q125" s="11">
        <v>44539.833333333336</v>
      </c>
      <c r="R125" s="12" t="s">
        <v>21</v>
      </c>
      <c r="S125" s="13">
        <v>4127.8</v>
      </c>
      <c r="T125" s="13">
        <v>4127.8</v>
      </c>
      <c r="U125" s="13">
        <v>4077.15</v>
      </c>
      <c r="V125" s="13">
        <v>4120.52</v>
      </c>
      <c r="W125" s="13">
        <v>588.38907952</v>
      </c>
    </row>
    <row r="126">
      <c r="A126" s="11">
        <v>44539.63059733134</v>
      </c>
      <c r="B126" s="6">
        <f t="shared" si="1"/>
        <v>44539.83893</v>
      </c>
      <c r="C126" s="13">
        <f>184+185</f>
        <v>369</v>
      </c>
      <c r="D126" s="13">
        <f>47+46</f>
        <v>93</v>
      </c>
      <c r="E126" s="13">
        <f>219+219</f>
        <v>438</v>
      </c>
      <c r="F126" s="7">
        <f t="shared" si="2"/>
        <v>0.41</v>
      </c>
      <c r="G126" s="7">
        <f t="shared" si="3"/>
        <v>0.02997763335</v>
      </c>
      <c r="H126" s="7">
        <f t="shared" si="4"/>
        <v>0.7987012987</v>
      </c>
      <c r="I126" s="7">
        <f t="shared" si="5"/>
        <v>0.06085219163</v>
      </c>
      <c r="J126" s="7">
        <f t="shared" si="6"/>
        <v>0.1033333333</v>
      </c>
      <c r="K126" s="7">
        <f t="shared" si="7"/>
        <v>-0.03168506243</v>
      </c>
      <c r="L126" s="7">
        <f t="shared" si="8"/>
        <v>0.2012987013</v>
      </c>
      <c r="M126" s="7">
        <f t="shared" si="9"/>
        <v>-0.06085219163</v>
      </c>
      <c r="N126" s="7">
        <f t="shared" si="10"/>
        <v>0.4866666667</v>
      </c>
      <c r="O126" s="7">
        <f t="shared" si="11"/>
        <v>0.001707429078</v>
      </c>
      <c r="P126" s="7">
        <f t="shared" si="12"/>
        <v>-0.003002981446</v>
      </c>
      <c r="Q126" s="11">
        <v>44539.875</v>
      </c>
      <c r="R126" s="12" t="s">
        <v>21</v>
      </c>
      <c r="S126" s="13">
        <v>4120.52</v>
      </c>
      <c r="T126" s="13">
        <v>4179.18</v>
      </c>
      <c r="U126" s="13">
        <v>4111.49</v>
      </c>
      <c r="V126" s="13">
        <v>4166.63</v>
      </c>
      <c r="W126" s="13">
        <v>613.44117796</v>
      </c>
    </row>
    <row r="127">
      <c r="A127" s="11">
        <v>44539.667409249654</v>
      </c>
      <c r="B127" s="6">
        <f t="shared" si="1"/>
        <v>44539.87574</v>
      </c>
      <c r="C127" s="13">
        <v>190.0</v>
      </c>
      <c r="D127" s="13">
        <v>46.0</v>
      </c>
      <c r="E127" s="13">
        <v>214.0</v>
      </c>
      <c r="F127" s="7">
        <f t="shared" si="2"/>
        <v>0.4222222222</v>
      </c>
      <c r="G127" s="7">
        <f t="shared" si="3"/>
        <v>0.04219985557</v>
      </c>
      <c r="H127" s="7">
        <f t="shared" si="4"/>
        <v>0.8050847458</v>
      </c>
      <c r="I127" s="7">
        <f t="shared" si="5"/>
        <v>0.06723563869</v>
      </c>
      <c r="J127" s="7">
        <f t="shared" si="6"/>
        <v>0.1022222222</v>
      </c>
      <c r="K127" s="7">
        <f t="shared" si="7"/>
        <v>-0.03279617354</v>
      </c>
      <c r="L127" s="7">
        <f t="shared" si="8"/>
        <v>0.1949152542</v>
      </c>
      <c r="M127" s="7">
        <f t="shared" si="9"/>
        <v>-0.06723563869</v>
      </c>
      <c r="N127" s="7">
        <f t="shared" si="10"/>
        <v>0.4755555556</v>
      </c>
      <c r="O127" s="7">
        <f t="shared" si="11"/>
        <v>-0.009403682033</v>
      </c>
      <c r="P127" s="7">
        <f t="shared" si="12"/>
        <v>-0.009400338802</v>
      </c>
      <c r="Q127" s="11">
        <v>44539.916666666664</v>
      </c>
      <c r="R127" s="12" t="s">
        <v>21</v>
      </c>
      <c r="S127" s="13">
        <v>4166.63</v>
      </c>
      <c r="T127" s="13">
        <v>4203.04</v>
      </c>
      <c r="U127" s="13">
        <v>4142.72</v>
      </c>
      <c r="V127" s="13">
        <v>4163.53</v>
      </c>
      <c r="W127" s="13">
        <v>279.86548478</v>
      </c>
    </row>
    <row r="128">
      <c r="A128" s="11">
        <v>44539.720636246806</v>
      </c>
      <c r="B128" s="6">
        <f t="shared" si="1"/>
        <v>44539.92897</v>
      </c>
      <c r="C128" s="13">
        <v>183.0</v>
      </c>
      <c r="D128" s="13">
        <v>47.0</v>
      </c>
      <c r="E128" s="13">
        <v>220.0</v>
      </c>
      <c r="F128" s="7">
        <f t="shared" si="2"/>
        <v>0.4066666667</v>
      </c>
      <c r="G128" s="7">
        <f t="shared" si="3"/>
        <v>0.02664430002</v>
      </c>
      <c r="H128" s="7">
        <f t="shared" si="4"/>
        <v>0.7956521739</v>
      </c>
      <c r="I128" s="7">
        <f t="shared" si="5"/>
        <v>0.05780306684</v>
      </c>
      <c r="J128" s="7">
        <f t="shared" si="6"/>
        <v>0.1044444444</v>
      </c>
      <c r="K128" s="7">
        <f t="shared" si="7"/>
        <v>-0.03057395132</v>
      </c>
      <c r="L128" s="7">
        <f t="shared" si="8"/>
        <v>0.2043478261</v>
      </c>
      <c r="M128" s="7">
        <f t="shared" si="9"/>
        <v>-0.05780306684</v>
      </c>
      <c r="N128" s="7">
        <f t="shared" si="10"/>
        <v>0.4888888889</v>
      </c>
      <c r="O128" s="7">
        <f t="shared" si="11"/>
        <v>0.0039296513</v>
      </c>
      <c r="P128" s="7">
        <f t="shared" si="12"/>
        <v>-0.02000701582</v>
      </c>
      <c r="Q128" s="11">
        <v>44539.958333333336</v>
      </c>
      <c r="R128" s="12" t="s">
        <v>21</v>
      </c>
      <c r="S128" s="13">
        <v>4163.53</v>
      </c>
      <c r="T128" s="13">
        <v>4190.53</v>
      </c>
      <c r="U128" s="13">
        <v>4106.69</v>
      </c>
      <c r="V128" s="13">
        <v>4106.69</v>
      </c>
      <c r="W128" s="13">
        <v>618.71788554</v>
      </c>
    </row>
    <row r="129">
      <c r="A129" s="11">
        <v>44539.90693456874</v>
      </c>
      <c r="B129" s="6">
        <f t="shared" si="1"/>
        <v>44540.11527</v>
      </c>
      <c r="C129" s="13">
        <v>185.0</v>
      </c>
      <c r="D129" s="13">
        <v>47.0</v>
      </c>
      <c r="E129" s="13">
        <v>218.0</v>
      </c>
      <c r="F129" s="7">
        <f t="shared" si="2"/>
        <v>0.4111111111</v>
      </c>
      <c r="G129" s="7">
        <f t="shared" si="3"/>
        <v>0.03108874446</v>
      </c>
      <c r="H129" s="7">
        <f t="shared" si="4"/>
        <v>0.7974137931</v>
      </c>
      <c r="I129" s="7">
        <f t="shared" si="5"/>
        <v>0.05956468603</v>
      </c>
      <c r="J129" s="7">
        <f t="shared" si="6"/>
        <v>0.1044444444</v>
      </c>
      <c r="K129" s="7">
        <f t="shared" si="7"/>
        <v>-0.03057395132</v>
      </c>
      <c r="L129" s="7">
        <f t="shared" si="8"/>
        <v>0.2025862069</v>
      </c>
      <c r="M129" s="7">
        <f t="shared" si="9"/>
        <v>-0.05956468603</v>
      </c>
      <c r="N129" s="7">
        <f t="shared" si="10"/>
        <v>0.4844444444</v>
      </c>
      <c r="O129" s="7">
        <f t="shared" si="11"/>
        <v>-0.0005147931445</v>
      </c>
      <c r="P129" s="7">
        <f t="shared" si="12"/>
        <v>-0.007156569736</v>
      </c>
      <c r="Q129" s="11">
        <v>44540.125</v>
      </c>
      <c r="R129" s="12" t="s">
        <v>21</v>
      </c>
      <c r="S129" s="13">
        <v>4165.47</v>
      </c>
      <c r="T129" s="13">
        <v>4172.39</v>
      </c>
      <c r="U129" s="13">
        <v>4127.2</v>
      </c>
      <c r="V129" s="13">
        <v>4142.53</v>
      </c>
      <c r="W129" s="13">
        <v>224.92268508</v>
      </c>
    </row>
    <row r="130">
      <c r="A130" s="11">
        <v>44539.952053345056</v>
      </c>
      <c r="B130" s="6">
        <f t="shared" si="1"/>
        <v>44540.16039</v>
      </c>
      <c r="C130" s="13">
        <v>185.0</v>
      </c>
      <c r="D130" s="13">
        <v>48.0</v>
      </c>
      <c r="E130" s="13">
        <v>217.0</v>
      </c>
      <c r="F130" s="7">
        <f t="shared" si="2"/>
        <v>0.4111111111</v>
      </c>
      <c r="G130" s="7">
        <f t="shared" si="3"/>
        <v>0.03108874446</v>
      </c>
      <c r="H130" s="7">
        <f t="shared" si="4"/>
        <v>0.7939914163</v>
      </c>
      <c r="I130" s="7">
        <f t="shared" si="5"/>
        <v>0.05614230924</v>
      </c>
      <c r="J130" s="7">
        <f t="shared" si="6"/>
        <v>0.1066666667</v>
      </c>
      <c r="K130" s="7">
        <f t="shared" si="7"/>
        <v>-0.02835172909</v>
      </c>
      <c r="L130" s="7">
        <f t="shared" si="8"/>
        <v>0.2060085837</v>
      </c>
      <c r="M130" s="7">
        <f t="shared" si="9"/>
        <v>-0.05614230924</v>
      </c>
      <c r="N130" s="7">
        <f t="shared" si="10"/>
        <v>0.4822222222</v>
      </c>
      <c r="O130" s="7">
        <f t="shared" si="11"/>
        <v>-0.002737015367</v>
      </c>
      <c r="P130" s="7">
        <f t="shared" si="12"/>
        <v>-0.008711851142</v>
      </c>
      <c r="Q130" s="11">
        <v>44540.166666666664</v>
      </c>
      <c r="R130" s="12" t="s">
        <v>21</v>
      </c>
      <c r="S130" s="13">
        <v>4142.53</v>
      </c>
      <c r="T130" s="13">
        <v>4165.59</v>
      </c>
      <c r="U130" s="13">
        <v>4126.77</v>
      </c>
      <c r="V130" s="13">
        <v>4129.3</v>
      </c>
      <c r="W130" s="13">
        <v>229.87936389</v>
      </c>
    </row>
    <row r="131">
      <c r="A131" s="11">
        <v>44540.256524092816</v>
      </c>
      <c r="B131" s="6">
        <f t="shared" si="1"/>
        <v>44540.46486</v>
      </c>
      <c r="C131" s="13">
        <v>182.0</v>
      </c>
      <c r="D131" s="13">
        <v>48.0</v>
      </c>
      <c r="E131" s="13">
        <v>220.0</v>
      </c>
      <c r="F131" s="7">
        <f t="shared" si="2"/>
        <v>0.4044444444</v>
      </c>
      <c r="G131" s="7">
        <f t="shared" si="3"/>
        <v>0.02442207779</v>
      </c>
      <c r="H131" s="7">
        <f t="shared" si="4"/>
        <v>0.7913043478</v>
      </c>
      <c r="I131" s="7">
        <f t="shared" si="5"/>
        <v>0.05345524075</v>
      </c>
      <c r="J131" s="7">
        <f t="shared" si="6"/>
        <v>0.1066666667</v>
      </c>
      <c r="K131" s="7">
        <f t="shared" si="7"/>
        <v>-0.02835172909</v>
      </c>
      <c r="L131" s="7">
        <f t="shared" si="8"/>
        <v>0.2086956522</v>
      </c>
      <c r="M131" s="7">
        <f t="shared" si="9"/>
        <v>-0.05345524075</v>
      </c>
      <c r="N131" s="7">
        <f t="shared" si="10"/>
        <v>0.4888888889</v>
      </c>
      <c r="O131" s="7">
        <f t="shared" si="11"/>
        <v>0.0039296513</v>
      </c>
      <c r="P131" s="7">
        <f t="shared" si="12"/>
        <v>-0.006891345813</v>
      </c>
      <c r="Q131" s="11">
        <v>44540.5</v>
      </c>
      <c r="R131" s="12" t="s">
        <v>21</v>
      </c>
      <c r="S131" s="13">
        <v>4158.61</v>
      </c>
      <c r="T131" s="13">
        <v>4199.47</v>
      </c>
      <c r="U131" s="13">
        <v>4154.38</v>
      </c>
      <c r="V131" s="13">
        <v>4170.53</v>
      </c>
      <c r="W131" s="13">
        <v>156.76410951</v>
      </c>
    </row>
    <row r="132">
      <c r="A132" s="11">
        <v>44540.31842671661</v>
      </c>
      <c r="B132" s="6">
        <f t="shared" si="1"/>
        <v>44540.52676</v>
      </c>
      <c r="C132" s="13">
        <v>187.0</v>
      </c>
      <c r="D132" s="13">
        <v>47.0</v>
      </c>
      <c r="E132" s="13">
        <v>216.0</v>
      </c>
      <c r="F132" s="7">
        <f t="shared" si="2"/>
        <v>0.4155555556</v>
      </c>
      <c r="G132" s="7">
        <f t="shared" si="3"/>
        <v>0.0355331889</v>
      </c>
      <c r="H132" s="7">
        <f t="shared" si="4"/>
        <v>0.7991452991</v>
      </c>
      <c r="I132" s="7">
        <f t="shared" si="5"/>
        <v>0.06129619207</v>
      </c>
      <c r="J132" s="7">
        <f t="shared" si="6"/>
        <v>0.1044444444</v>
      </c>
      <c r="K132" s="7">
        <f t="shared" si="7"/>
        <v>-0.03057395132</v>
      </c>
      <c r="L132" s="7">
        <f t="shared" si="8"/>
        <v>0.2008547009</v>
      </c>
      <c r="M132" s="7">
        <f t="shared" si="9"/>
        <v>-0.06129619207</v>
      </c>
      <c r="N132" s="7">
        <f t="shared" si="10"/>
        <v>0.48</v>
      </c>
      <c r="O132" s="7">
        <f t="shared" si="11"/>
        <v>-0.004959237589</v>
      </c>
      <c r="P132" s="7">
        <f t="shared" si="12"/>
        <v>0</v>
      </c>
      <c r="Q132" s="11">
        <v>44540.541666666664</v>
      </c>
      <c r="R132" s="12" t="s">
        <v>21</v>
      </c>
      <c r="S132" s="13">
        <v>4170.53</v>
      </c>
      <c r="T132" s="13">
        <v>4192.15</v>
      </c>
      <c r="U132" s="13">
        <v>4164.89</v>
      </c>
      <c r="V132" s="13">
        <v>4192.15</v>
      </c>
      <c r="W132" s="13">
        <v>7.71671087</v>
      </c>
    </row>
    <row r="133">
      <c r="A133" s="11">
        <v>44540.39541557779</v>
      </c>
      <c r="B133" s="6">
        <f t="shared" si="1"/>
        <v>44540.60375</v>
      </c>
      <c r="C133" s="13">
        <v>184.0</v>
      </c>
      <c r="D133" s="13">
        <v>48.0</v>
      </c>
      <c r="E133" s="13">
        <v>218.0</v>
      </c>
      <c r="F133" s="7">
        <f t="shared" si="2"/>
        <v>0.4088888889</v>
      </c>
      <c r="G133" s="7">
        <f t="shared" si="3"/>
        <v>0.02886652224</v>
      </c>
      <c r="H133" s="7">
        <f t="shared" si="4"/>
        <v>0.7931034483</v>
      </c>
      <c r="I133" s="7">
        <f t="shared" si="5"/>
        <v>0.0552543412</v>
      </c>
      <c r="J133" s="7">
        <f t="shared" si="6"/>
        <v>0.1066666667</v>
      </c>
      <c r="K133" s="7">
        <f t="shared" si="7"/>
        <v>-0.02835172909</v>
      </c>
      <c r="L133" s="7">
        <f t="shared" si="8"/>
        <v>0.2068965517</v>
      </c>
      <c r="M133" s="7">
        <f t="shared" si="9"/>
        <v>-0.0552543412</v>
      </c>
      <c r="N133" s="7">
        <f t="shared" si="10"/>
        <v>0.4844444444</v>
      </c>
      <c r="O133" s="7">
        <f t="shared" si="11"/>
        <v>-0.0005147931445</v>
      </c>
      <c r="P133" s="7">
        <f t="shared" si="12"/>
        <v>0</v>
      </c>
      <c r="Q133" s="11">
        <v>44540.625</v>
      </c>
      <c r="R133" s="12" t="s">
        <v>21</v>
      </c>
      <c r="S133" s="13">
        <v>4192.15</v>
      </c>
      <c r="T133" s="13">
        <v>4192.15</v>
      </c>
      <c r="U133" s="13">
        <v>4192.15</v>
      </c>
      <c r="V133" s="13">
        <v>4192.15</v>
      </c>
      <c r="W133" s="13">
        <v>0.0</v>
      </c>
    </row>
    <row r="134">
      <c r="A134" s="11">
        <v>44540.47281442846</v>
      </c>
      <c r="B134" s="6">
        <f t="shared" si="1"/>
        <v>44540.68115</v>
      </c>
      <c r="C134" s="13">
        <v>150.0</v>
      </c>
      <c r="D134" s="13">
        <v>79.0</v>
      </c>
      <c r="E134" s="13">
        <v>221.0</v>
      </c>
      <c r="F134" s="7">
        <f t="shared" si="2"/>
        <v>0.3333333333</v>
      </c>
      <c r="G134" s="7">
        <f t="shared" si="3"/>
        <v>-0.04668903332</v>
      </c>
      <c r="H134" s="7">
        <f t="shared" si="4"/>
        <v>0.6550218341</v>
      </c>
      <c r="I134" s="7">
        <f t="shared" si="5"/>
        <v>-0.08282727301</v>
      </c>
      <c r="J134" s="7">
        <f t="shared" si="6"/>
        <v>0.1755555556</v>
      </c>
      <c r="K134" s="7">
        <f t="shared" si="7"/>
        <v>0.0405371598</v>
      </c>
      <c r="L134" s="7">
        <f t="shared" si="8"/>
        <v>0.3449781659</v>
      </c>
      <c r="M134" s="7">
        <f t="shared" si="9"/>
        <v>0.08282727301</v>
      </c>
      <c r="N134" s="7">
        <f t="shared" si="10"/>
        <v>0.4911111111</v>
      </c>
      <c r="O134" s="7">
        <f t="shared" si="11"/>
        <v>0.006151873522</v>
      </c>
      <c r="P134" s="7">
        <f t="shared" si="12"/>
        <v>0</v>
      </c>
      <c r="Q134" s="11">
        <v>44540.708333333336</v>
      </c>
      <c r="R134" s="12" t="s">
        <v>21</v>
      </c>
      <c r="S134" s="13">
        <v>4192.15</v>
      </c>
      <c r="T134" s="13">
        <v>4192.15</v>
      </c>
      <c r="U134" s="13">
        <v>4192.15</v>
      </c>
      <c r="V134" s="13">
        <v>4192.15</v>
      </c>
      <c r="W134" s="13">
        <v>0.0</v>
      </c>
    </row>
    <row r="135">
      <c r="A135" s="11">
        <v>44540.517846932984</v>
      </c>
      <c r="B135" s="6">
        <f t="shared" si="1"/>
        <v>44540.72618</v>
      </c>
      <c r="C135" s="13">
        <v>151.0</v>
      </c>
      <c r="D135" s="13">
        <v>80.0</v>
      </c>
      <c r="E135" s="13">
        <v>219.0</v>
      </c>
      <c r="F135" s="7">
        <f t="shared" si="2"/>
        <v>0.3355555556</v>
      </c>
      <c r="G135" s="7">
        <f t="shared" si="3"/>
        <v>-0.0444668111</v>
      </c>
      <c r="H135" s="7">
        <f t="shared" si="4"/>
        <v>0.6536796537</v>
      </c>
      <c r="I135" s="7">
        <f t="shared" si="5"/>
        <v>-0.08416945339</v>
      </c>
      <c r="J135" s="7">
        <f t="shared" si="6"/>
        <v>0.1777777778</v>
      </c>
      <c r="K135" s="7">
        <f t="shared" si="7"/>
        <v>0.04275938202</v>
      </c>
      <c r="L135" s="7">
        <f t="shared" si="8"/>
        <v>0.3463203463</v>
      </c>
      <c r="M135" s="7">
        <f t="shared" si="9"/>
        <v>0.08416945339</v>
      </c>
      <c r="N135" s="7">
        <f t="shared" si="10"/>
        <v>0.4866666667</v>
      </c>
      <c r="O135" s="7">
        <f t="shared" si="11"/>
        <v>0.001707429078</v>
      </c>
      <c r="P135" s="7">
        <f t="shared" si="12"/>
        <v>0</v>
      </c>
      <c r="Q135" s="11">
        <v>44540.75</v>
      </c>
      <c r="R135" s="12" t="s">
        <v>21</v>
      </c>
      <c r="S135" s="13">
        <v>4192.15</v>
      </c>
      <c r="T135" s="13">
        <v>4192.15</v>
      </c>
      <c r="U135" s="13">
        <v>4192.15</v>
      </c>
      <c r="V135" s="13">
        <v>4192.15</v>
      </c>
      <c r="W135" s="13">
        <v>0.0</v>
      </c>
    </row>
    <row r="136">
      <c r="A136" s="11">
        <v>44540.54952959413</v>
      </c>
      <c r="B136" s="6">
        <f t="shared" si="1"/>
        <v>44540.75786</v>
      </c>
      <c r="C136" s="13">
        <v>147.0</v>
      </c>
      <c r="D136" s="13">
        <v>79.0</v>
      </c>
      <c r="E136" s="13">
        <v>224.0</v>
      </c>
      <c r="F136" s="7">
        <f t="shared" si="2"/>
        <v>0.3266666667</v>
      </c>
      <c r="G136" s="7">
        <f t="shared" si="3"/>
        <v>-0.05335569998</v>
      </c>
      <c r="H136" s="7">
        <f t="shared" si="4"/>
        <v>0.6504424779</v>
      </c>
      <c r="I136" s="7">
        <f t="shared" si="5"/>
        <v>-0.0874066292</v>
      </c>
      <c r="J136" s="7">
        <f t="shared" si="6"/>
        <v>0.1755555556</v>
      </c>
      <c r="K136" s="7">
        <f t="shared" si="7"/>
        <v>0.0405371598</v>
      </c>
      <c r="L136" s="7">
        <f t="shared" si="8"/>
        <v>0.3495575221</v>
      </c>
      <c r="M136" s="7">
        <f t="shared" si="9"/>
        <v>0.0874066292</v>
      </c>
      <c r="N136" s="7">
        <f t="shared" si="10"/>
        <v>0.4977777778</v>
      </c>
      <c r="O136" s="7">
        <f t="shared" si="11"/>
        <v>0.01281854019</v>
      </c>
      <c r="P136" s="7">
        <f t="shared" si="12"/>
        <v>0</v>
      </c>
      <c r="Q136" s="11">
        <v>44540.791666666664</v>
      </c>
      <c r="R136" s="12" t="s">
        <v>21</v>
      </c>
      <c r="S136" s="13">
        <v>4192.15</v>
      </c>
      <c r="T136" s="13">
        <v>4192.15</v>
      </c>
      <c r="U136" s="13">
        <v>4192.15</v>
      </c>
      <c r="V136" s="13">
        <v>4192.15</v>
      </c>
      <c r="W136" s="13">
        <v>0.0</v>
      </c>
    </row>
    <row r="137">
      <c r="A137" s="11">
        <v>44540.585255703365</v>
      </c>
      <c r="B137" s="6">
        <f t="shared" si="1"/>
        <v>44540.79359</v>
      </c>
      <c r="C137" s="13">
        <v>150.0</v>
      </c>
      <c r="D137" s="13">
        <v>80.0</v>
      </c>
      <c r="E137" s="13">
        <v>220.0</v>
      </c>
      <c r="F137" s="7">
        <f t="shared" si="2"/>
        <v>0.3333333333</v>
      </c>
      <c r="G137" s="7">
        <f t="shared" si="3"/>
        <v>-0.04668903332</v>
      </c>
      <c r="H137" s="7">
        <f t="shared" si="4"/>
        <v>0.652173913</v>
      </c>
      <c r="I137" s="7">
        <f t="shared" si="5"/>
        <v>-0.08567519403</v>
      </c>
      <c r="J137" s="7">
        <f t="shared" si="6"/>
        <v>0.1777777778</v>
      </c>
      <c r="K137" s="7">
        <f t="shared" si="7"/>
        <v>0.04275938202</v>
      </c>
      <c r="L137" s="7">
        <f t="shared" si="8"/>
        <v>0.347826087</v>
      </c>
      <c r="M137" s="7">
        <f t="shared" si="9"/>
        <v>0.08567519403</v>
      </c>
      <c r="N137" s="7">
        <f t="shared" si="10"/>
        <v>0.4888888889</v>
      </c>
      <c r="O137" s="7">
        <f t="shared" si="11"/>
        <v>0.0039296513</v>
      </c>
      <c r="P137" s="7">
        <f t="shared" si="12"/>
        <v>0</v>
      </c>
      <c r="Q137" s="11">
        <v>44540.833333333336</v>
      </c>
      <c r="R137" s="12" t="s">
        <v>21</v>
      </c>
      <c r="S137" s="13">
        <v>4192.15</v>
      </c>
      <c r="T137" s="13">
        <v>4192.15</v>
      </c>
      <c r="U137" s="13">
        <v>4192.15</v>
      </c>
      <c r="V137" s="13">
        <v>4192.15</v>
      </c>
      <c r="W137" s="13">
        <v>0.0</v>
      </c>
    </row>
    <row r="138">
      <c r="A138" s="11">
        <v>44540.6478597497</v>
      </c>
      <c r="B138" s="6">
        <f t="shared" si="1"/>
        <v>44540.85619</v>
      </c>
      <c r="C138" s="13">
        <v>160.0</v>
      </c>
      <c r="D138" s="13">
        <v>65.0</v>
      </c>
      <c r="E138" s="13">
        <v>225.0</v>
      </c>
      <c r="F138" s="7">
        <f t="shared" si="2"/>
        <v>0.3555555556</v>
      </c>
      <c r="G138" s="7">
        <f t="shared" si="3"/>
        <v>-0.0244668111</v>
      </c>
      <c r="H138" s="7">
        <f t="shared" si="4"/>
        <v>0.7111111111</v>
      </c>
      <c r="I138" s="7">
        <f t="shared" si="5"/>
        <v>-0.02673799596</v>
      </c>
      <c r="J138" s="7">
        <f t="shared" si="6"/>
        <v>0.1444444444</v>
      </c>
      <c r="K138" s="7">
        <f t="shared" si="7"/>
        <v>0.009426048684</v>
      </c>
      <c r="L138" s="7">
        <f t="shared" si="8"/>
        <v>0.2888888889</v>
      </c>
      <c r="M138" s="7">
        <f t="shared" si="9"/>
        <v>0.02673799596</v>
      </c>
      <c r="N138" s="7">
        <f t="shared" si="10"/>
        <v>0.5</v>
      </c>
      <c r="O138" s="7">
        <f t="shared" si="11"/>
        <v>0.01504076241</v>
      </c>
      <c r="P138" s="7">
        <f t="shared" si="12"/>
        <v>-0.04662762544</v>
      </c>
      <c r="Q138" s="11">
        <v>44540.875</v>
      </c>
      <c r="R138" s="12" t="s">
        <v>21</v>
      </c>
      <c r="S138" s="13">
        <v>4192.15</v>
      </c>
      <c r="T138" s="13">
        <v>4192.15</v>
      </c>
      <c r="U138" s="13">
        <v>3988.01</v>
      </c>
      <c r="V138" s="13">
        <v>3996.68</v>
      </c>
      <c r="W138" s="13">
        <v>1661.142669</v>
      </c>
    </row>
    <row r="139">
      <c r="A139" s="11">
        <v>44540.67457423591</v>
      </c>
      <c r="B139" s="6">
        <f t="shared" si="1"/>
        <v>44540.88291</v>
      </c>
      <c r="C139" s="13">
        <v>159.0</v>
      </c>
      <c r="D139" s="13">
        <v>63.0</v>
      </c>
      <c r="E139" s="13">
        <v>228.0</v>
      </c>
      <c r="F139" s="7">
        <f t="shared" si="2"/>
        <v>0.3533333333</v>
      </c>
      <c r="G139" s="7">
        <f t="shared" si="3"/>
        <v>-0.02668903332</v>
      </c>
      <c r="H139" s="7">
        <f t="shared" si="4"/>
        <v>0.7162162162</v>
      </c>
      <c r="I139" s="7">
        <f t="shared" si="5"/>
        <v>-0.02163289086</v>
      </c>
      <c r="J139" s="7">
        <f t="shared" si="6"/>
        <v>0.14</v>
      </c>
      <c r="K139" s="7">
        <f t="shared" si="7"/>
        <v>0.00498160424</v>
      </c>
      <c r="L139" s="7">
        <f t="shared" si="8"/>
        <v>0.2837837838</v>
      </c>
      <c r="M139" s="7">
        <f t="shared" si="9"/>
        <v>0.02163289086</v>
      </c>
      <c r="N139" s="7">
        <f t="shared" si="10"/>
        <v>0.5066666667</v>
      </c>
      <c r="O139" s="7">
        <f t="shared" si="11"/>
        <v>0.02170742908</v>
      </c>
      <c r="P139" s="7">
        <f t="shared" si="12"/>
        <v>-0.01260084039</v>
      </c>
      <c r="Q139" s="11">
        <v>44540.916666666664</v>
      </c>
      <c r="R139" s="12" t="s">
        <v>21</v>
      </c>
      <c r="S139" s="13">
        <v>3996.68</v>
      </c>
      <c r="T139" s="13">
        <v>4010.05</v>
      </c>
      <c r="U139" s="13">
        <v>3954.86</v>
      </c>
      <c r="V139" s="13">
        <v>3959.52</v>
      </c>
      <c r="W139" s="13">
        <v>4040.701865</v>
      </c>
    </row>
    <row r="140">
      <c r="A140" s="11">
        <v>44540.73262172573</v>
      </c>
      <c r="B140" s="6">
        <f t="shared" si="1"/>
        <v>44540.94096</v>
      </c>
      <c r="C140" s="13">
        <v>156.0</v>
      </c>
      <c r="D140" s="13">
        <v>66.0</v>
      </c>
      <c r="E140" s="13">
        <v>228.0</v>
      </c>
      <c r="F140" s="7">
        <f t="shared" si="2"/>
        <v>0.3466666667</v>
      </c>
      <c r="G140" s="7">
        <f t="shared" si="3"/>
        <v>-0.03335569998</v>
      </c>
      <c r="H140" s="7">
        <f t="shared" si="4"/>
        <v>0.7027027027</v>
      </c>
      <c r="I140" s="7">
        <f t="shared" si="5"/>
        <v>-0.03514640437</v>
      </c>
      <c r="J140" s="7">
        <f t="shared" si="6"/>
        <v>0.1466666667</v>
      </c>
      <c r="K140" s="7">
        <f t="shared" si="7"/>
        <v>0.01164827091</v>
      </c>
      <c r="L140" s="7">
        <f t="shared" si="8"/>
        <v>0.2972972973</v>
      </c>
      <c r="M140" s="7">
        <f t="shared" si="9"/>
        <v>0.03514640437</v>
      </c>
      <c r="N140" s="7">
        <f t="shared" si="10"/>
        <v>0.5066666667</v>
      </c>
      <c r="O140" s="7">
        <f t="shared" si="11"/>
        <v>0.02170742908</v>
      </c>
      <c r="P140" s="7">
        <f t="shared" si="12"/>
        <v>-0.02010094438</v>
      </c>
      <c r="Q140" s="11">
        <v>44540.958333333336</v>
      </c>
      <c r="R140" s="12" t="s">
        <v>21</v>
      </c>
      <c r="S140" s="13">
        <v>3959.52</v>
      </c>
      <c r="T140" s="13">
        <v>3980.41</v>
      </c>
      <c r="U140" s="13">
        <v>3888.88</v>
      </c>
      <c r="V140" s="13">
        <v>3900.4</v>
      </c>
      <c r="W140" s="13">
        <v>3368.63192</v>
      </c>
    </row>
    <row r="141">
      <c r="A141" s="11">
        <v>44540.887556257294</v>
      </c>
      <c r="B141" s="6">
        <f t="shared" si="1"/>
        <v>44541.09589</v>
      </c>
      <c r="C141" s="13">
        <v>158.0</v>
      </c>
      <c r="D141" s="13">
        <v>65.0</v>
      </c>
      <c r="E141" s="13">
        <v>227.0</v>
      </c>
      <c r="F141" s="7">
        <f t="shared" si="2"/>
        <v>0.3511111111</v>
      </c>
      <c r="G141" s="7">
        <f t="shared" si="3"/>
        <v>-0.02891125554</v>
      </c>
      <c r="H141" s="7">
        <f t="shared" si="4"/>
        <v>0.7085201794</v>
      </c>
      <c r="I141" s="7">
        <f t="shared" si="5"/>
        <v>-0.0293289277</v>
      </c>
      <c r="J141" s="7">
        <f t="shared" si="6"/>
        <v>0.1444444444</v>
      </c>
      <c r="K141" s="7">
        <f t="shared" si="7"/>
        <v>0.009426048684</v>
      </c>
      <c r="L141" s="7">
        <f t="shared" si="8"/>
        <v>0.2914798206</v>
      </c>
      <c r="M141" s="7">
        <f t="shared" si="9"/>
        <v>0.0293289277</v>
      </c>
      <c r="N141" s="7">
        <f t="shared" si="10"/>
        <v>0.5044444444</v>
      </c>
      <c r="O141" s="7">
        <f t="shared" si="11"/>
        <v>0.01948520686</v>
      </c>
      <c r="P141" s="7">
        <f t="shared" si="12"/>
        <v>-0.006712655286</v>
      </c>
      <c r="Q141" s="11">
        <v>44541.125</v>
      </c>
      <c r="R141" s="12" t="s">
        <v>21</v>
      </c>
      <c r="S141" s="13">
        <v>3992.43</v>
      </c>
      <c r="T141" s="13">
        <v>4040.13</v>
      </c>
      <c r="U141" s="13">
        <v>3985.76</v>
      </c>
      <c r="V141" s="13">
        <v>4013.01</v>
      </c>
      <c r="W141" s="13">
        <v>674.906763</v>
      </c>
      <c r="X141" s="14">
        <f t="shared" ref="X141:X220" si="13">(V141-S141)/S141</f>
        <v>0.005154755375</v>
      </c>
    </row>
    <row r="142">
      <c r="A142" s="11">
        <v>44541.30805492405</v>
      </c>
      <c r="B142" s="6">
        <f t="shared" si="1"/>
        <v>44541.51639</v>
      </c>
      <c r="C142" s="13">
        <v>151.0</v>
      </c>
      <c r="D142" s="13">
        <v>41.0</v>
      </c>
      <c r="E142" s="13">
        <v>258.0</v>
      </c>
      <c r="F142" s="7">
        <f t="shared" si="2"/>
        <v>0.3355555556</v>
      </c>
      <c r="G142" s="7">
        <f t="shared" si="3"/>
        <v>-0.0444668111</v>
      </c>
      <c r="H142" s="7">
        <f t="shared" si="4"/>
        <v>0.7864583333</v>
      </c>
      <c r="I142" s="7">
        <f t="shared" si="5"/>
        <v>0.04860922626</v>
      </c>
      <c r="J142" s="7">
        <f t="shared" si="6"/>
        <v>0.09111111111</v>
      </c>
      <c r="K142" s="7">
        <f t="shared" si="7"/>
        <v>-0.04390728465</v>
      </c>
      <c r="L142" s="7">
        <f t="shared" si="8"/>
        <v>0.2135416667</v>
      </c>
      <c r="M142" s="7">
        <f t="shared" si="9"/>
        <v>-0.04860922626</v>
      </c>
      <c r="N142" s="7">
        <f t="shared" si="10"/>
        <v>0.5733333333</v>
      </c>
      <c r="O142" s="7">
        <f t="shared" si="11"/>
        <v>0.08837409574</v>
      </c>
      <c r="P142" s="7">
        <f t="shared" si="12"/>
        <v>-0.01254136781</v>
      </c>
      <c r="Q142" s="11">
        <v>44541.541666666664</v>
      </c>
      <c r="R142" s="12" t="s">
        <v>21</v>
      </c>
      <c r="S142" s="13">
        <v>4041.67</v>
      </c>
      <c r="T142" s="13">
        <v>4064.15</v>
      </c>
      <c r="U142" s="13">
        <v>3998.43</v>
      </c>
      <c r="V142" s="13">
        <v>4013.18</v>
      </c>
      <c r="W142" s="13">
        <v>1198.703049</v>
      </c>
      <c r="X142" s="14">
        <f t="shared" si="13"/>
        <v>-0.007049066351</v>
      </c>
    </row>
    <row r="143">
      <c r="A143" s="11">
        <v>44541.34498704619</v>
      </c>
      <c r="B143" s="6">
        <f t="shared" si="1"/>
        <v>44541.55332</v>
      </c>
      <c r="C143" s="13">
        <v>152.0</v>
      </c>
      <c r="D143" s="13">
        <v>41.0</v>
      </c>
      <c r="E143" s="13">
        <v>257.0</v>
      </c>
      <c r="F143" s="7">
        <f t="shared" si="2"/>
        <v>0.3377777778</v>
      </c>
      <c r="G143" s="7">
        <f t="shared" si="3"/>
        <v>-0.04224458887</v>
      </c>
      <c r="H143" s="7">
        <f t="shared" si="4"/>
        <v>0.7875647668</v>
      </c>
      <c r="I143" s="7">
        <f t="shared" si="5"/>
        <v>0.04971565977</v>
      </c>
      <c r="J143" s="7">
        <f t="shared" si="6"/>
        <v>0.09111111111</v>
      </c>
      <c r="K143" s="7">
        <f t="shared" si="7"/>
        <v>-0.04390728465</v>
      </c>
      <c r="L143" s="7">
        <f t="shared" si="8"/>
        <v>0.2124352332</v>
      </c>
      <c r="M143" s="7">
        <f t="shared" si="9"/>
        <v>-0.04971565977</v>
      </c>
      <c r="N143" s="7">
        <f t="shared" si="10"/>
        <v>0.5711111111</v>
      </c>
      <c r="O143" s="7">
        <f t="shared" si="11"/>
        <v>0.08615187352</v>
      </c>
      <c r="P143" s="7">
        <f t="shared" si="12"/>
        <v>-0.001225912066</v>
      </c>
      <c r="Q143" s="11">
        <v>44541.583333333336</v>
      </c>
      <c r="R143" s="12" t="s">
        <v>21</v>
      </c>
      <c r="S143" s="13">
        <v>4013.18</v>
      </c>
      <c r="T143" s="13">
        <v>4037.81</v>
      </c>
      <c r="U143" s="13">
        <v>3993.84</v>
      </c>
      <c r="V143" s="13">
        <v>4032.86</v>
      </c>
      <c r="W143" s="13">
        <v>329.898395</v>
      </c>
      <c r="X143" s="14">
        <f t="shared" si="13"/>
        <v>0.004903841841</v>
      </c>
    </row>
    <row r="144">
      <c r="A144" s="11">
        <v>44541.3825719177</v>
      </c>
      <c r="B144" s="6">
        <f t="shared" si="1"/>
        <v>44541.59091</v>
      </c>
      <c r="C144" s="13">
        <v>148.0</v>
      </c>
      <c r="D144" s="13">
        <v>44.0</v>
      </c>
      <c r="E144" s="13">
        <v>258.0</v>
      </c>
      <c r="F144" s="7">
        <f t="shared" si="2"/>
        <v>0.3288888889</v>
      </c>
      <c r="G144" s="7">
        <f t="shared" si="3"/>
        <v>-0.05113347776</v>
      </c>
      <c r="H144" s="7">
        <f t="shared" si="4"/>
        <v>0.7708333333</v>
      </c>
      <c r="I144" s="7">
        <f t="shared" si="5"/>
        <v>0.03298422626</v>
      </c>
      <c r="J144" s="7">
        <f t="shared" si="6"/>
        <v>0.09777777778</v>
      </c>
      <c r="K144" s="7">
        <f t="shared" si="7"/>
        <v>-0.03724061798</v>
      </c>
      <c r="L144" s="7">
        <f t="shared" si="8"/>
        <v>0.2291666667</v>
      </c>
      <c r="M144" s="7">
        <f t="shared" si="9"/>
        <v>-0.03298422626</v>
      </c>
      <c r="N144" s="7">
        <f t="shared" si="10"/>
        <v>0.5733333333</v>
      </c>
      <c r="O144" s="7">
        <f t="shared" si="11"/>
        <v>0.08837409574</v>
      </c>
      <c r="P144" s="7">
        <f t="shared" si="12"/>
        <v>-0.0002091911195</v>
      </c>
      <c r="Q144" s="11">
        <v>44541.625</v>
      </c>
      <c r="R144" s="12" t="s">
        <v>21</v>
      </c>
      <c r="S144" s="13">
        <v>4032.86</v>
      </c>
      <c r="T144" s="13">
        <v>4063.27</v>
      </c>
      <c r="U144" s="13">
        <v>4025.49</v>
      </c>
      <c r="V144" s="13">
        <v>4062.42</v>
      </c>
      <c r="W144" s="13">
        <v>167.141819</v>
      </c>
      <c r="X144" s="14">
        <f t="shared" si="13"/>
        <v>0.00732978581</v>
      </c>
    </row>
    <row r="145">
      <c r="A145" s="11">
        <v>44541.47164256963</v>
      </c>
      <c r="B145" s="6">
        <f t="shared" si="1"/>
        <v>44541.67998</v>
      </c>
      <c r="C145" s="13">
        <v>150.0</v>
      </c>
      <c r="D145" s="13">
        <v>43.0</v>
      </c>
      <c r="E145" s="13">
        <v>257.0</v>
      </c>
      <c r="F145" s="7">
        <f t="shared" si="2"/>
        <v>0.3333333333</v>
      </c>
      <c r="G145" s="7">
        <f t="shared" si="3"/>
        <v>-0.04668903332</v>
      </c>
      <c r="H145" s="7">
        <f t="shared" si="4"/>
        <v>0.7772020725</v>
      </c>
      <c r="I145" s="7">
        <f t="shared" si="5"/>
        <v>0.03935296547</v>
      </c>
      <c r="J145" s="7">
        <f t="shared" si="6"/>
        <v>0.09555555556</v>
      </c>
      <c r="K145" s="7">
        <f t="shared" si="7"/>
        <v>-0.0394628402</v>
      </c>
      <c r="L145" s="7">
        <f t="shared" si="8"/>
        <v>0.2227979275</v>
      </c>
      <c r="M145" s="7">
        <f t="shared" si="9"/>
        <v>-0.03935296547</v>
      </c>
      <c r="N145" s="7">
        <f t="shared" si="10"/>
        <v>0.5711111111</v>
      </c>
      <c r="O145" s="7">
        <f t="shared" si="11"/>
        <v>0.08615187352</v>
      </c>
      <c r="P145" s="7">
        <f t="shared" si="12"/>
        <v>-0.007581311528</v>
      </c>
      <c r="Q145" s="11">
        <v>44541.708333333336</v>
      </c>
      <c r="R145" s="12" t="s">
        <v>21</v>
      </c>
      <c r="S145" s="13">
        <v>4078.44</v>
      </c>
      <c r="T145" s="13">
        <v>4078.45</v>
      </c>
      <c r="U145" s="13">
        <v>4036.21</v>
      </c>
      <c r="V145" s="13">
        <v>4047.53</v>
      </c>
      <c r="W145" s="13">
        <v>187.052927</v>
      </c>
      <c r="X145" s="14">
        <f t="shared" si="13"/>
        <v>-0.007578878199</v>
      </c>
    </row>
    <row r="146">
      <c r="A146" s="11">
        <v>44541.501195881734</v>
      </c>
      <c r="B146" s="6">
        <f t="shared" si="1"/>
        <v>44541.70953</v>
      </c>
      <c r="C146" s="13">
        <v>123.0</v>
      </c>
      <c r="D146" s="13">
        <v>55.0</v>
      </c>
      <c r="E146" s="13">
        <v>272.0</v>
      </c>
      <c r="F146" s="7">
        <f t="shared" si="2"/>
        <v>0.2733333333</v>
      </c>
      <c r="G146" s="7">
        <f t="shared" si="3"/>
        <v>-0.1066890333</v>
      </c>
      <c r="H146" s="7">
        <f t="shared" si="4"/>
        <v>0.691011236</v>
      </c>
      <c r="I146" s="7">
        <f t="shared" si="5"/>
        <v>-0.04683787112</v>
      </c>
      <c r="J146" s="7">
        <f t="shared" si="6"/>
        <v>0.1222222222</v>
      </c>
      <c r="K146" s="7">
        <f t="shared" si="7"/>
        <v>-0.01279617354</v>
      </c>
      <c r="L146" s="7">
        <f t="shared" si="8"/>
        <v>0.308988764</v>
      </c>
      <c r="M146" s="7">
        <f t="shared" si="9"/>
        <v>0.04683787112</v>
      </c>
      <c r="N146" s="7">
        <f t="shared" si="10"/>
        <v>0.6044444444</v>
      </c>
      <c r="O146" s="7">
        <f t="shared" si="11"/>
        <v>0.1194852069</v>
      </c>
      <c r="P146" s="7">
        <f t="shared" si="12"/>
        <v>-0.004179859734</v>
      </c>
      <c r="Q146" s="11">
        <v>44541.75</v>
      </c>
      <c r="R146" s="12" t="s">
        <v>21</v>
      </c>
      <c r="S146" s="13">
        <v>4047.53</v>
      </c>
      <c r="T146" s="13">
        <v>4055.16</v>
      </c>
      <c r="U146" s="13">
        <v>4026.19</v>
      </c>
      <c r="V146" s="13">
        <v>4038.21</v>
      </c>
      <c r="W146" s="13">
        <v>240.534429</v>
      </c>
      <c r="X146" s="14">
        <f t="shared" si="13"/>
        <v>-0.002302638893</v>
      </c>
    </row>
    <row r="147">
      <c r="A147" s="11">
        <v>44541.60544582435</v>
      </c>
      <c r="B147" s="6">
        <f t="shared" si="1"/>
        <v>44541.81378</v>
      </c>
      <c r="C147" s="13">
        <v>153.0</v>
      </c>
      <c r="D147" s="13">
        <v>78.0</v>
      </c>
      <c r="E147" s="13">
        <v>219.0</v>
      </c>
      <c r="F147" s="7">
        <f t="shared" si="2"/>
        <v>0.34</v>
      </c>
      <c r="G147" s="7">
        <f t="shared" si="3"/>
        <v>-0.04002236665</v>
      </c>
      <c r="H147" s="7">
        <f t="shared" si="4"/>
        <v>0.6623376623</v>
      </c>
      <c r="I147" s="7">
        <f t="shared" si="5"/>
        <v>-0.07551144473</v>
      </c>
      <c r="J147" s="7">
        <f t="shared" si="6"/>
        <v>0.1733333333</v>
      </c>
      <c r="K147" s="7">
        <f t="shared" si="7"/>
        <v>0.03831493757</v>
      </c>
      <c r="L147" s="7">
        <f t="shared" si="8"/>
        <v>0.3376623377</v>
      </c>
      <c r="M147" s="7">
        <f t="shared" si="9"/>
        <v>0.07551144473</v>
      </c>
      <c r="N147" s="7">
        <f t="shared" si="10"/>
        <v>0.4866666667</v>
      </c>
      <c r="O147" s="7">
        <f t="shared" si="11"/>
        <v>0.001707429078</v>
      </c>
      <c r="P147" s="7">
        <f t="shared" si="12"/>
        <v>-0.005493416816</v>
      </c>
      <c r="Q147" s="11">
        <v>44541.833333333336</v>
      </c>
      <c r="R147" s="12" t="s">
        <v>21</v>
      </c>
      <c r="S147" s="13">
        <v>4005.97</v>
      </c>
      <c r="T147" s="13">
        <v>4037.56</v>
      </c>
      <c r="U147" s="13">
        <v>4005.97</v>
      </c>
      <c r="V147" s="13">
        <v>4015.38</v>
      </c>
      <c r="W147" s="13">
        <v>123.641333</v>
      </c>
      <c r="X147" s="14">
        <f t="shared" si="13"/>
        <v>0.002348994126</v>
      </c>
    </row>
    <row r="148">
      <c r="A148" s="11">
        <v>44541.6659293134</v>
      </c>
      <c r="B148" s="6">
        <f t="shared" si="1"/>
        <v>44541.87426</v>
      </c>
      <c r="C148" s="13">
        <v>128.0</v>
      </c>
      <c r="D148" s="13">
        <v>55.0</v>
      </c>
      <c r="E148" s="13">
        <v>267.0</v>
      </c>
      <c r="F148" s="7">
        <f t="shared" si="2"/>
        <v>0.2844444444</v>
      </c>
      <c r="G148" s="7">
        <f t="shared" si="3"/>
        <v>-0.09557792221</v>
      </c>
      <c r="H148" s="7">
        <f t="shared" si="4"/>
        <v>0.6994535519</v>
      </c>
      <c r="I148" s="7">
        <f t="shared" si="5"/>
        <v>-0.03839555516</v>
      </c>
      <c r="J148" s="7">
        <f t="shared" si="6"/>
        <v>0.1222222222</v>
      </c>
      <c r="K148" s="7">
        <f t="shared" si="7"/>
        <v>-0.01279617354</v>
      </c>
      <c r="L148" s="7">
        <f t="shared" si="8"/>
        <v>0.3005464481</v>
      </c>
      <c r="M148" s="7">
        <f t="shared" si="9"/>
        <v>0.03839555516</v>
      </c>
      <c r="N148" s="7">
        <f t="shared" si="10"/>
        <v>0.5933333333</v>
      </c>
      <c r="O148" s="7">
        <f t="shared" si="11"/>
        <v>0.1083740957</v>
      </c>
      <c r="P148" s="7">
        <f t="shared" si="12"/>
        <v>-0.001358907914</v>
      </c>
      <c r="Q148" s="11">
        <v>44541.875</v>
      </c>
      <c r="R148" s="12" t="s">
        <v>21</v>
      </c>
      <c r="S148" s="13">
        <v>4015.38</v>
      </c>
      <c r="T148" s="13">
        <v>4032.65</v>
      </c>
      <c r="U148" s="13">
        <v>3983.15</v>
      </c>
      <c r="V148" s="13">
        <v>4027.17</v>
      </c>
      <c r="W148" s="13">
        <v>383.672831</v>
      </c>
      <c r="X148" s="14">
        <f t="shared" si="13"/>
        <v>0.002936210272</v>
      </c>
    </row>
    <row r="149">
      <c r="A149" s="11">
        <v>44541.68568276515</v>
      </c>
      <c r="B149" s="6">
        <f t="shared" si="1"/>
        <v>44541.89402</v>
      </c>
      <c r="C149" s="13">
        <v>130.0</v>
      </c>
      <c r="D149" s="13">
        <v>53.0</v>
      </c>
      <c r="E149" s="13">
        <v>267.0</v>
      </c>
      <c r="F149" s="7">
        <f t="shared" si="2"/>
        <v>0.2888888889</v>
      </c>
      <c r="G149" s="7">
        <f t="shared" si="3"/>
        <v>-0.09113347776</v>
      </c>
      <c r="H149" s="7">
        <f t="shared" si="4"/>
        <v>0.7103825137</v>
      </c>
      <c r="I149" s="7">
        <f t="shared" si="5"/>
        <v>-0.02746659341</v>
      </c>
      <c r="J149" s="7">
        <f t="shared" si="6"/>
        <v>0.1177777778</v>
      </c>
      <c r="K149" s="7">
        <f t="shared" si="7"/>
        <v>-0.01724061798</v>
      </c>
      <c r="L149" s="7">
        <f t="shared" si="8"/>
        <v>0.2896174863</v>
      </c>
      <c r="M149" s="7">
        <f t="shared" si="9"/>
        <v>0.02746659341</v>
      </c>
      <c r="N149" s="7">
        <f t="shared" si="10"/>
        <v>0.5933333333</v>
      </c>
      <c r="O149" s="7">
        <f t="shared" si="11"/>
        <v>0.1083740957</v>
      </c>
      <c r="P149" s="7">
        <f t="shared" si="12"/>
        <v>-0.01003572956</v>
      </c>
      <c r="Q149" s="11">
        <v>44541.916666666664</v>
      </c>
      <c r="R149" s="12" t="s">
        <v>21</v>
      </c>
      <c r="S149" s="13">
        <v>4027.17</v>
      </c>
      <c r="T149" s="13">
        <v>4069.46</v>
      </c>
      <c r="U149" s="13">
        <v>4012.39</v>
      </c>
      <c r="V149" s="13">
        <v>4028.62</v>
      </c>
      <c r="W149" s="13">
        <v>176.626556</v>
      </c>
      <c r="X149" s="14">
        <f t="shared" si="13"/>
        <v>0.000360054331</v>
      </c>
    </row>
    <row r="150">
      <c r="A150" s="11">
        <v>44541.717968694225</v>
      </c>
      <c r="B150" s="6">
        <f t="shared" si="1"/>
        <v>44541.9263</v>
      </c>
      <c r="C150" s="13">
        <v>134.0</v>
      </c>
      <c r="D150" s="13">
        <v>56.0</v>
      </c>
      <c r="E150" s="13">
        <v>269.0</v>
      </c>
      <c r="F150" s="7">
        <f t="shared" si="2"/>
        <v>0.2919389978</v>
      </c>
      <c r="G150" s="7">
        <f t="shared" si="3"/>
        <v>-0.08808336883</v>
      </c>
      <c r="H150" s="7">
        <f t="shared" si="4"/>
        <v>0.7052631579</v>
      </c>
      <c r="I150" s="7">
        <f t="shared" si="5"/>
        <v>-0.03258594918</v>
      </c>
      <c r="J150" s="7">
        <f t="shared" si="6"/>
        <v>0.1220043573</v>
      </c>
      <c r="K150" s="7">
        <f t="shared" si="7"/>
        <v>-0.01301403846</v>
      </c>
      <c r="L150" s="7">
        <f t="shared" si="8"/>
        <v>0.2947368421</v>
      </c>
      <c r="M150" s="7">
        <f t="shared" si="9"/>
        <v>0.03258594918</v>
      </c>
      <c r="N150" s="7">
        <f t="shared" si="10"/>
        <v>0.5860566449</v>
      </c>
      <c r="O150" s="7">
        <f t="shared" si="11"/>
        <v>0.1010974073</v>
      </c>
      <c r="P150" s="7">
        <f t="shared" si="12"/>
        <v>-0.00153843524</v>
      </c>
      <c r="Q150" s="11">
        <v>44541.958333333336</v>
      </c>
      <c r="R150" s="12" t="s">
        <v>21</v>
      </c>
      <c r="S150" s="13">
        <v>4028.62</v>
      </c>
      <c r="T150" s="13">
        <v>4095.07</v>
      </c>
      <c r="U150" s="13">
        <v>4020.01</v>
      </c>
      <c r="V150" s="13">
        <v>4088.77</v>
      </c>
      <c r="W150" s="13">
        <v>355.820271</v>
      </c>
      <c r="X150" s="14">
        <f t="shared" si="13"/>
        <v>0.01493067105</v>
      </c>
    </row>
    <row r="151">
      <c r="A151" s="11">
        <v>44541.76367824103</v>
      </c>
      <c r="B151" s="6">
        <f t="shared" si="1"/>
        <v>44541.97201</v>
      </c>
      <c r="C151" s="13">
        <v>126.0</v>
      </c>
      <c r="D151" s="13">
        <v>56.0</v>
      </c>
      <c r="E151" s="13">
        <v>268.0</v>
      </c>
      <c r="F151" s="7">
        <f t="shared" si="2"/>
        <v>0.28</v>
      </c>
      <c r="G151" s="7">
        <f t="shared" si="3"/>
        <v>-0.1000223667</v>
      </c>
      <c r="H151" s="7">
        <f t="shared" si="4"/>
        <v>0.6923076923</v>
      </c>
      <c r="I151" s="7">
        <f t="shared" si="5"/>
        <v>-0.04554141476</v>
      </c>
      <c r="J151" s="7">
        <f t="shared" si="6"/>
        <v>0.1244444444</v>
      </c>
      <c r="K151" s="7">
        <f t="shared" si="7"/>
        <v>-0.01057395132</v>
      </c>
      <c r="L151" s="7">
        <f t="shared" si="8"/>
        <v>0.3076923077</v>
      </c>
      <c r="M151" s="7">
        <f t="shared" si="9"/>
        <v>0.04554141476</v>
      </c>
      <c r="N151" s="7">
        <f t="shared" si="10"/>
        <v>0.5955555556</v>
      </c>
      <c r="O151" s="7">
        <f t="shared" si="11"/>
        <v>0.110596318</v>
      </c>
      <c r="P151" s="7">
        <f t="shared" si="12"/>
        <v>-0.008895121951</v>
      </c>
      <c r="Q151" s="11">
        <v>44542.0</v>
      </c>
      <c r="R151" s="12" t="s">
        <v>21</v>
      </c>
      <c r="S151" s="13">
        <v>4088.77</v>
      </c>
      <c r="T151" s="13">
        <v>4100.0</v>
      </c>
      <c r="U151" s="13">
        <v>4054.17</v>
      </c>
      <c r="V151" s="13">
        <v>4063.53</v>
      </c>
      <c r="W151" s="13">
        <v>294.926073</v>
      </c>
      <c r="X151" s="14">
        <f t="shared" si="13"/>
        <v>-0.006173005574</v>
      </c>
    </row>
    <row r="152">
      <c r="A152" s="11">
        <v>44541.80932056058</v>
      </c>
      <c r="B152" s="6">
        <f t="shared" si="1"/>
        <v>44542.01765</v>
      </c>
      <c r="C152" s="13">
        <v>127.0</v>
      </c>
      <c r="D152" s="13">
        <v>56.0</v>
      </c>
      <c r="E152" s="13">
        <v>267.0</v>
      </c>
      <c r="F152" s="7">
        <f t="shared" si="2"/>
        <v>0.2822222222</v>
      </c>
      <c r="G152" s="7">
        <f t="shared" si="3"/>
        <v>-0.09780014443</v>
      </c>
      <c r="H152" s="7">
        <f t="shared" si="4"/>
        <v>0.693989071</v>
      </c>
      <c r="I152" s="7">
        <f t="shared" si="5"/>
        <v>-0.04386003603</v>
      </c>
      <c r="J152" s="7">
        <f t="shared" si="6"/>
        <v>0.1244444444</v>
      </c>
      <c r="K152" s="7">
        <f t="shared" si="7"/>
        <v>-0.01057395132</v>
      </c>
      <c r="L152" s="7">
        <f t="shared" si="8"/>
        <v>0.306010929</v>
      </c>
      <c r="M152" s="7">
        <f t="shared" si="9"/>
        <v>0.04386003603</v>
      </c>
      <c r="N152" s="7">
        <f t="shared" si="10"/>
        <v>0.5933333333</v>
      </c>
      <c r="O152" s="7">
        <f t="shared" si="11"/>
        <v>0.1083740957</v>
      </c>
      <c r="P152" s="7">
        <f t="shared" si="12"/>
        <v>-0.008526797103</v>
      </c>
      <c r="Q152" s="11">
        <v>44542.041666666664</v>
      </c>
      <c r="R152" s="12" t="s">
        <v>21</v>
      </c>
      <c r="S152" s="13">
        <v>4063.53</v>
      </c>
      <c r="T152" s="13">
        <v>4076.56</v>
      </c>
      <c r="U152" s="13">
        <v>4033.99</v>
      </c>
      <c r="V152" s="13">
        <v>4041.8</v>
      </c>
      <c r="W152" s="13">
        <v>655.919944</v>
      </c>
      <c r="X152" s="14">
        <f t="shared" si="13"/>
        <v>-0.005347567263</v>
      </c>
    </row>
    <row r="153">
      <c r="A153" s="11">
        <v>44541.836182938554</v>
      </c>
      <c r="B153" s="6">
        <f t="shared" si="1"/>
        <v>44542.04452</v>
      </c>
      <c r="C153" s="13">
        <v>130.0</v>
      </c>
      <c r="D153" s="13">
        <v>55.0</v>
      </c>
      <c r="E153" s="13">
        <v>265.0</v>
      </c>
      <c r="F153" s="7">
        <f t="shared" si="2"/>
        <v>0.2888888889</v>
      </c>
      <c r="G153" s="7">
        <f t="shared" si="3"/>
        <v>-0.09113347776</v>
      </c>
      <c r="H153" s="7">
        <f t="shared" si="4"/>
        <v>0.7027027027</v>
      </c>
      <c r="I153" s="7">
        <f t="shared" si="5"/>
        <v>-0.03514640437</v>
      </c>
      <c r="J153" s="7">
        <f t="shared" si="6"/>
        <v>0.1222222222</v>
      </c>
      <c r="K153" s="7">
        <f t="shared" si="7"/>
        <v>-0.01279617354</v>
      </c>
      <c r="L153" s="7">
        <f t="shared" si="8"/>
        <v>0.2972972973</v>
      </c>
      <c r="M153" s="7">
        <f t="shared" si="9"/>
        <v>0.03514640437</v>
      </c>
      <c r="N153" s="7">
        <f t="shared" si="10"/>
        <v>0.5888888889</v>
      </c>
      <c r="O153" s="7">
        <f t="shared" si="11"/>
        <v>0.1039296513</v>
      </c>
      <c r="P153" s="7">
        <f t="shared" si="12"/>
        <v>-0.004690644359</v>
      </c>
      <c r="Q153" s="11">
        <v>44542.083333333336</v>
      </c>
      <c r="R153" s="12" t="s">
        <v>21</v>
      </c>
      <c r="S153" s="13">
        <v>4041.8</v>
      </c>
      <c r="T153" s="13">
        <v>4054.88</v>
      </c>
      <c r="U153" s="13">
        <v>4030.84</v>
      </c>
      <c r="V153" s="13">
        <v>4035.86</v>
      </c>
      <c r="W153" s="13">
        <v>150.822238</v>
      </c>
      <c r="X153" s="14">
        <f t="shared" si="13"/>
        <v>-0.001469642239</v>
      </c>
    </row>
    <row r="154">
      <c r="A154" s="11">
        <v>44541.91557265266</v>
      </c>
      <c r="B154" s="6">
        <f t="shared" si="1"/>
        <v>44542.12391</v>
      </c>
      <c r="C154" s="13">
        <v>131.0</v>
      </c>
      <c r="D154" s="13">
        <v>53.0</v>
      </c>
      <c r="E154" s="13">
        <v>266.0</v>
      </c>
      <c r="F154" s="7">
        <f t="shared" si="2"/>
        <v>0.2911111111</v>
      </c>
      <c r="G154" s="7">
        <f t="shared" si="3"/>
        <v>-0.08891125554</v>
      </c>
      <c r="H154" s="7">
        <f t="shared" si="4"/>
        <v>0.7119565217</v>
      </c>
      <c r="I154" s="7">
        <f t="shared" si="5"/>
        <v>-0.02589258533</v>
      </c>
      <c r="J154" s="7">
        <f t="shared" si="6"/>
        <v>0.1177777778</v>
      </c>
      <c r="K154" s="7">
        <f t="shared" si="7"/>
        <v>-0.01724061798</v>
      </c>
      <c r="L154" s="7">
        <f t="shared" si="8"/>
        <v>0.2880434783</v>
      </c>
      <c r="M154" s="7">
        <f t="shared" si="9"/>
        <v>0.02589258533</v>
      </c>
      <c r="N154" s="7">
        <f t="shared" si="10"/>
        <v>0.5911111111</v>
      </c>
      <c r="O154" s="7">
        <f t="shared" si="11"/>
        <v>0.1061518735</v>
      </c>
      <c r="P154" s="7">
        <f t="shared" si="12"/>
        <v>-0.00296278038</v>
      </c>
      <c r="Q154" s="11">
        <v>44542.125</v>
      </c>
      <c r="R154" s="12" t="s">
        <v>21</v>
      </c>
      <c r="S154" s="13">
        <v>4035.86</v>
      </c>
      <c r="T154" s="13">
        <v>4057.0</v>
      </c>
      <c r="U154" s="13">
        <v>4035.03</v>
      </c>
      <c r="V154" s="13">
        <v>4044.98</v>
      </c>
      <c r="W154" s="13">
        <v>517.597266</v>
      </c>
      <c r="X154" s="14">
        <f t="shared" si="13"/>
        <v>0.002259741418</v>
      </c>
    </row>
    <row r="155">
      <c r="A155" s="11">
        <v>44541.934166929015</v>
      </c>
      <c r="B155" s="6">
        <f t="shared" si="1"/>
        <v>44542.1425</v>
      </c>
      <c r="C155" s="13">
        <v>130.0</v>
      </c>
      <c r="D155" s="13">
        <v>54.0</v>
      </c>
      <c r="E155" s="13">
        <v>266.0</v>
      </c>
      <c r="F155" s="7">
        <f t="shared" si="2"/>
        <v>0.2888888889</v>
      </c>
      <c r="G155" s="7">
        <f t="shared" si="3"/>
        <v>-0.09113347776</v>
      </c>
      <c r="H155" s="7">
        <f t="shared" si="4"/>
        <v>0.7065217391</v>
      </c>
      <c r="I155" s="7">
        <f t="shared" si="5"/>
        <v>-0.03132736794</v>
      </c>
      <c r="J155" s="7">
        <f t="shared" si="6"/>
        <v>0.12</v>
      </c>
      <c r="K155" s="7">
        <f t="shared" si="7"/>
        <v>-0.01501839576</v>
      </c>
      <c r="L155" s="7">
        <f t="shared" si="8"/>
        <v>0.2934782609</v>
      </c>
      <c r="M155" s="7">
        <f t="shared" si="9"/>
        <v>0.03132736794</v>
      </c>
      <c r="N155" s="7">
        <f t="shared" si="10"/>
        <v>0.5911111111</v>
      </c>
      <c r="O155" s="7">
        <f t="shared" si="11"/>
        <v>0.1061518735</v>
      </c>
      <c r="P155" s="7">
        <f t="shared" si="12"/>
        <v>-0.008148510304</v>
      </c>
      <c r="Q155" s="11">
        <v>44542.166666666664</v>
      </c>
      <c r="R155" s="12" t="s">
        <v>21</v>
      </c>
      <c r="S155" s="13">
        <v>4044.98</v>
      </c>
      <c r="T155" s="13">
        <v>4049.82</v>
      </c>
      <c r="U155" s="13">
        <v>4009.44</v>
      </c>
      <c r="V155" s="13">
        <v>4016.82</v>
      </c>
      <c r="W155" s="13">
        <v>128.226382</v>
      </c>
      <c r="X155" s="14">
        <f t="shared" si="13"/>
        <v>-0.006961715509</v>
      </c>
    </row>
    <row r="156">
      <c r="A156" s="11">
        <v>44542.32414606068</v>
      </c>
      <c r="B156" s="6">
        <f t="shared" si="1"/>
        <v>44542.53248</v>
      </c>
      <c r="C156" s="13">
        <v>128.0</v>
      </c>
      <c r="D156" s="13">
        <v>55.0</v>
      </c>
      <c r="E156" s="13">
        <v>267.0</v>
      </c>
      <c r="F156" s="7">
        <f t="shared" si="2"/>
        <v>0.2844444444</v>
      </c>
      <c r="G156" s="7">
        <f t="shared" si="3"/>
        <v>-0.09557792221</v>
      </c>
      <c r="H156" s="7">
        <f t="shared" si="4"/>
        <v>0.6994535519</v>
      </c>
      <c r="I156" s="7">
        <f t="shared" si="5"/>
        <v>-0.03839555516</v>
      </c>
      <c r="J156" s="7">
        <f t="shared" si="6"/>
        <v>0.1222222222</v>
      </c>
      <c r="K156" s="7">
        <f t="shared" si="7"/>
        <v>-0.01279617354</v>
      </c>
      <c r="L156" s="7">
        <f t="shared" si="8"/>
        <v>0.3005464481</v>
      </c>
      <c r="M156" s="7">
        <f t="shared" si="9"/>
        <v>0.03839555516</v>
      </c>
      <c r="N156" s="7">
        <f t="shared" si="10"/>
        <v>0.5933333333</v>
      </c>
      <c r="O156" s="7">
        <f t="shared" si="11"/>
        <v>0.1083740957</v>
      </c>
      <c r="P156" s="7">
        <f t="shared" si="12"/>
        <v>-0.002992137628</v>
      </c>
      <c r="Q156" s="11">
        <v>44542.541666666664</v>
      </c>
      <c r="R156" s="12" t="s">
        <v>21</v>
      </c>
      <c r="S156" s="13">
        <v>4038.93</v>
      </c>
      <c r="T156" s="13">
        <v>4057.3</v>
      </c>
      <c r="U156" s="13">
        <v>4028.99</v>
      </c>
      <c r="V156" s="13">
        <v>4045.16</v>
      </c>
      <c r="W156" s="13">
        <v>85.980034</v>
      </c>
      <c r="X156" s="14">
        <f t="shared" si="13"/>
        <v>0.001542487738</v>
      </c>
    </row>
    <row r="157">
      <c r="A157" s="11">
        <v>44542.34494276286</v>
      </c>
      <c r="B157" s="6">
        <f t="shared" si="1"/>
        <v>44542.55328</v>
      </c>
      <c r="C157" s="13">
        <v>127.0</v>
      </c>
      <c r="D157" s="13">
        <v>55.0</v>
      </c>
      <c r="E157" s="13">
        <v>268.0</v>
      </c>
      <c r="F157" s="7">
        <f t="shared" si="2"/>
        <v>0.2822222222</v>
      </c>
      <c r="G157" s="7">
        <f t="shared" si="3"/>
        <v>-0.09780014443</v>
      </c>
      <c r="H157" s="7">
        <f t="shared" si="4"/>
        <v>0.6978021978</v>
      </c>
      <c r="I157" s="7">
        <f t="shared" si="5"/>
        <v>-0.04004690927</v>
      </c>
      <c r="J157" s="7">
        <f t="shared" si="6"/>
        <v>0.1222222222</v>
      </c>
      <c r="K157" s="7">
        <f t="shared" si="7"/>
        <v>-0.01279617354</v>
      </c>
      <c r="L157" s="7">
        <f t="shared" si="8"/>
        <v>0.3021978022</v>
      </c>
      <c r="M157" s="7">
        <f t="shared" si="9"/>
        <v>0.04004690927</v>
      </c>
      <c r="N157" s="7">
        <f t="shared" si="10"/>
        <v>0.5955555556</v>
      </c>
      <c r="O157" s="7">
        <f t="shared" si="11"/>
        <v>0.110596318</v>
      </c>
      <c r="P157" s="7">
        <f t="shared" si="12"/>
        <v>-0.001818468544</v>
      </c>
      <c r="Q157" s="11">
        <v>44542.583333333336</v>
      </c>
      <c r="R157" s="12" t="s">
        <v>21</v>
      </c>
      <c r="S157" s="13">
        <v>4045.16</v>
      </c>
      <c r="T157" s="13">
        <v>4058.36</v>
      </c>
      <c r="U157" s="13">
        <v>4031.34</v>
      </c>
      <c r="V157" s="13">
        <v>4050.98</v>
      </c>
      <c r="W157" s="13">
        <v>155.419614</v>
      </c>
      <c r="X157" s="14">
        <f t="shared" si="13"/>
        <v>0.00143875644</v>
      </c>
    </row>
    <row r="158">
      <c r="A158" s="11">
        <v>44542.3792266215</v>
      </c>
      <c r="B158" s="6">
        <f t="shared" si="1"/>
        <v>44542.58756</v>
      </c>
      <c r="C158" s="13">
        <v>174.0</v>
      </c>
      <c r="D158" s="13">
        <v>55.0</v>
      </c>
      <c r="E158" s="13">
        <v>221.0</v>
      </c>
      <c r="F158" s="7">
        <f t="shared" si="2"/>
        <v>0.3866666667</v>
      </c>
      <c r="G158" s="7">
        <f t="shared" si="3"/>
        <v>0.006644300016</v>
      </c>
      <c r="H158" s="7">
        <f t="shared" si="4"/>
        <v>0.7598253275</v>
      </c>
      <c r="I158" s="7">
        <f t="shared" si="5"/>
        <v>0.02197622044</v>
      </c>
      <c r="J158" s="7">
        <f t="shared" si="6"/>
        <v>0.1222222222</v>
      </c>
      <c r="K158" s="7">
        <f t="shared" si="7"/>
        <v>-0.01279617354</v>
      </c>
      <c r="L158" s="7">
        <f t="shared" si="8"/>
        <v>0.2401746725</v>
      </c>
      <c r="M158" s="7">
        <f t="shared" si="9"/>
        <v>-0.02197622044</v>
      </c>
      <c r="N158" s="7">
        <f t="shared" si="10"/>
        <v>0.4911111111</v>
      </c>
      <c r="O158" s="7">
        <f t="shared" si="11"/>
        <v>0.006151873522</v>
      </c>
      <c r="P158" s="7">
        <f t="shared" si="12"/>
        <v>-0.006458870956</v>
      </c>
      <c r="Q158" s="11">
        <v>44542.625</v>
      </c>
      <c r="R158" s="12" t="s">
        <v>21</v>
      </c>
      <c r="S158" s="13">
        <v>4050.98</v>
      </c>
      <c r="T158" s="13">
        <v>4053.34</v>
      </c>
      <c r="U158" s="13">
        <v>4018.56</v>
      </c>
      <c r="V158" s="13">
        <v>4027.16</v>
      </c>
      <c r="W158" s="13">
        <v>56.042016</v>
      </c>
      <c r="X158" s="14">
        <f t="shared" si="13"/>
        <v>-0.005880058652</v>
      </c>
    </row>
    <row r="159">
      <c r="A159" s="11">
        <v>44542.48512008575</v>
      </c>
      <c r="B159" s="6">
        <f t="shared" si="1"/>
        <v>44542.69345</v>
      </c>
      <c r="C159" s="13">
        <v>170.0</v>
      </c>
      <c r="D159" s="13">
        <v>57.0</v>
      </c>
      <c r="E159" s="13">
        <v>223.0</v>
      </c>
      <c r="F159" s="7">
        <f t="shared" si="2"/>
        <v>0.3777777778</v>
      </c>
      <c r="G159" s="7">
        <f t="shared" si="3"/>
        <v>-0.002244588873</v>
      </c>
      <c r="H159" s="7">
        <f t="shared" si="4"/>
        <v>0.7488986784</v>
      </c>
      <c r="I159" s="7">
        <f t="shared" si="5"/>
        <v>0.01104957134</v>
      </c>
      <c r="J159" s="7">
        <f t="shared" si="6"/>
        <v>0.1266666667</v>
      </c>
      <c r="K159" s="7">
        <f t="shared" si="7"/>
        <v>-0.008351729093</v>
      </c>
      <c r="L159" s="7">
        <f t="shared" si="8"/>
        <v>0.2511013216</v>
      </c>
      <c r="M159" s="7">
        <f t="shared" si="9"/>
        <v>-0.01104957134</v>
      </c>
      <c r="N159" s="7">
        <f t="shared" si="10"/>
        <v>0.4955555556</v>
      </c>
      <c r="O159" s="7">
        <f t="shared" si="11"/>
        <v>0.01059631797</v>
      </c>
      <c r="P159" s="7">
        <f t="shared" si="12"/>
        <v>-0.0002224938875</v>
      </c>
      <c r="Q159" s="11">
        <v>44542.708333333336</v>
      </c>
      <c r="R159" s="12" t="s">
        <v>21</v>
      </c>
      <c r="S159" s="13">
        <v>4045.78</v>
      </c>
      <c r="T159" s="13">
        <v>4090.0</v>
      </c>
      <c r="U159" s="13">
        <v>4045.78</v>
      </c>
      <c r="V159" s="13">
        <v>4089.09</v>
      </c>
      <c r="W159" s="13">
        <v>407.620285</v>
      </c>
      <c r="X159" s="14">
        <f t="shared" si="13"/>
        <v>0.01070498149</v>
      </c>
    </row>
    <row r="160">
      <c r="A160" s="11">
        <v>44542.51612399309</v>
      </c>
      <c r="B160" s="6">
        <f t="shared" si="1"/>
        <v>44542.72446</v>
      </c>
      <c r="C160" s="13">
        <v>172.0</v>
      </c>
      <c r="D160" s="13">
        <v>57.0</v>
      </c>
      <c r="E160" s="13">
        <v>221.0</v>
      </c>
      <c r="F160" s="7">
        <f t="shared" si="2"/>
        <v>0.3822222222</v>
      </c>
      <c r="G160" s="7">
        <f t="shared" si="3"/>
        <v>0.002199855571</v>
      </c>
      <c r="H160" s="7">
        <f t="shared" si="4"/>
        <v>0.7510917031</v>
      </c>
      <c r="I160" s="7">
        <f t="shared" si="5"/>
        <v>0.01324259598</v>
      </c>
      <c r="J160" s="7">
        <f t="shared" si="6"/>
        <v>0.1266666667</v>
      </c>
      <c r="K160" s="7">
        <f t="shared" si="7"/>
        <v>-0.008351729093</v>
      </c>
      <c r="L160" s="7">
        <f t="shared" si="8"/>
        <v>0.2489082969</v>
      </c>
      <c r="M160" s="7">
        <f t="shared" si="9"/>
        <v>-0.01324259598</v>
      </c>
      <c r="N160" s="7">
        <f t="shared" si="10"/>
        <v>0.4911111111</v>
      </c>
      <c r="O160" s="7">
        <f t="shared" si="11"/>
        <v>0.006151873522</v>
      </c>
      <c r="P160" s="7">
        <f t="shared" si="12"/>
        <v>-0.00128065585</v>
      </c>
      <c r="Q160" s="11">
        <v>44542.75</v>
      </c>
      <c r="R160" s="12" t="s">
        <v>21</v>
      </c>
      <c r="S160" s="13">
        <v>4089.09</v>
      </c>
      <c r="T160" s="13">
        <v>4161.93</v>
      </c>
      <c r="U160" s="13">
        <v>4089.09</v>
      </c>
      <c r="V160" s="13">
        <v>4156.6</v>
      </c>
      <c r="W160" s="13">
        <v>799.114052</v>
      </c>
      <c r="X160" s="14">
        <f t="shared" si="13"/>
        <v>0.0165097858</v>
      </c>
    </row>
    <row r="161">
      <c r="A161" s="11">
        <v>44542.54665963919</v>
      </c>
      <c r="B161" s="6">
        <f t="shared" si="1"/>
        <v>44542.75499</v>
      </c>
      <c r="C161" s="13">
        <v>173.0</v>
      </c>
      <c r="D161" s="13">
        <v>57.0</v>
      </c>
      <c r="E161" s="13">
        <v>220.0</v>
      </c>
      <c r="F161" s="7">
        <f t="shared" si="2"/>
        <v>0.3844444444</v>
      </c>
      <c r="G161" s="7">
        <f t="shared" si="3"/>
        <v>0.004422077793</v>
      </c>
      <c r="H161" s="7">
        <f t="shared" si="4"/>
        <v>0.752173913</v>
      </c>
      <c r="I161" s="7">
        <f t="shared" si="5"/>
        <v>0.01432480597</v>
      </c>
      <c r="J161" s="7">
        <f t="shared" si="6"/>
        <v>0.1266666667</v>
      </c>
      <c r="K161" s="7">
        <f t="shared" si="7"/>
        <v>-0.008351729093</v>
      </c>
      <c r="L161" s="7">
        <f t="shared" si="8"/>
        <v>0.247826087</v>
      </c>
      <c r="M161" s="7">
        <f t="shared" si="9"/>
        <v>-0.01432480597</v>
      </c>
      <c r="N161" s="7">
        <f t="shared" si="10"/>
        <v>0.4888888889</v>
      </c>
      <c r="O161" s="7">
        <f t="shared" si="11"/>
        <v>0.0039296513</v>
      </c>
      <c r="P161" s="7">
        <f t="shared" si="12"/>
        <v>-0.007278830017</v>
      </c>
      <c r="Q161" s="11">
        <v>44542.791666666664</v>
      </c>
      <c r="R161" s="12" t="s">
        <v>21</v>
      </c>
      <c r="S161" s="13">
        <v>4156.6</v>
      </c>
      <c r="T161" s="13">
        <v>4171.0</v>
      </c>
      <c r="U161" s="13">
        <v>4140.2</v>
      </c>
      <c r="V161" s="13">
        <v>4140.64</v>
      </c>
      <c r="W161" s="13">
        <v>508.821619</v>
      </c>
      <c r="X161" s="14">
        <f t="shared" si="13"/>
        <v>-0.003839676659</v>
      </c>
    </row>
    <row r="162">
      <c r="A162" s="11">
        <v>44542.65486945447</v>
      </c>
      <c r="B162" s="6">
        <f t="shared" si="1"/>
        <v>44542.8632</v>
      </c>
      <c r="C162" s="13">
        <v>174.0</v>
      </c>
      <c r="D162" s="13">
        <v>57.0</v>
      </c>
      <c r="E162" s="13">
        <v>219.0</v>
      </c>
      <c r="F162" s="7">
        <f t="shared" si="2"/>
        <v>0.3866666667</v>
      </c>
      <c r="G162" s="7">
        <f t="shared" si="3"/>
        <v>0.006644300016</v>
      </c>
      <c r="H162" s="7">
        <f t="shared" si="4"/>
        <v>0.7532467532</v>
      </c>
      <c r="I162" s="7">
        <f t="shared" si="5"/>
        <v>0.01539764617</v>
      </c>
      <c r="J162" s="7">
        <f t="shared" si="6"/>
        <v>0.1266666667</v>
      </c>
      <c r="K162" s="7">
        <f t="shared" si="7"/>
        <v>-0.008351729093</v>
      </c>
      <c r="L162" s="7">
        <f t="shared" si="8"/>
        <v>0.2467532468</v>
      </c>
      <c r="M162" s="7">
        <f t="shared" si="9"/>
        <v>-0.01539764617</v>
      </c>
      <c r="N162" s="7">
        <f t="shared" si="10"/>
        <v>0.4866666667</v>
      </c>
      <c r="O162" s="7">
        <f t="shared" si="11"/>
        <v>0.001707429078</v>
      </c>
      <c r="P162" s="7">
        <f t="shared" si="12"/>
        <v>-0.008297348503</v>
      </c>
      <c r="Q162" s="11">
        <v>44542.875</v>
      </c>
      <c r="R162" s="12" t="s">
        <v>21</v>
      </c>
      <c r="S162" s="13">
        <v>4149.08</v>
      </c>
      <c r="T162" s="13">
        <v>4159.16</v>
      </c>
      <c r="U162" s="13">
        <v>4119.64</v>
      </c>
      <c r="V162" s="13">
        <v>4124.65</v>
      </c>
      <c r="W162" s="13">
        <v>223.175959</v>
      </c>
      <c r="X162" s="14">
        <f t="shared" si="13"/>
        <v>-0.005888052291</v>
      </c>
    </row>
    <row r="163">
      <c r="A163" s="11">
        <v>44542.76969502342</v>
      </c>
      <c r="B163" s="6">
        <f t="shared" si="1"/>
        <v>44542.97803</v>
      </c>
      <c r="C163" s="13">
        <v>172.0</v>
      </c>
      <c r="D163" s="13">
        <v>56.0</v>
      </c>
      <c r="E163" s="13">
        <v>222.0</v>
      </c>
      <c r="F163" s="7">
        <f t="shared" si="2"/>
        <v>0.3822222222</v>
      </c>
      <c r="G163" s="7">
        <f t="shared" si="3"/>
        <v>0.002199855571</v>
      </c>
      <c r="H163" s="7">
        <f t="shared" si="4"/>
        <v>0.7543859649</v>
      </c>
      <c r="I163" s="7">
        <f t="shared" si="5"/>
        <v>0.01653685784</v>
      </c>
      <c r="J163" s="7">
        <f t="shared" si="6"/>
        <v>0.1244444444</v>
      </c>
      <c r="K163" s="7">
        <f t="shared" si="7"/>
        <v>-0.01057395132</v>
      </c>
      <c r="L163" s="7">
        <f t="shared" si="8"/>
        <v>0.2456140351</v>
      </c>
      <c r="M163" s="7">
        <f t="shared" si="9"/>
        <v>-0.01653685784</v>
      </c>
      <c r="N163" s="7">
        <f t="shared" si="10"/>
        <v>0.4933333333</v>
      </c>
      <c r="O163" s="7">
        <f t="shared" si="11"/>
        <v>0.008374095744</v>
      </c>
      <c r="P163" s="7">
        <f t="shared" si="12"/>
        <v>-0.01840872731</v>
      </c>
      <c r="Q163" s="11">
        <v>44543.0</v>
      </c>
      <c r="R163" s="12" t="s">
        <v>21</v>
      </c>
      <c r="S163" s="13">
        <v>4135.76</v>
      </c>
      <c r="T163" s="13">
        <v>4144.23</v>
      </c>
      <c r="U163" s="13">
        <v>4057.58</v>
      </c>
      <c r="V163" s="13">
        <v>4067.94</v>
      </c>
      <c r="W163" s="13">
        <v>389.960773</v>
      </c>
      <c r="X163" s="14">
        <f t="shared" si="13"/>
        <v>-0.01639843705</v>
      </c>
    </row>
    <row r="164">
      <c r="A164" s="11">
        <v>44542.81382807472</v>
      </c>
      <c r="B164" s="6">
        <f t="shared" si="1"/>
        <v>44543.02216</v>
      </c>
      <c r="C164" s="13">
        <v>170.0</v>
      </c>
      <c r="D164" s="13">
        <v>57.0</v>
      </c>
      <c r="E164" s="13">
        <v>223.0</v>
      </c>
      <c r="F164" s="7">
        <f t="shared" si="2"/>
        <v>0.3777777778</v>
      </c>
      <c r="G164" s="7">
        <f t="shared" si="3"/>
        <v>-0.002244588873</v>
      </c>
      <c r="H164" s="7">
        <f t="shared" si="4"/>
        <v>0.7488986784</v>
      </c>
      <c r="I164" s="7">
        <f t="shared" si="5"/>
        <v>0.01104957134</v>
      </c>
      <c r="J164" s="7">
        <f t="shared" si="6"/>
        <v>0.1266666667</v>
      </c>
      <c r="K164" s="7">
        <f t="shared" si="7"/>
        <v>-0.008351729093</v>
      </c>
      <c r="L164" s="7">
        <f t="shared" si="8"/>
        <v>0.2511013216</v>
      </c>
      <c r="M164" s="7">
        <f t="shared" si="9"/>
        <v>-0.01104957134</v>
      </c>
      <c r="N164" s="7">
        <f t="shared" si="10"/>
        <v>0.4955555556</v>
      </c>
      <c r="O164" s="7">
        <f t="shared" si="11"/>
        <v>0.01059631797</v>
      </c>
      <c r="P164" s="7">
        <f t="shared" si="12"/>
        <v>-0.02380074436</v>
      </c>
      <c r="Q164" s="11">
        <v>44543.041666666664</v>
      </c>
      <c r="R164" s="12" t="s">
        <v>21</v>
      </c>
      <c r="S164" s="13">
        <v>4067.94</v>
      </c>
      <c r="T164" s="13">
        <v>4067.94</v>
      </c>
      <c r="U164" s="13">
        <v>3969.0</v>
      </c>
      <c r="V164" s="13">
        <v>3971.12</v>
      </c>
      <c r="W164" s="13">
        <v>1272.576011</v>
      </c>
      <c r="X164" s="14">
        <f t="shared" si="13"/>
        <v>-0.02380074436</v>
      </c>
    </row>
    <row r="165">
      <c r="A165" s="11">
        <v>44542.84109905479</v>
      </c>
      <c r="B165" s="6">
        <f t="shared" si="1"/>
        <v>44543.04943</v>
      </c>
      <c r="C165" s="13">
        <v>173.0</v>
      </c>
      <c r="D165" s="13">
        <v>57.0</v>
      </c>
      <c r="E165" s="13">
        <v>220.0</v>
      </c>
      <c r="F165" s="7">
        <f t="shared" si="2"/>
        <v>0.3844444444</v>
      </c>
      <c r="G165" s="7">
        <f t="shared" si="3"/>
        <v>0.004422077793</v>
      </c>
      <c r="H165" s="7">
        <f t="shared" si="4"/>
        <v>0.752173913</v>
      </c>
      <c r="I165" s="7">
        <f t="shared" si="5"/>
        <v>0.01432480597</v>
      </c>
      <c r="J165" s="7">
        <f t="shared" si="6"/>
        <v>0.1266666667</v>
      </c>
      <c r="K165" s="7">
        <f t="shared" si="7"/>
        <v>-0.008351729093</v>
      </c>
      <c r="L165" s="7">
        <f t="shared" si="8"/>
        <v>0.247826087</v>
      </c>
      <c r="M165" s="7">
        <f t="shared" si="9"/>
        <v>-0.01432480597</v>
      </c>
      <c r="N165" s="7">
        <f t="shared" si="10"/>
        <v>0.4888888889</v>
      </c>
      <c r="O165" s="7">
        <f t="shared" si="11"/>
        <v>0.0039296513</v>
      </c>
      <c r="P165" s="7">
        <f t="shared" si="12"/>
        <v>-0.003092492269</v>
      </c>
      <c r="Q165" s="11">
        <v>44543.083333333336</v>
      </c>
      <c r="R165" s="12" t="s">
        <v>21</v>
      </c>
      <c r="S165" s="13">
        <v>3971.12</v>
      </c>
      <c r="T165" s="13">
        <v>4000.01</v>
      </c>
      <c r="U165" s="13">
        <v>3952.59</v>
      </c>
      <c r="V165" s="13">
        <v>3987.64</v>
      </c>
      <c r="W165" s="13">
        <v>1047.576186</v>
      </c>
      <c r="X165" s="14">
        <f t="shared" si="13"/>
        <v>0.004160035456</v>
      </c>
    </row>
    <row r="166">
      <c r="A166" s="11">
        <v>44542.87949863064</v>
      </c>
      <c r="B166" s="6">
        <f t="shared" si="1"/>
        <v>44543.08783</v>
      </c>
      <c r="C166" s="13">
        <v>173.0</v>
      </c>
      <c r="D166" s="13">
        <v>57.0</v>
      </c>
      <c r="E166" s="13">
        <v>220.0</v>
      </c>
      <c r="F166" s="7">
        <f t="shared" si="2"/>
        <v>0.3844444444</v>
      </c>
      <c r="G166" s="7">
        <f t="shared" si="3"/>
        <v>0.004422077793</v>
      </c>
      <c r="H166" s="7">
        <f t="shared" si="4"/>
        <v>0.752173913</v>
      </c>
      <c r="I166" s="7">
        <f t="shared" si="5"/>
        <v>0.01432480597</v>
      </c>
      <c r="J166" s="7">
        <f t="shared" si="6"/>
        <v>0.1266666667</v>
      </c>
      <c r="K166" s="7">
        <f t="shared" si="7"/>
        <v>-0.008351729093</v>
      </c>
      <c r="L166" s="7">
        <f t="shared" si="8"/>
        <v>0.247826087</v>
      </c>
      <c r="M166" s="7">
        <f t="shared" si="9"/>
        <v>-0.01432480597</v>
      </c>
      <c r="N166" s="7">
        <f t="shared" si="10"/>
        <v>0.4888888889</v>
      </c>
      <c r="O166" s="7">
        <f t="shared" si="11"/>
        <v>0.0039296513</v>
      </c>
      <c r="P166" s="7">
        <f t="shared" si="12"/>
        <v>-0.003407651886</v>
      </c>
      <c r="Q166" s="11">
        <v>44543.125</v>
      </c>
      <c r="R166" s="12" t="s">
        <v>21</v>
      </c>
      <c r="S166" s="13">
        <v>3987.64</v>
      </c>
      <c r="T166" s="13">
        <v>4011.56</v>
      </c>
      <c r="U166" s="13">
        <v>3975.62</v>
      </c>
      <c r="V166" s="13">
        <v>3997.89</v>
      </c>
      <c r="W166" s="13">
        <v>168.595314</v>
      </c>
      <c r="X166" s="14">
        <f t="shared" si="13"/>
        <v>0.002570442668</v>
      </c>
    </row>
    <row r="167">
      <c r="A167" s="11">
        <v>44542.91688991022</v>
      </c>
      <c r="B167" s="6">
        <f t="shared" si="1"/>
        <v>44543.12522</v>
      </c>
      <c r="C167" s="13">
        <v>169.0</v>
      </c>
      <c r="D167" s="13">
        <v>58.0</v>
      </c>
      <c r="E167" s="13">
        <v>223.0</v>
      </c>
      <c r="F167" s="7">
        <f t="shared" si="2"/>
        <v>0.3755555556</v>
      </c>
      <c r="G167" s="7">
        <f t="shared" si="3"/>
        <v>-0.004466811095</v>
      </c>
      <c r="H167" s="7">
        <f t="shared" si="4"/>
        <v>0.7444933921</v>
      </c>
      <c r="I167" s="7">
        <f t="shared" si="5"/>
        <v>0.006644284998</v>
      </c>
      <c r="J167" s="7">
        <f t="shared" si="6"/>
        <v>0.1288888889</v>
      </c>
      <c r="K167" s="7">
        <f t="shared" si="7"/>
        <v>-0.006129506871</v>
      </c>
      <c r="L167" s="7">
        <f t="shared" si="8"/>
        <v>0.2555066079</v>
      </c>
      <c r="M167" s="7">
        <f t="shared" si="9"/>
        <v>-0.006644284998</v>
      </c>
      <c r="N167" s="7">
        <f t="shared" si="10"/>
        <v>0.4955555556</v>
      </c>
      <c r="O167" s="7">
        <f t="shared" si="11"/>
        <v>0.01059631797</v>
      </c>
      <c r="P167" s="7">
        <f t="shared" si="12"/>
        <v>-0.0003753697765</v>
      </c>
      <c r="Q167" s="11">
        <v>44543.166666666664</v>
      </c>
      <c r="R167" s="12" t="s">
        <v>21</v>
      </c>
      <c r="S167" s="13">
        <v>3997.89</v>
      </c>
      <c r="T167" s="13">
        <v>4022.7</v>
      </c>
      <c r="U167" s="13">
        <v>3989.69</v>
      </c>
      <c r="V167" s="13">
        <v>4021.19</v>
      </c>
      <c r="W167" s="13">
        <v>172.993168</v>
      </c>
      <c r="X167" s="14">
        <f t="shared" si="13"/>
        <v>0.005828074309</v>
      </c>
    </row>
    <row r="168">
      <c r="A168" s="11">
        <v>44543.27903561332</v>
      </c>
      <c r="B168" s="6">
        <f t="shared" si="1"/>
        <v>44543.48737</v>
      </c>
      <c r="C168" s="13">
        <v>164.0</v>
      </c>
      <c r="D168" s="13">
        <v>53.0</v>
      </c>
      <c r="E168" s="13">
        <v>233.0</v>
      </c>
      <c r="F168" s="7">
        <f t="shared" si="2"/>
        <v>0.3644444444</v>
      </c>
      <c r="G168" s="7">
        <f t="shared" si="3"/>
        <v>-0.01557792221</v>
      </c>
      <c r="H168" s="7">
        <f t="shared" si="4"/>
        <v>0.7557603687</v>
      </c>
      <c r="I168" s="7">
        <f t="shared" si="5"/>
        <v>0.01791126159</v>
      </c>
      <c r="J168" s="7">
        <f t="shared" si="6"/>
        <v>0.1177777778</v>
      </c>
      <c r="K168" s="7">
        <f t="shared" si="7"/>
        <v>-0.01724061798</v>
      </c>
      <c r="L168" s="7">
        <f t="shared" si="8"/>
        <v>0.2442396313</v>
      </c>
      <c r="M168" s="7">
        <f t="shared" si="9"/>
        <v>-0.01791126159</v>
      </c>
      <c r="N168" s="7">
        <f t="shared" si="10"/>
        <v>0.5177777778</v>
      </c>
      <c r="O168" s="7">
        <f t="shared" si="11"/>
        <v>0.03281854019</v>
      </c>
      <c r="P168" s="7">
        <f t="shared" si="12"/>
        <v>-0.008695652174</v>
      </c>
      <c r="Q168" s="11">
        <v>44543.5</v>
      </c>
      <c r="R168" s="12" t="s">
        <v>21</v>
      </c>
      <c r="S168" s="13">
        <v>4013.6</v>
      </c>
      <c r="T168" s="13">
        <v>4025.0</v>
      </c>
      <c r="U168" s="13">
        <v>3990.0</v>
      </c>
      <c r="V168" s="13">
        <v>3990.0</v>
      </c>
      <c r="W168" s="13">
        <v>312.291735</v>
      </c>
      <c r="X168" s="14">
        <f t="shared" si="13"/>
        <v>-0.005880007973</v>
      </c>
    </row>
    <row r="169">
      <c r="A169" s="11">
        <v>44543.31875637246</v>
      </c>
      <c r="B169" s="6">
        <f t="shared" si="1"/>
        <v>44543.52709</v>
      </c>
      <c r="C169" s="13">
        <v>144.0</v>
      </c>
      <c r="D169" s="13">
        <v>136.0</v>
      </c>
      <c r="E169" s="13">
        <v>170.0</v>
      </c>
      <c r="F169" s="7">
        <f t="shared" si="2"/>
        <v>0.32</v>
      </c>
      <c r="G169" s="7">
        <f t="shared" si="3"/>
        <v>-0.06002236665</v>
      </c>
      <c r="H169" s="7">
        <f t="shared" si="4"/>
        <v>0.5142857143</v>
      </c>
      <c r="I169" s="7">
        <f t="shared" si="5"/>
        <v>-0.2235633928</v>
      </c>
      <c r="J169" s="7">
        <f t="shared" si="6"/>
        <v>0.3022222222</v>
      </c>
      <c r="K169" s="7">
        <f t="shared" si="7"/>
        <v>0.1672038265</v>
      </c>
      <c r="L169" s="7">
        <f t="shared" si="8"/>
        <v>0.4857142857</v>
      </c>
      <c r="M169" s="7">
        <f t="shared" si="9"/>
        <v>0.2235633928</v>
      </c>
      <c r="N169" s="7">
        <f t="shared" si="10"/>
        <v>0.3777777778</v>
      </c>
      <c r="O169" s="7">
        <f t="shared" si="11"/>
        <v>-0.1071814598</v>
      </c>
      <c r="P169" s="7">
        <f t="shared" si="12"/>
        <v>-0.005609785988</v>
      </c>
      <c r="Q169" s="11">
        <v>44543.541666666664</v>
      </c>
      <c r="R169" s="12" t="s">
        <v>21</v>
      </c>
      <c r="S169" s="13">
        <v>3990.0</v>
      </c>
      <c r="T169" s="13">
        <v>3998.37</v>
      </c>
      <c r="U169" s="13">
        <v>3960.95</v>
      </c>
      <c r="V169" s="13">
        <v>3975.94</v>
      </c>
      <c r="W169" s="13">
        <v>819.20468</v>
      </c>
      <c r="X169" s="14">
        <f t="shared" si="13"/>
        <v>-0.003523809524</v>
      </c>
    </row>
    <row r="170">
      <c r="A170" s="11">
        <v>44543.36097396388</v>
      </c>
      <c r="B170" s="6">
        <f t="shared" si="1"/>
        <v>44543.56931</v>
      </c>
      <c r="C170" s="13">
        <v>172.0</v>
      </c>
      <c r="D170" s="13">
        <v>92.0</v>
      </c>
      <c r="E170" s="13">
        <v>186.0</v>
      </c>
      <c r="F170" s="7">
        <f t="shared" si="2"/>
        <v>0.3822222222</v>
      </c>
      <c r="G170" s="7">
        <f t="shared" si="3"/>
        <v>0.002199855571</v>
      </c>
      <c r="H170" s="7">
        <f t="shared" si="4"/>
        <v>0.6515151515</v>
      </c>
      <c r="I170" s="7">
        <f t="shared" si="5"/>
        <v>-0.08633395556</v>
      </c>
      <c r="J170" s="7">
        <f t="shared" si="6"/>
        <v>0.2044444444</v>
      </c>
      <c r="K170" s="7">
        <f t="shared" si="7"/>
        <v>0.06942604868</v>
      </c>
      <c r="L170" s="7">
        <f t="shared" si="8"/>
        <v>0.3484848485</v>
      </c>
      <c r="M170" s="7">
        <f t="shared" si="9"/>
        <v>0.08633395556</v>
      </c>
      <c r="N170" s="7">
        <f t="shared" si="10"/>
        <v>0.4133333333</v>
      </c>
      <c r="O170" s="7">
        <f t="shared" si="11"/>
        <v>-0.07162590426</v>
      </c>
      <c r="P170" s="7">
        <f t="shared" si="12"/>
        <v>-0.0141594968</v>
      </c>
      <c r="Q170" s="11">
        <v>44543.583333333336</v>
      </c>
      <c r="R170" s="12" t="s">
        <v>21</v>
      </c>
      <c r="S170" s="13">
        <v>3975.94</v>
      </c>
      <c r="T170" s="13">
        <v>3976.13</v>
      </c>
      <c r="U170" s="13">
        <v>3903.0</v>
      </c>
      <c r="V170" s="13">
        <v>3919.83</v>
      </c>
      <c r="W170" s="13">
        <v>1898.453353</v>
      </c>
      <c r="X170" s="14">
        <f t="shared" si="13"/>
        <v>-0.014112386</v>
      </c>
    </row>
    <row r="171">
      <c r="A171" s="11">
        <v>44543.3871838203</v>
      </c>
      <c r="B171" s="6">
        <f t="shared" si="1"/>
        <v>44543.59552</v>
      </c>
      <c r="C171" s="13">
        <v>170.0</v>
      </c>
      <c r="D171" s="13">
        <v>93.0</v>
      </c>
      <c r="E171" s="13">
        <v>187.0</v>
      </c>
      <c r="F171" s="7">
        <f t="shared" si="2"/>
        <v>0.3777777778</v>
      </c>
      <c r="G171" s="7">
        <f t="shared" si="3"/>
        <v>-0.002244588873</v>
      </c>
      <c r="H171" s="7">
        <f t="shared" si="4"/>
        <v>0.6463878327</v>
      </c>
      <c r="I171" s="7">
        <f t="shared" si="5"/>
        <v>-0.09146127437</v>
      </c>
      <c r="J171" s="7">
        <f t="shared" si="6"/>
        <v>0.2066666667</v>
      </c>
      <c r="K171" s="7">
        <f t="shared" si="7"/>
        <v>0.07164827091</v>
      </c>
      <c r="L171" s="7">
        <f t="shared" si="8"/>
        <v>0.3536121673</v>
      </c>
      <c r="M171" s="7">
        <f t="shared" si="9"/>
        <v>0.09146127437</v>
      </c>
      <c r="N171" s="7">
        <f t="shared" si="10"/>
        <v>0.4155555556</v>
      </c>
      <c r="O171" s="7">
        <f t="shared" si="11"/>
        <v>-0.06940368203</v>
      </c>
      <c r="P171" s="7">
        <f t="shared" si="12"/>
        <v>-0.02776367843</v>
      </c>
      <c r="Q171" s="11">
        <v>44543.625</v>
      </c>
      <c r="R171" s="12" t="s">
        <v>21</v>
      </c>
      <c r="S171" s="13">
        <v>3919.83</v>
      </c>
      <c r="T171" s="13">
        <v>3920.59</v>
      </c>
      <c r="U171" s="13">
        <v>3766.86</v>
      </c>
      <c r="V171" s="13">
        <v>3811.74</v>
      </c>
      <c r="W171" s="13">
        <v>2246.870594</v>
      </c>
      <c r="X171" s="14">
        <f t="shared" si="13"/>
        <v>-0.02757517545</v>
      </c>
    </row>
    <row r="172">
      <c r="A172" s="11">
        <v>44543.42470684586</v>
      </c>
      <c r="B172" s="6">
        <f t="shared" si="1"/>
        <v>44543.63304</v>
      </c>
      <c r="C172" s="13">
        <v>185.0</v>
      </c>
      <c r="D172" s="13">
        <v>60.0</v>
      </c>
      <c r="E172" s="13">
        <v>205.0</v>
      </c>
      <c r="F172" s="7">
        <f t="shared" si="2"/>
        <v>0.4111111111</v>
      </c>
      <c r="G172" s="7">
        <f t="shared" si="3"/>
        <v>0.03108874446</v>
      </c>
      <c r="H172" s="7">
        <f t="shared" si="4"/>
        <v>0.7551020408</v>
      </c>
      <c r="I172" s="7">
        <f t="shared" si="5"/>
        <v>0.01725293374</v>
      </c>
      <c r="J172" s="7">
        <f t="shared" si="6"/>
        <v>0.1333333333</v>
      </c>
      <c r="K172" s="7">
        <f t="shared" si="7"/>
        <v>-0.001685062427</v>
      </c>
      <c r="L172" s="7">
        <f t="shared" si="8"/>
        <v>0.2448979592</v>
      </c>
      <c r="M172" s="7">
        <f t="shared" si="9"/>
        <v>-0.01725293374</v>
      </c>
      <c r="N172" s="7">
        <f t="shared" si="10"/>
        <v>0.4555555556</v>
      </c>
      <c r="O172" s="7">
        <f t="shared" si="11"/>
        <v>-0.02940368203</v>
      </c>
      <c r="P172" s="7">
        <f t="shared" si="12"/>
        <v>-0.005525727128</v>
      </c>
      <c r="Q172" s="11">
        <v>44543.666666666664</v>
      </c>
      <c r="R172" s="12" t="s">
        <v>21</v>
      </c>
      <c r="S172" s="13">
        <v>3811.74</v>
      </c>
      <c r="T172" s="13">
        <v>3831.17</v>
      </c>
      <c r="U172" s="13">
        <v>3756.89</v>
      </c>
      <c r="V172" s="13">
        <v>3810.0</v>
      </c>
      <c r="W172" s="13">
        <v>3191.556007</v>
      </c>
      <c r="X172" s="14">
        <f t="shared" si="13"/>
        <v>-0.0004564844402</v>
      </c>
    </row>
    <row r="173">
      <c r="A173" s="11">
        <v>44543.49256025287</v>
      </c>
      <c r="B173" s="6">
        <f t="shared" si="1"/>
        <v>44543.70089</v>
      </c>
      <c r="C173" s="13">
        <v>185.0</v>
      </c>
      <c r="D173" s="13">
        <v>60.0</v>
      </c>
      <c r="E173" s="13">
        <v>205.0</v>
      </c>
      <c r="F173" s="7">
        <f t="shared" si="2"/>
        <v>0.4111111111</v>
      </c>
      <c r="G173" s="7">
        <f t="shared" si="3"/>
        <v>0.03108874446</v>
      </c>
      <c r="H173" s="7">
        <f t="shared" si="4"/>
        <v>0.7551020408</v>
      </c>
      <c r="I173" s="7">
        <f t="shared" si="5"/>
        <v>0.01725293374</v>
      </c>
      <c r="J173" s="7">
        <f t="shared" si="6"/>
        <v>0.1333333333</v>
      </c>
      <c r="K173" s="7">
        <f t="shared" si="7"/>
        <v>-0.001685062427</v>
      </c>
      <c r="L173" s="7">
        <f t="shared" si="8"/>
        <v>0.2448979592</v>
      </c>
      <c r="M173" s="7">
        <f t="shared" si="9"/>
        <v>-0.01725293374</v>
      </c>
      <c r="N173" s="7">
        <f t="shared" si="10"/>
        <v>0.4555555556</v>
      </c>
      <c r="O173" s="7">
        <f t="shared" si="11"/>
        <v>-0.02940368203</v>
      </c>
      <c r="P173" s="7">
        <f t="shared" si="12"/>
        <v>-0.01232479272</v>
      </c>
      <c r="Q173" s="11">
        <v>44543.708333333336</v>
      </c>
      <c r="R173" s="12" t="s">
        <v>21</v>
      </c>
      <c r="S173" s="13">
        <v>3810.0</v>
      </c>
      <c r="T173" s="13">
        <v>3877.55</v>
      </c>
      <c r="U173" s="13">
        <v>3802.41</v>
      </c>
      <c r="V173" s="13">
        <v>3829.76</v>
      </c>
      <c r="W173" s="13">
        <v>1789.02893</v>
      </c>
      <c r="X173" s="14">
        <f t="shared" si="13"/>
        <v>0.005186351706</v>
      </c>
    </row>
    <row r="174">
      <c r="A174" s="11">
        <v>44543.522582181184</v>
      </c>
      <c r="B174" s="6">
        <f t="shared" si="1"/>
        <v>44543.73092</v>
      </c>
      <c r="C174" s="13">
        <v>186.0</v>
      </c>
      <c r="D174" s="13">
        <v>60.0</v>
      </c>
      <c r="E174" s="13">
        <v>204.0</v>
      </c>
      <c r="F174" s="7">
        <f t="shared" si="2"/>
        <v>0.4133333333</v>
      </c>
      <c r="G174" s="7">
        <f t="shared" si="3"/>
        <v>0.03331096668</v>
      </c>
      <c r="H174" s="7">
        <f t="shared" si="4"/>
        <v>0.756097561</v>
      </c>
      <c r="I174" s="7">
        <f t="shared" si="5"/>
        <v>0.0182484539</v>
      </c>
      <c r="J174" s="7">
        <f t="shared" si="6"/>
        <v>0.1333333333</v>
      </c>
      <c r="K174" s="7">
        <f t="shared" si="7"/>
        <v>-0.001685062427</v>
      </c>
      <c r="L174" s="7">
        <f t="shared" si="8"/>
        <v>0.243902439</v>
      </c>
      <c r="M174" s="7">
        <f t="shared" si="9"/>
        <v>-0.0182484539</v>
      </c>
      <c r="N174" s="7">
        <f t="shared" si="10"/>
        <v>0.4533333333</v>
      </c>
      <c r="O174" s="7">
        <f t="shared" si="11"/>
        <v>-0.03162590426</v>
      </c>
      <c r="P174" s="7">
        <f t="shared" si="12"/>
        <v>-0.003347783949</v>
      </c>
      <c r="Q174" s="11">
        <v>44543.75</v>
      </c>
      <c r="R174" s="12" t="s">
        <v>21</v>
      </c>
      <c r="S174" s="13">
        <v>3829.76</v>
      </c>
      <c r="T174" s="13">
        <v>3838.36</v>
      </c>
      <c r="U174" s="13">
        <v>3811.07</v>
      </c>
      <c r="V174" s="13">
        <v>3825.51</v>
      </c>
      <c r="W174" s="13">
        <v>1030.896729</v>
      </c>
      <c r="X174" s="14">
        <f t="shared" si="13"/>
        <v>-0.001109730114</v>
      </c>
    </row>
    <row r="175">
      <c r="A175" s="11">
        <v>44543.57222952734</v>
      </c>
      <c r="B175" s="6">
        <f t="shared" si="1"/>
        <v>44543.78056</v>
      </c>
      <c r="C175" s="13">
        <v>186.0</v>
      </c>
      <c r="D175" s="13">
        <v>61.0</v>
      </c>
      <c r="E175" s="13">
        <v>203.0</v>
      </c>
      <c r="F175" s="7">
        <f t="shared" si="2"/>
        <v>0.4133333333</v>
      </c>
      <c r="G175" s="7">
        <f t="shared" si="3"/>
        <v>0.03331096668</v>
      </c>
      <c r="H175" s="7">
        <f t="shared" si="4"/>
        <v>0.7530364372</v>
      </c>
      <c r="I175" s="7">
        <f t="shared" si="5"/>
        <v>0.01518733017</v>
      </c>
      <c r="J175" s="7">
        <f t="shared" si="6"/>
        <v>0.1355555556</v>
      </c>
      <c r="K175" s="7">
        <f t="shared" si="7"/>
        <v>0.0005371597955</v>
      </c>
      <c r="L175" s="7">
        <f t="shared" si="8"/>
        <v>0.2469635628</v>
      </c>
      <c r="M175" s="7">
        <f t="shared" si="9"/>
        <v>-0.01518733017</v>
      </c>
      <c r="N175" s="7">
        <f t="shared" si="10"/>
        <v>0.4511111111</v>
      </c>
      <c r="O175" s="7">
        <f t="shared" si="11"/>
        <v>-0.03384812648</v>
      </c>
      <c r="P175" s="7">
        <f t="shared" si="12"/>
        <v>-0.0157965866</v>
      </c>
      <c r="Q175" s="11">
        <v>44543.791666666664</v>
      </c>
      <c r="R175" s="12" t="s">
        <v>21</v>
      </c>
      <c r="S175" s="13">
        <v>3825.51</v>
      </c>
      <c r="T175" s="13">
        <v>3825.51</v>
      </c>
      <c r="U175" s="13">
        <v>3666.12</v>
      </c>
      <c r="V175" s="13">
        <v>3765.08</v>
      </c>
      <c r="W175" s="13">
        <v>5800.406452</v>
      </c>
      <c r="X175" s="14">
        <f t="shared" si="13"/>
        <v>-0.0157965866</v>
      </c>
    </row>
    <row r="176">
      <c r="A176" s="11">
        <v>44543.58612472523</v>
      </c>
      <c r="B176" s="6">
        <f t="shared" si="1"/>
        <v>44543.79446</v>
      </c>
      <c r="C176" s="13">
        <v>187.0</v>
      </c>
      <c r="D176" s="13">
        <v>61.0</v>
      </c>
      <c r="E176" s="13">
        <v>202.0</v>
      </c>
      <c r="F176" s="7">
        <f t="shared" si="2"/>
        <v>0.4155555556</v>
      </c>
      <c r="G176" s="7">
        <f t="shared" si="3"/>
        <v>0.0355331889</v>
      </c>
      <c r="H176" s="7">
        <f t="shared" si="4"/>
        <v>0.7540322581</v>
      </c>
      <c r="I176" s="7">
        <f t="shared" si="5"/>
        <v>0.01618315099</v>
      </c>
      <c r="J176" s="7">
        <f t="shared" si="6"/>
        <v>0.1355555556</v>
      </c>
      <c r="K176" s="7">
        <f t="shared" si="7"/>
        <v>0.0005371597955</v>
      </c>
      <c r="L176" s="7">
        <f t="shared" si="8"/>
        <v>0.2459677419</v>
      </c>
      <c r="M176" s="7">
        <f t="shared" si="9"/>
        <v>-0.01618315099</v>
      </c>
      <c r="N176" s="7">
        <f t="shared" si="10"/>
        <v>0.4488888889</v>
      </c>
      <c r="O176" s="7">
        <f t="shared" si="11"/>
        <v>-0.0360703487</v>
      </c>
      <c r="P176" s="7">
        <f t="shared" si="12"/>
        <v>-0.007846586167</v>
      </c>
      <c r="Q176" s="11">
        <v>44543.833333333336</v>
      </c>
      <c r="R176" s="12" t="s">
        <v>21</v>
      </c>
      <c r="S176" s="13">
        <v>3765.08</v>
      </c>
      <c r="T176" s="13">
        <v>3786.36</v>
      </c>
      <c r="U176" s="13">
        <v>3723.97</v>
      </c>
      <c r="V176" s="13">
        <v>3756.65</v>
      </c>
      <c r="W176" s="13">
        <v>1179.400644</v>
      </c>
      <c r="X176" s="14">
        <f t="shared" si="13"/>
        <v>-0.00223899625</v>
      </c>
    </row>
    <row r="177">
      <c r="A177" s="11">
        <v>44543.641144292</v>
      </c>
      <c r="B177" s="6">
        <f t="shared" si="1"/>
        <v>44543.84948</v>
      </c>
      <c r="C177" s="13">
        <v>141.0</v>
      </c>
      <c r="D177" s="13">
        <v>50.0</v>
      </c>
      <c r="E177" s="13">
        <v>259.0</v>
      </c>
      <c r="F177" s="7">
        <f t="shared" si="2"/>
        <v>0.3133333333</v>
      </c>
      <c r="G177" s="7">
        <f t="shared" si="3"/>
        <v>-0.06668903332</v>
      </c>
      <c r="H177" s="7">
        <f t="shared" si="4"/>
        <v>0.7382198953</v>
      </c>
      <c r="I177" s="7">
        <f t="shared" si="5"/>
        <v>0.0003707882153</v>
      </c>
      <c r="J177" s="7">
        <f t="shared" si="6"/>
        <v>0.1111111111</v>
      </c>
      <c r="K177" s="7">
        <f t="shared" si="7"/>
        <v>-0.02390728465</v>
      </c>
      <c r="L177" s="7">
        <f t="shared" si="8"/>
        <v>0.2617801047</v>
      </c>
      <c r="M177" s="7">
        <f t="shared" si="9"/>
        <v>-0.0003707882153</v>
      </c>
      <c r="N177" s="7">
        <f t="shared" si="10"/>
        <v>0.5755555556</v>
      </c>
      <c r="O177" s="7">
        <f t="shared" si="11"/>
        <v>0.09059631797</v>
      </c>
      <c r="P177" s="7">
        <f t="shared" si="12"/>
        <v>-0.002382753204</v>
      </c>
      <c r="Q177" s="11">
        <v>44543.875</v>
      </c>
      <c r="R177" s="12" t="s">
        <v>21</v>
      </c>
      <c r="S177" s="13">
        <v>3756.65</v>
      </c>
      <c r="T177" s="13">
        <v>3781.34</v>
      </c>
      <c r="U177" s="13">
        <v>3717.52</v>
      </c>
      <c r="V177" s="13">
        <v>3772.33</v>
      </c>
      <c r="W177" s="13">
        <v>793.073657</v>
      </c>
      <c r="X177" s="14">
        <f t="shared" si="13"/>
        <v>0.004173931561</v>
      </c>
    </row>
    <row r="178">
      <c r="A178" s="11">
        <v>44543.66823120033</v>
      </c>
      <c r="B178" s="6">
        <f t="shared" si="1"/>
        <v>44543.87656</v>
      </c>
      <c r="C178" s="13">
        <v>144.0</v>
      </c>
      <c r="D178" s="13">
        <v>50.0</v>
      </c>
      <c r="E178" s="13">
        <v>256.0</v>
      </c>
      <c r="F178" s="7">
        <f t="shared" si="2"/>
        <v>0.32</v>
      </c>
      <c r="G178" s="7">
        <f t="shared" si="3"/>
        <v>-0.06002236665</v>
      </c>
      <c r="H178" s="7">
        <f t="shared" si="4"/>
        <v>0.7422680412</v>
      </c>
      <c r="I178" s="7">
        <f t="shared" si="5"/>
        <v>0.004418934164</v>
      </c>
      <c r="J178" s="7">
        <f t="shared" si="6"/>
        <v>0.1111111111</v>
      </c>
      <c r="K178" s="7">
        <f t="shared" si="7"/>
        <v>-0.02390728465</v>
      </c>
      <c r="L178" s="7">
        <f t="shared" si="8"/>
        <v>0.2577319588</v>
      </c>
      <c r="M178" s="7">
        <f t="shared" si="9"/>
        <v>-0.004418934164</v>
      </c>
      <c r="N178" s="7">
        <f t="shared" si="10"/>
        <v>0.5688888889</v>
      </c>
      <c r="O178" s="7">
        <f t="shared" si="11"/>
        <v>0.0839296513</v>
      </c>
      <c r="P178" s="7">
        <f t="shared" si="12"/>
        <v>-0.004654514958</v>
      </c>
      <c r="Q178" s="11">
        <v>44543.916666666664</v>
      </c>
      <c r="R178" s="12" t="s">
        <v>21</v>
      </c>
      <c r="S178" s="13">
        <v>3772.33</v>
      </c>
      <c r="T178" s="13">
        <v>3815.65</v>
      </c>
      <c r="U178" s="13">
        <v>3757.24</v>
      </c>
      <c r="V178" s="13">
        <v>3797.89</v>
      </c>
      <c r="W178" s="13">
        <v>1081.153584</v>
      </c>
      <c r="X178" s="14">
        <f t="shared" si="13"/>
        <v>0.006775653243</v>
      </c>
    </row>
    <row r="179">
      <c r="A179" s="11">
        <v>44543.94943384646</v>
      </c>
      <c r="B179" s="6">
        <f t="shared" si="1"/>
        <v>44544.15777</v>
      </c>
      <c r="C179" s="13">
        <v>157.0</v>
      </c>
      <c r="D179" s="13">
        <v>59.0</v>
      </c>
      <c r="E179" s="13">
        <v>234.0</v>
      </c>
      <c r="F179" s="7">
        <f t="shared" si="2"/>
        <v>0.3488888889</v>
      </c>
      <c r="G179" s="7">
        <f t="shared" si="3"/>
        <v>-0.03113347776</v>
      </c>
      <c r="H179" s="7">
        <f t="shared" si="4"/>
        <v>0.7268518519</v>
      </c>
      <c r="I179" s="7">
        <f t="shared" si="5"/>
        <v>-0.01099725522</v>
      </c>
      <c r="J179" s="7">
        <f t="shared" si="6"/>
        <v>0.1311111111</v>
      </c>
      <c r="K179" s="7">
        <f t="shared" si="7"/>
        <v>-0.003907284649</v>
      </c>
      <c r="L179" s="7">
        <f t="shared" si="8"/>
        <v>0.2731481481</v>
      </c>
      <c r="M179" s="7">
        <f t="shared" si="9"/>
        <v>0.01099725522</v>
      </c>
      <c r="N179" s="7">
        <f t="shared" si="10"/>
        <v>0.52</v>
      </c>
      <c r="O179" s="7">
        <f t="shared" si="11"/>
        <v>0.03504076241</v>
      </c>
      <c r="P179" s="7">
        <f t="shared" si="12"/>
        <v>-0.006430224689</v>
      </c>
      <c r="Q179" s="11">
        <v>44544.166666666664</v>
      </c>
      <c r="R179" s="12" t="s">
        <v>21</v>
      </c>
      <c r="S179" s="13">
        <v>3776.71</v>
      </c>
      <c r="T179" s="13">
        <v>3797.69</v>
      </c>
      <c r="U179" s="13">
        <v>3765.69</v>
      </c>
      <c r="V179" s="13">
        <v>3773.27</v>
      </c>
      <c r="W179" s="13">
        <v>391.678365</v>
      </c>
      <c r="X179" s="14">
        <f t="shared" si="13"/>
        <v>-0.0009108456831</v>
      </c>
    </row>
    <row r="180">
      <c r="A180" s="11">
        <v>44543.96891155404</v>
      </c>
      <c r="B180" s="6">
        <f t="shared" si="1"/>
        <v>44544.17724</v>
      </c>
      <c r="C180" s="13">
        <v>154.0</v>
      </c>
      <c r="D180" s="13">
        <v>59.0</v>
      </c>
      <c r="E180" s="13">
        <v>237.0</v>
      </c>
      <c r="F180" s="7">
        <f t="shared" si="2"/>
        <v>0.3422222222</v>
      </c>
      <c r="G180" s="7">
        <f t="shared" si="3"/>
        <v>-0.03780014443</v>
      </c>
      <c r="H180" s="7">
        <f t="shared" si="4"/>
        <v>0.7230046948</v>
      </c>
      <c r="I180" s="7">
        <f t="shared" si="5"/>
        <v>-0.01484441224</v>
      </c>
      <c r="J180" s="7">
        <f t="shared" si="6"/>
        <v>0.1311111111</v>
      </c>
      <c r="K180" s="7">
        <f t="shared" si="7"/>
        <v>-0.003907284649</v>
      </c>
      <c r="L180" s="7">
        <f t="shared" si="8"/>
        <v>0.2769953052</v>
      </c>
      <c r="M180" s="7">
        <f t="shared" si="9"/>
        <v>0.01484441224</v>
      </c>
      <c r="N180" s="7">
        <f t="shared" si="10"/>
        <v>0.5266666667</v>
      </c>
      <c r="O180" s="7">
        <f t="shared" si="11"/>
        <v>0.04170742908</v>
      </c>
      <c r="P180" s="7">
        <f t="shared" si="12"/>
        <v>-0.01276605861</v>
      </c>
      <c r="Q180" s="11">
        <v>44544.208333333336</v>
      </c>
      <c r="R180" s="12" t="s">
        <v>21</v>
      </c>
      <c r="S180" s="13">
        <v>3773.27</v>
      </c>
      <c r="T180" s="13">
        <v>3785.82</v>
      </c>
      <c r="U180" s="13">
        <v>3733.96</v>
      </c>
      <c r="V180" s="13">
        <v>3737.49</v>
      </c>
      <c r="W180" s="13">
        <v>286.943669</v>
      </c>
      <c r="X180" s="14">
        <f t="shared" si="13"/>
        <v>-0.009482491314</v>
      </c>
    </row>
    <row r="181">
      <c r="A181" s="11">
        <v>44544.2704982627</v>
      </c>
      <c r="B181" s="6">
        <f t="shared" si="1"/>
        <v>44544.47883</v>
      </c>
      <c r="C181" s="13">
        <v>156.0</v>
      </c>
      <c r="D181" s="13">
        <v>61.0</v>
      </c>
      <c r="E181" s="13">
        <v>233.0</v>
      </c>
      <c r="F181" s="7">
        <f t="shared" si="2"/>
        <v>0.3466666667</v>
      </c>
      <c r="G181" s="7">
        <f t="shared" si="3"/>
        <v>-0.03335569998</v>
      </c>
      <c r="H181" s="7">
        <f t="shared" si="4"/>
        <v>0.7188940092</v>
      </c>
      <c r="I181" s="7">
        <f t="shared" si="5"/>
        <v>-0.01895509786</v>
      </c>
      <c r="J181" s="7">
        <f t="shared" si="6"/>
        <v>0.1355555556</v>
      </c>
      <c r="K181" s="7">
        <f t="shared" si="7"/>
        <v>0.0005371597955</v>
      </c>
      <c r="L181" s="7">
        <f t="shared" si="8"/>
        <v>0.2811059908</v>
      </c>
      <c r="M181" s="7">
        <f t="shared" si="9"/>
        <v>0.01895509786</v>
      </c>
      <c r="N181" s="7">
        <f t="shared" si="10"/>
        <v>0.5177777778</v>
      </c>
      <c r="O181" s="7">
        <f t="shared" si="11"/>
        <v>0.03281854019</v>
      </c>
      <c r="P181" s="7">
        <f t="shared" si="12"/>
        <v>-0.01060039609</v>
      </c>
      <c r="Q181" s="11">
        <v>44544.5</v>
      </c>
      <c r="R181" s="12" t="s">
        <v>21</v>
      </c>
      <c r="S181" s="13">
        <v>3841.83</v>
      </c>
      <c r="T181" s="13">
        <v>3867.78</v>
      </c>
      <c r="U181" s="13">
        <v>3825.0</v>
      </c>
      <c r="V181" s="13">
        <v>3826.78</v>
      </c>
      <c r="W181" s="13">
        <v>764.727835</v>
      </c>
      <c r="X181" s="14">
        <f t="shared" si="13"/>
        <v>-0.003917403946</v>
      </c>
    </row>
    <row r="182">
      <c r="A182" s="11">
        <v>44544.32056304596</v>
      </c>
      <c r="B182" s="6">
        <f t="shared" si="1"/>
        <v>44544.5289</v>
      </c>
      <c r="C182" s="13">
        <v>151.0</v>
      </c>
      <c r="D182" s="13">
        <v>61.0</v>
      </c>
      <c r="E182" s="13">
        <v>238.0</v>
      </c>
      <c r="F182" s="7">
        <f t="shared" si="2"/>
        <v>0.3355555556</v>
      </c>
      <c r="G182" s="7">
        <f t="shared" si="3"/>
        <v>-0.0444668111</v>
      </c>
      <c r="H182" s="7">
        <f t="shared" si="4"/>
        <v>0.7122641509</v>
      </c>
      <c r="I182" s="7">
        <f t="shared" si="5"/>
        <v>-0.02558495613</v>
      </c>
      <c r="J182" s="7">
        <f t="shared" si="6"/>
        <v>0.1355555556</v>
      </c>
      <c r="K182" s="7">
        <f t="shared" si="7"/>
        <v>0.0005371597955</v>
      </c>
      <c r="L182" s="7">
        <f t="shared" si="8"/>
        <v>0.2877358491</v>
      </c>
      <c r="M182" s="7">
        <f t="shared" si="9"/>
        <v>0.02558495613</v>
      </c>
      <c r="N182" s="7">
        <f t="shared" si="10"/>
        <v>0.5288888889</v>
      </c>
      <c r="O182" s="7">
        <f t="shared" si="11"/>
        <v>0.0439296513</v>
      </c>
      <c r="P182" s="7">
        <f t="shared" si="12"/>
        <v>-0.01257927101</v>
      </c>
      <c r="Q182" s="11">
        <v>44544.541666666664</v>
      </c>
      <c r="R182" s="12" t="s">
        <v>21</v>
      </c>
      <c r="S182" s="13">
        <v>3826.78</v>
      </c>
      <c r="T182" s="13">
        <v>3842.83</v>
      </c>
      <c r="U182" s="13">
        <v>3772.54</v>
      </c>
      <c r="V182" s="13">
        <v>3794.49</v>
      </c>
      <c r="W182" s="13">
        <v>659.020168</v>
      </c>
      <c r="X182" s="14">
        <f t="shared" si="13"/>
        <v>-0.008437903407</v>
      </c>
    </row>
    <row r="183">
      <c r="A183" s="11">
        <v>44544.37556084487</v>
      </c>
      <c r="B183" s="6">
        <f t="shared" si="1"/>
        <v>44544.58389</v>
      </c>
      <c r="C183" s="13">
        <v>154.0</v>
      </c>
      <c r="D183" s="13">
        <v>59.0</v>
      </c>
      <c r="E183" s="13">
        <v>237.0</v>
      </c>
      <c r="F183" s="7">
        <f t="shared" si="2"/>
        <v>0.3422222222</v>
      </c>
      <c r="G183" s="7">
        <f t="shared" si="3"/>
        <v>-0.03780014443</v>
      </c>
      <c r="H183" s="7">
        <f t="shared" si="4"/>
        <v>0.7230046948</v>
      </c>
      <c r="I183" s="7">
        <f t="shared" si="5"/>
        <v>-0.01484441224</v>
      </c>
      <c r="J183" s="7">
        <f t="shared" si="6"/>
        <v>0.1311111111</v>
      </c>
      <c r="K183" s="7">
        <f t="shared" si="7"/>
        <v>-0.003907284649</v>
      </c>
      <c r="L183" s="7">
        <f t="shared" si="8"/>
        <v>0.2769953052</v>
      </c>
      <c r="M183" s="7">
        <f t="shared" si="9"/>
        <v>0.01484441224</v>
      </c>
      <c r="N183" s="7">
        <f t="shared" si="10"/>
        <v>0.5266666667</v>
      </c>
      <c r="O183" s="7">
        <f t="shared" si="11"/>
        <v>0.04170742908</v>
      </c>
      <c r="P183" s="7">
        <f t="shared" si="12"/>
        <v>-0.01505932263</v>
      </c>
      <c r="Q183" s="11">
        <v>44544.625</v>
      </c>
      <c r="R183" s="12" t="s">
        <v>21</v>
      </c>
      <c r="S183" s="13">
        <v>3820.26</v>
      </c>
      <c r="T183" s="13">
        <v>3837.49</v>
      </c>
      <c r="U183" s="13">
        <v>3772.9</v>
      </c>
      <c r="V183" s="13">
        <v>3779.7</v>
      </c>
      <c r="W183" s="13">
        <v>803.761337</v>
      </c>
      <c r="X183" s="14">
        <f t="shared" si="13"/>
        <v>-0.01061707842</v>
      </c>
    </row>
    <row r="184">
      <c r="A184" s="11">
        <v>44544.44758493194</v>
      </c>
      <c r="B184" s="6">
        <f t="shared" si="1"/>
        <v>44544.65592</v>
      </c>
      <c r="C184" s="13">
        <v>185.0</v>
      </c>
      <c r="D184" s="13">
        <v>63.0</v>
      </c>
      <c r="E184" s="13">
        <v>202.0</v>
      </c>
      <c r="F184" s="7">
        <f t="shared" si="2"/>
        <v>0.4111111111</v>
      </c>
      <c r="G184" s="7">
        <f t="shared" si="3"/>
        <v>0.03108874446</v>
      </c>
      <c r="H184" s="7">
        <f t="shared" si="4"/>
        <v>0.7459677419</v>
      </c>
      <c r="I184" s="7">
        <f t="shared" si="5"/>
        <v>0.008118634863</v>
      </c>
      <c r="J184" s="7">
        <f t="shared" si="6"/>
        <v>0.14</v>
      </c>
      <c r="K184" s="7">
        <f t="shared" si="7"/>
        <v>0.00498160424</v>
      </c>
      <c r="L184" s="7">
        <f t="shared" si="8"/>
        <v>0.2540322581</v>
      </c>
      <c r="M184" s="7">
        <f t="shared" si="9"/>
        <v>-0.008118634863</v>
      </c>
      <c r="N184" s="7">
        <f t="shared" si="10"/>
        <v>0.4488888889</v>
      </c>
      <c r="O184" s="7">
        <f t="shared" si="11"/>
        <v>-0.0360703487</v>
      </c>
      <c r="P184" s="7">
        <f t="shared" si="12"/>
        <v>-0.00986933775</v>
      </c>
      <c r="Q184" s="11">
        <v>44544.666666666664</v>
      </c>
      <c r="R184" s="12" t="s">
        <v>21</v>
      </c>
      <c r="S184" s="13">
        <v>3779.7</v>
      </c>
      <c r="T184" s="13">
        <v>3803.7</v>
      </c>
      <c r="U184" s="13">
        <v>3750.0</v>
      </c>
      <c r="V184" s="13">
        <v>3766.16</v>
      </c>
      <c r="W184" s="13">
        <v>919.09542</v>
      </c>
      <c r="X184" s="14">
        <f t="shared" si="13"/>
        <v>-0.003582294891</v>
      </c>
    </row>
    <row r="185">
      <c r="A185" s="11">
        <v>44544.47414303017</v>
      </c>
      <c r="B185" s="6">
        <f t="shared" si="1"/>
        <v>44544.68248</v>
      </c>
      <c r="C185" s="13">
        <v>181.0</v>
      </c>
      <c r="D185" s="13">
        <v>65.0</v>
      </c>
      <c r="E185" s="13">
        <v>204.0</v>
      </c>
      <c r="F185" s="7">
        <f t="shared" si="2"/>
        <v>0.4022222222</v>
      </c>
      <c r="G185" s="7">
        <f t="shared" si="3"/>
        <v>0.02219985557</v>
      </c>
      <c r="H185" s="7">
        <f t="shared" si="4"/>
        <v>0.7357723577</v>
      </c>
      <c r="I185" s="7">
        <f t="shared" si="5"/>
        <v>-0.002076749349</v>
      </c>
      <c r="J185" s="7">
        <f t="shared" si="6"/>
        <v>0.1444444444</v>
      </c>
      <c r="K185" s="7">
        <f t="shared" si="7"/>
        <v>0.009426048684</v>
      </c>
      <c r="L185" s="7">
        <f t="shared" si="8"/>
        <v>0.2642276423</v>
      </c>
      <c r="M185" s="7">
        <f t="shared" si="9"/>
        <v>0.002076749349</v>
      </c>
      <c r="N185" s="7">
        <f t="shared" si="10"/>
        <v>0.4533333333</v>
      </c>
      <c r="O185" s="7">
        <f t="shared" si="11"/>
        <v>-0.03162590426</v>
      </c>
      <c r="P185" s="7">
        <f t="shared" si="12"/>
        <v>-0.01106767408</v>
      </c>
      <c r="Q185" s="11">
        <v>44544.708333333336</v>
      </c>
      <c r="R185" s="12" t="s">
        <v>21</v>
      </c>
      <c r="S185" s="13">
        <v>3766.16</v>
      </c>
      <c r="T185" s="13">
        <v>3801.16</v>
      </c>
      <c r="U185" s="13">
        <v>3755.0</v>
      </c>
      <c r="V185" s="13">
        <v>3759.09</v>
      </c>
      <c r="W185" s="13">
        <v>617.687471</v>
      </c>
      <c r="X185" s="14">
        <f t="shared" si="13"/>
        <v>-0.001877243665</v>
      </c>
    </row>
    <row r="186">
      <c r="A186" s="11">
        <v>44544.53754012511</v>
      </c>
      <c r="B186" s="6">
        <f t="shared" si="1"/>
        <v>44544.74587</v>
      </c>
      <c r="C186" s="13">
        <v>172.0</v>
      </c>
      <c r="D186" s="13">
        <v>65.0</v>
      </c>
      <c r="E186" s="13">
        <v>213.0</v>
      </c>
      <c r="F186" s="7">
        <f t="shared" si="2"/>
        <v>0.3822222222</v>
      </c>
      <c r="G186" s="7">
        <f t="shared" si="3"/>
        <v>0.002199855571</v>
      </c>
      <c r="H186" s="7">
        <f t="shared" si="4"/>
        <v>0.7257383966</v>
      </c>
      <c r="I186" s="7">
        <f t="shared" si="5"/>
        <v>-0.01211071045</v>
      </c>
      <c r="J186" s="7">
        <f t="shared" si="6"/>
        <v>0.1444444444</v>
      </c>
      <c r="K186" s="7">
        <f t="shared" si="7"/>
        <v>0.009426048684</v>
      </c>
      <c r="L186" s="7">
        <f t="shared" si="8"/>
        <v>0.2742616034</v>
      </c>
      <c r="M186" s="7">
        <f t="shared" si="9"/>
        <v>0.01211071045</v>
      </c>
      <c r="N186" s="7">
        <f t="shared" si="10"/>
        <v>0.4733333333</v>
      </c>
      <c r="O186" s="7">
        <f t="shared" si="11"/>
        <v>-0.01162590426</v>
      </c>
      <c r="P186" s="7">
        <f t="shared" si="12"/>
        <v>-0.009020696871</v>
      </c>
      <c r="Q186" s="11">
        <v>44544.75</v>
      </c>
      <c r="R186" s="12" t="s">
        <v>21</v>
      </c>
      <c r="S186" s="13">
        <v>3759.09</v>
      </c>
      <c r="T186" s="13">
        <v>3784.63</v>
      </c>
      <c r="U186" s="13">
        <v>3727.37</v>
      </c>
      <c r="V186" s="13">
        <v>3750.49</v>
      </c>
      <c r="W186" s="13">
        <v>733.683286</v>
      </c>
      <c r="X186" s="14">
        <f t="shared" si="13"/>
        <v>-0.002287787736</v>
      </c>
    </row>
    <row r="187">
      <c r="A187" s="11">
        <v>44544.564332059424</v>
      </c>
      <c r="B187" s="6">
        <f t="shared" si="1"/>
        <v>44544.77267</v>
      </c>
      <c r="C187" s="13">
        <v>169.0</v>
      </c>
      <c r="D187" s="13">
        <v>66.0</v>
      </c>
      <c r="E187" s="13">
        <v>215.0</v>
      </c>
      <c r="F187" s="7">
        <f t="shared" si="2"/>
        <v>0.3755555556</v>
      </c>
      <c r="G187" s="7">
        <f t="shared" si="3"/>
        <v>-0.004466811095</v>
      </c>
      <c r="H187" s="7">
        <f t="shared" si="4"/>
        <v>0.7191489362</v>
      </c>
      <c r="I187" s="7">
        <f t="shared" si="5"/>
        <v>-0.0187001709</v>
      </c>
      <c r="J187" s="7">
        <f t="shared" si="6"/>
        <v>0.1466666667</v>
      </c>
      <c r="K187" s="7">
        <f t="shared" si="7"/>
        <v>0.01164827091</v>
      </c>
      <c r="L187" s="7">
        <f t="shared" si="8"/>
        <v>0.2808510638</v>
      </c>
      <c r="M187" s="7">
        <f t="shared" si="9"/>
        <v>0.0187001709</v>
      </c>
      <c r="N187" s="7">
        <f t="shared" si="10"/>
        <v>0.4777777778</v>
      </c>
      <c r="O187" s="7">
        <f t="shared" si="11"/>
        <v>-0.007181459811</v>
      </c>
      <c r="P187" s="7">
        <f t="shared" si="12"/>
        <v>-0.003478205711</v>
      </c>
      <c r="Q187" s="11">
        <v>44544.791666666664</v>
      </c>
      <c r="R187" s="12" t="s">
        <v>21</v>
      </c>
      <c r="S187" s="13">
        <v>3750.49</v>
      </c>
      <c r="T187" s="13">
        <v>3783.56</v>
      </c>
      <c r="U187" s="13">
        <v>3749.81</v>
      </c>
      <c r="V187" s="13">
        <v>3770.4</v>
      </c>
      <c r="W187" s="13">
        <v>889.50765</v>
      </c>
      <c r="X187" s="14">
        <f t="shared" si="13"/>
        <v>0.005308639671</v>
      </c>
    </row>
    <row r="188">
      <c r="A188" s="11">
        <v>44544.585993055356</v>
      </c>
      <c r="B188" s="6">
        <f t="shared" si="1"/>
        <v>44544.79433</v>
      </c>
      <c r="C188" s="13">
        <v>170.0</v>
      </c>
      <c r="D188" s="13">
        <v>64.0</v>
      </c>
      <c r="E188" s="13">
        <v>216.0</v>
      </c>
      <c r="F188" s="7">
        <f t="shared" si="2"/>
        <v>0.3777777778</v>
      </c>
      <c r="G188" s="7">
        <f t="shared" si="3"/>
        <v>-0.002244588873</v>
      </c>
      <c r="H188" s="7">
        <f t="shared" si="4"/>
        <v>0.7264957265</v>
      </c>
      <c r="I188" s="7">
        <f t="shared" si="5"/>
        <v>-0.01135338058</v>
      </c>
      <c r="J188" s="7">
        <f t="shared" si="6"/>
        <v>0.1422222222</v>
      </c>
      <c r="K188" s="7">
        <f t="shared" si="7"/>
        <v>0.007203826462</v>
      </c>
      <c r="L188" s="7">
        <f t="shared" si="8"/>
        <v>0.2735042735</v>
      </c>
      <c r="M188" s="7">
        <f t="shared" si="9"/>
        <v>0.01135338058</v>
      </c>
      <c r="N188" s="7">
        <f t="shared" si="10"/>
        <v>0.48</v>
      </c>
      <c r="O188" s="7">
        <f t="shared" si="11"/>
        <v>-0.004959237589</v>
      </c>
      <c r="P188" s="7">
        <f t="shared" si="12"/>
        <v>-0.006397384043</v>
      </c>
      <c r="Q188" s="11">
        <v>44544.833333333336</v>
      </c>
      <c r="R188" s="12" t="s">
        <v>21</v>
      </c>
      <c r="S188" s="13">
        <v>3770.4</v>
      </c>
      <c r="T188" s="13">
        <v>3859.39</v>
      </c>
      <c r="U188" s="13">
        <v>3770.24</v>
      </c>
      <c r="V188" s="13">
        <v>3834.7</v>
      </c>
      <c r="W188" s="13">
        <v>1235.368521</v>
      </c>
      <c r="X188" s="14">
        <f t="shared" si="13"/>
        <v>0.01705389349</v>
      </c>
    </row>
    <row r="189">
      <c r="A189" s="11">
        <v>44544.627696086354</v>
      </c>
      <c r="B189" s="6">
        <f t="shared" si="1"/>
        <v>44544.83603</v>
      </c>
      <c r="C189" s="13">
        <v>174.0</v>
      </c>
      <c r="D189" s="13">
        <v>63.0</v>
      </c>
      <c r="E189" s="13">
        <v>213.0</v>
      </c>
      <c r="F189" s="7">
        <f t="shared" si="2"/>
        <v>0.3866666667</v>
      </c>
      <c r="G189" s="7">
        <f t="shared" si="3"/>
        <v>0.006644300016</v>
      </c>
      <c r="H189" s="7">
        <f t="shared" si="4"/>
        <v>0.7341772152</v>
      </c>
      <c r="I189" s="7">
        <f t="shared" si="5"/>
        <v>-0.003671891883</v>
      </c>
      <c r="J189" s="7">
        <f t="shared" si="6"/>
        <v>0.14</v>
      </c>
      <c r="K189" s="7">
        <f t="shared" si="7"/>
        <v>0.00498160424</v>
      </c>
      <c r="L189" s="7">
        <f t="shared" si="8"/>
        <v>0.2658227848</v>
      </c>
      <c r="M189" s="7">
        <f t="shared" si="9"/>
        <v>0.003671891883</v>
      </c>
      <c r="N189" s="7">
        <f t="shared" si="10"/>
        <v>0.4733333333</v>
      </c>
      <c r="O189" s="7">
        <f t="shared" si="11"/>
        <v>-0.01162590426</v>
      </c>
      <c r="P189" s="7">
        <f t="shared" si="12"/>
        <v>-0.007103432467</v>
      </c>
      <c r="Q189" s="11">
        <v>44544.875</v>
      </c>
      <c r="R189" s="12" t="s">
        <v>21</v>
      </c>
      <c r="S189" s="13">
        <v>3834.7</v>
      </c>
      <c r="T189" s="13">
        <v>3882.63</v>
      </c>
      <c r="U189" s="13">
        <v>3832.48</v>
      </c>
      <c r="V189" s="13">
        <v>3855.05</v>
      </c>
      <c r="W189" s="13">
        <v>691.216415</v>
      </c>
      <c r="X189" s="14">
        <f t="shared" si="13"/>
        <v>0.005306803661</v>
      </c>
    </row>
    <row r="190">
      <c r="A190" s="11">
        <v>44544.669263314165</v>
      </c>
      <c r="B190" s="6">
        <f t="shared" si="1"/>
        <v>44544.8776</v>
      </c>
      <c r="C190" s="13">
        <v>172.0</v>
      </c>
      <c r="D190" s="13">
        <v>65.0</v>
      </c>
      <c r="E190" s="13">
        <v>213.0</v>
      </c>
      <c r="F190" s="7">
        <f t="shared" si="2"/>
        <v>0.3822222222</v>
      </c>
      <c r="G190" s="7">
        <f t="shared" si="3"/>
        <v>0.002199855571</v>
      </c>
      <c r="H190" s="7">
        <f t="shared" si="4"/>
        <v>0.7257383966</v>
      </c>
      <c r="I190" s="7">
        <f t="shared" si="5"/>
        <v>-0.01211071045</v>
      </c>
      <c r="J190" s="7">
        <f t="shared" si="6"/>
        <v>0.1444444444</v>
      </c>
      <c r="K190" s="7">
        <f t="shared" si="7"/>
        <v>0.009426048684</v>
      </c>
      <c r="L190" s="7">
        <f t="shared" si="8"/>
        <v>0.2742616034</v>
      </c>
      <c r="M190" s="7">
        <f t="shared" si="9"/>
        <v>0.01211071045</v>
      </c>
      <c r="N190" s="7">
        <f t="shared" si="10"/>
        <v>0.4733333333</v>
      </c>
      <c r="O190" s="7">
        <f t="shared" si="11"/>
        <v>-0.01162590426</v>
      </c>
      <c r="P190" s="7">
        <f t="shared" si="12"/>
        <v>-0.005749105019</v>
      </c>
      <c r="Q190" s="11">
        <v>44544.916666666664</v>
      </c>
      <c r="R190" s="12" t="s">
        <v>21</v>
      </c>
      <c r="S190" s="13">
        <v>3855.05</v>
      </c>
      <c r="T190" s="13">
        <v>3863.21</v>
      </c>
      <c r="U190" s="13">
        <v>3824.4</v>
      </c>
      <c r="V190" s="13">
        <v>3841.0</v>
      </c>
      <c r="W190" s="13">
        <v>275.424437</v>
      </c>
      <c r="X190" s="14">
        <f t="shared" si="13"/>
        <v>-0.003644570109</v>
      </c>
    </row>
    <row r="191">
      <c r="A191" s="11">
        <v>44544.71041862903</v>
      </c>
      <c r="B191" s="6">
        <f t="shared" si="1"/>
        <v>44544.91875</v>
      </c>
      <c r="C191" s="13">
        <v>167.0</v>
      </c>
      <c r="D191" s="13">
        <v>65.0</v>
      </c>
      <c r="E191" s="13">
        <v>218.0</v>
      </c>
      <c r="F191" s="7">
        <f t="shared" si="2"/>
        <v>0.3711111111</v>
      </c>
      <c r="G191" s="7">
        <f t="shared" si="3"/>
        <v>-0.00891125554</v>
      </c>
      <c r="H191" s="7">
        <f t="shared" si="4"/>
        <v>0.7198275862</v>
      </c>
      <c r="I191" s="7">
        <f t="shared" si="5"/>
        <v>-0.01802152087</v>
      </c>
      <c r="J191" s="7">
        <f t="shared" si="6"/>
        <v>0.1444444444</v>
      </c>
      <c r="K191" s="7">
        <f t="shared" si="7"/>
        <v>0.009426048684</v>
      </c>
      <c r="L191" s="7">
        <f t="shared" si="8"/>
        <v>0.2801724138</v>
      </c>
      <c r="M191" s="7">
        <f t="shared" si="9"/>
        <v>0.01802152087</v>
      </c>
      <c r="N191" s="7">
        <f t="shared" si="10"/>
        <v>0.4844444444</v>
      </c>
      <c r="O191" s="7">
        <f t="shared" si="11"/>
        <v>-0.0005147931445</v>
      </c>
      <c r="P191" s="7">
        <f t="shared" si="12"/>
        <v>-0.002319490435</v>
      </c>
      <c r="Q191" s="11">
        <v>44544.958333333336</v>
      </c>
      <c r="R191" s="12" t="s">
        <v>21</v>
      </c>
      <c r="S191" s="13">
        <v>3841.0</v>
      </c>
      <c r="T191" s="13">
        <v>3871.54</v>
      </c>
      <c r="U191" s="13">
        <v>3822.73</v>
      </c>
      <c r="V191" s="13">
        <v>3862.56</v>
      </c>
      <c r="W191" s="13">
        <v>679.427606</v>
      </c>
      <c r="X191" s="14">
        <f t="shared" si="13"/>
        <v>0.005613121583</v>
      </c>
    </row>
    <row r="192">
      <c r="A192" s="11">
        <v>44544.75831607514</v>
      </c>
      <c r="B192" s="6">
        <f t="shared" si="1"/>
        <v>44544.96665</v>
      </c>
      <c r="C192" s="13">
        <v>168.0</v>
      </c>
      <c r="D192" s="13">
        <v>66.0</v>
      </c>
      <c r="E192" s="13">
        <v>216.0</v>
      </c>
      <c r="F192" s="7">
        <f t="shared" si="2"/>
        <v>0.3733333333</v>
      </c>
      <c r="G192" s="7">
        <f t="shared" si="3"/>
        <v>-0.006689033318</v>
      </c>
      <c r="H192" s="7">
        <f t="shared" si="4"/>
        <v>0.7179487179</v>
      </c>
      <c r="I192" s="7">
        <f t="shared" si="5"/>
        <v>-0.01990038912</v>
      </c>
      <c r="J192" s="7">
        <f t="shared" si="6"/>
        <v>0.1466666667</v>
      </c>
      <c r="K192" s="7">
        <f t="shared" si="7"/>
        <v>0.01164827091</v>
      </c>
      <c r="L192" s="7">
        <f t="shared" si="8"/>
        <v>0.2820512821</v>
      </c>
      <c r="M192" s="7">
        <f t="shared" si="9"/>
        <v>0.01990038912</v>
      </c>
      <c r="N192" s="7">
        <f t="shared" si="10"/>
        <v>0.48</v>
      </c>
      <c r="O192" s="7">
        <f t="shared" si="11"/>
        <v>-0.004959237589</v>
      </c>
      <c r="P192" s="7">
        <f t="shared" si="12"/>
        <v>-0.01135523614</v>
      </c>
      <c r="Q192" s="11">
        <v>44545.0</v>
      </c>
      <c r="R192" s="12" t="s">
        <v>21</v>
      </c>
      <c r="S192" s="13">
        <v>3862.56</v>
      </c>
      <c r="T192" s="13">
        <v>3896.0</v>
      </c>
      <c r="U192" s="13">
        <v>3846.96</v>
      </c>
      <c r="V192" s="13">
        <v>3851.76</v>
      </c>
      <c r="W192" s="13">
        <v>1338.626333</v>
      </c>
      <c r="X192" s="14">
        <f t="shared" si="13"/>
        <v>-0.002796073071</v>
      </c>
    </row>
    <row r="193">
      <c r="A193" s="11">
        <v>44544.841633889795</v>
      </c>
      <c r="B193" s="6">
        <f t="shared" si="1"/>
        <v>44545.04997</v>
      </c>
      <c r="C193" s="13">
        <v>168.0</v>
      </c>
      <c r="D193" s="13">
        <v>67.0</v>
      </c>
      <c r="E193" s="13">
        <v>215.0</v>
      </c>
      <c r="F193" s="7">
        <f t="shared" si="2"/>
        <v>0.3733333333</v>
      </c>
      <c r="G193" s="7">
        <f t="shared" si="3"/>
        <v>-0.006689033318</v>
      </c>
      <c r="H193" s="7">
        <f t="shared" si="4"/>
        <v>0.714893617</v>
      </c>
      <c r="I193" s="7">
        <f t="shared" si="5"/>
        <v>-0.02295549005</v>
      </c>
      <c r="J193" s="7">
        <f t="shared" si="6"/>
        <v>0.1488888889</v>
      </c>
      <c r="K193" s="7">
        <f t="shared" si="7"/>
        <v>0.01387049313</v>
      </c>
      <c r="L193" s="7">
        <f t="shared" si="8"/>
        <v>0.285106383</v>
      </c>
      <c r="M193" s="7">
        <f t="shared" si="9"/>
        <v>0.02295549005</v>
      </c>
      <c r="N193" s="7">
        <f t="shared" si="10"/>
        <v>0.4777777778</v>
      </c>
      <c r="O193" s="7">
        <f t="shared" si="11"/>
        <v>-0.007181459811</v>
      </c>
      <c r="P193" s="7">
        <f t="shared" si="12"/>
        <v>-0.003821125514</v>
      </c>
      <c r="Q193" s="11">
        <v>44545.083333333336</v>
      </c>
      <c r="R193" s="12" t="s">
        <v>21</v>
      </c>
      <c r="S193" s="13">
        <v>3837.58</v>
      </c>
      <c r="T193" s="13">
        <v>3841.8</v>
      </c>
      <c r="U193" s="13">
        <v>3806.0</v>
      </c>
      <c r="V193" s="13">
        <v>3827.12</v>
      </c>
      <c r="W193" s="13">
        <v>169.190022</v>
      </c>
      <c r="X193" s="14">
        <f t="shared" si="13"/>
        <v>-0.002725676077</v>
      </c>
    </row>
    <row r="194">
      <c r="A194" s="11">
        <v>44544.89026694223</v>
      </c>
      <c r="B194" s="6">
        <f t="shared" si="1"/>
        <v>44545.0986</v>
      </c>
      <c r="C194" s="13">
        <v>167.0</v>
      </c>
      <c r="D194" s="13">
        <v>64.0</v>
      </c>
      <c r="E194" s="13">
        <v>219.0</v>
      </c>
      <c r="F194" s="7">
        <f t="shared" si="2"/>
        <v>0.3711111111</v>
      </c>
      <c r="G194" s="7">
        <f t="shared" si="3"/>
        <v>-0.00891125554</v>
      </c>
      <c r="H194" s="7">
        <f t="shared" si="4"/>
        <v>0.7229437229</v>
      </c>
      <c r="I194" s="7">
        <f t="shared" si="5"/>
        <v>-0.01490538413</v>
      </c>
      <c r="J194" s="7">
        <f t="shared" si="6"/>
        <v>0.1422222222</v>
      </c>
      <c r="K194" s="7">
        <f t="shared" si="7"/>
        <v>0.007203826462</v>
      </c>
      <c r="L194" s="7">
        <f t="shared" si="8"/>
        <v>0.2770562771</v>
      </c>
      <c r="M194" s="7">
        <f t="shared" si="9"/>
        <v>0.01490538413</v>
      </c>
      <c r="N194" s="7">
        <f t="shared" si="10"/>
        <v>0.4866666667</v>
      </c>
      <c r="O194" s="7">
        <f t="shared" si="11"/>
        <v>0.001707429078</v>
      </c>
      <c r="P194" s="7">
        <f t="shared" si="12"/>
        <v>-0.00003377772697</v>
      </c>
      <c r="Q194" s="11">
        <v>44545.125</v>
      </c>
      <c r="R194" s="12" t="s">
        <v>21</v>
      </c>
      <c r="S194" s="13">
        <v>3827.12</v>
      </c>
      <c r="T194" s="13">
        <v>3848.69</v>
      </c>
      <c r="U194" s="13">
        <v>3820.0</v>
      </c>
      <c r="V194" s="13">
        <v>3848.56</v>
      </c>
      <c r="W194" s="13">
        <v>265.350008</v>
      </c>
      <c r="X194" s="14">
        <f t="shared" si="13"/>
        <v>0.00560212379</v>
      </c>
    </row>
    <row r="195">
      <c r="A195" s="11">
        <v>44545.277782701276</v>
      </c>
      <c r="B195" s="6">
        <f t="shared" si="1"/>
        <v>44545.48612</v>
      </c>
      <c r="C195" s="13">
        <v>144.0</v>
      </c>
      <c r="D195" s="13">
        <v>64.0</v>
      </c>
      <c r="E195" s="13">
        <v>242.0</v>
      </c>
      <c r="F195" s="7">
        <f t="shared" si="2"/>
        <v>0.32</v>
      </c>
      <c r="G195" s="7">
        <f t="shared" si="3"/>
        <v>-0.06002236665</v>
      </c>
      <c r="H195" s="7">
        <f t="shared" si="4"/>
        <v>0.6923076923</v>
      </c>
      <c r="I195" s="7">
        <f t="shared" si="5"/>
        <v>-0.04554141476</v>
      </c>
      <c r="J195" s="7">
        <f t="shared" si="6"/>
        <v>0.1422222222</v>
      </c>
      <c r="K195" s="7">
        <f t="shared" si="7"/>
        <v>0.007203826462</v>
      </c>
      <c r="L195" s="7">
        <f t="shared" si="8"/>
        <v>0.3076923077</v>
      </c>
      <c r="M195" s="7">
        <f t="shared" si="9"/>
        <v>0.04554141476</v>
      </c>
      <c r="N195" s="7">
        <f t="shared" si="10"/>
        <v>0.5377777778</v>
      </c>
      <c r="O195" s="7">
        <f t="shared" si="11"/>
        <v>0.05281854019</v>
      </c>
      <c r="P195" s="7">
        <f t="shared" si="12"/>
        <v>-0.01603107618</v>
      </c>
      <c r="Q195" s="11">
        <v>44545.5</v>
      </c>
      <c r="R195" s="12" t="s">
        <v>21</v>
      </c>
      <c r="S195" s="13">
        <v>3853.93</v>
      </c>
      <c r="T195" s="13">
        <v>3874.35</v>
      </c>
      <c r="U195" s="13">
        <v>3810.93</v>
      </c>
      <c r="V195" s="13">
        <v>3812.24</v>
      </c>
      <c r="W195" s="13">
        <v>258.493102</v>
      </c>
      <c r="X195" s="14">
        <f t="shared" si="13"/>
        <v>-0.01081752912</v>
      </c>
    </row>
    <row r="196">
      <c r="A196" s="11">
        <v>44545.35190263705</v>
      </c>
      <c r="B196" s="6">
        <f t="shared" si="1"/>
        <v>44545.56024</v>
      </c>
      <c r="C196" s="13">
        <v>144.0</v>
      </c>
      <c r="D196" s="13">
        <v>65.0</v>
      </c>
      <c r="E196" s="13">
        <v>241.0</v>
      </c>
      <c r="F196" s="7">
        <f t="shared" si="2"/>
        <v>0.32</v>
      </c>
      <c r="G196" s="7">
        <f t="shared" si="3"/>
        <v>-0.06002236665</v>
      </c>
      <c r="H196" s="7">
        <f t="shared" si="4"/>
        <v>0.6889952153</v>
      </c>
      <c r="I196" s="7">
        <f t="shared" si="5"/>
        <v>-0.04885389176</v>
      </c>
      <c r="J196" s="7">
        <f t="shared" si="6"/>
        <v>0.1444444444</v>
      </c>
      <c r="K196" s="7">
        <f t="shared" si="7"/>
        <v>0.009426048684</v>
      </c>
      <c r="L196" s="7">
        <f t="shared" si="8"/>
        <v>0.3110047847</v>
      </c>
      <c r="M196" s="7">
        <f t="shared" si="9"/>
        <v>0.04885389176</v>
      </c>
      <c r="N196" s="7">
        <f t="shared" si="10"/>
        <v>0.5355555556</v>
      </c>
      <c r="O196" s="7">
        <f t="shared" si="11"/>
        <v>0.05059631797</v>
      </c>
      <c r="P196" s="7">
        <f t="shared" si="12"/>
        <v>-0.013845953</v>
      </c>
      <c r="Q196" s="11">
        <v>44545.583333333336</v>
      </c>
      <c r="R196" s="12" t="s">
        <v>21</v>
      </c>
      <c r="S196" s="13">
        <v>3821.47</v>
      </c>
      <c r="T196" s="13">
        <v>3830.0</v>
      </c>
      <c r="U196" s="13">
        <v>3764.21</v>
      </c>
      <c r="V196" s="13">
        <v>3776.97</v>
      </c>
      <c r="W196" s="13">
        <v>841.297957</v>
      </c>
      <c r="X196" s="14">
        <f t="shared" si="13"/>
        <v>-0.01164473357</v>
      </c>
    </row>
    <row r="197">
      <c r="A197" s="11">
        <v>44545.39832569546</v>
      </c>
      <c r="B197" s="6">
        <f t="shared" si="1"/>
        <v>44545.60666</v>
      </c>
      <c r="C197" s="13">
        <v>163.0</v>
      </c>
      <c r="D197" s="13">
        <v>67.0</v>
      </c>
      <c r="E197" s="13">
        <v>220.0</v>
      </c>
      <c r="F197" s="7">
        <f t="shared" si="2"/>
        <v>0.3622222222</v>
      </c>
      <c r="G197" s="7">
        <f t="shared" si="3"/>
        <v>-0.01780014443</v>
      </c>
      <c r="H197" s="7">
        <f t="shared" si="4"/>
        <v>0.7086956522</v>
      </c>
      <c r="I197" s="7">
        <f t="shared" si="5"/>
        <v>-0.0291534549</v>
      </c>
      <c r="J197" s="7">
        <f t="shared" si="6"/>
        <v>0.1488888889</v>
      </c>
      <c r="K197" s="7">
        <f t="shared" si="7"/>
        <v>0.01387049313</v>
      </c>
      <c r="L197" s="7">
        <f t="shared" si="8"/>
        <v>0.2913043478</v>
      </c>
      <c r="M197" s="7">
        <f t="shared" si="9"/>
        <v>0.0291534549</v>
      </c>
      <c r="N197" s="7">
        <f t="shared" si="10"/>
        <v>0.4888888889</v>
      </c>
      <c r="O197" s="7">
        <f t="shared" si="11"/>
        <v>0.0039296513</v>
      </c>
      <c r="P197" s="7">
        <f t="shared" si="12"/>
        <v>-0.03404318265</v>
      </c>
      <c r="Q197" s="11">
        <v>44545.625</v>
      </c>
      <c r="R197" s="12" t="s">
        <v>21</v>
      </c>
      <c r="S197" s="13">
        <v>3776.97</v>
      </c>
      <c r="T197" s="13">
        <v>3785.78</v>
      </c>
      <c r="U197" s="13">
        <v>3654.95</v>
      </c>
      <c r="V197" s="13">
        <v>3656.9</v>
      </c>
      <c r="W197" s="13">
        <v>2250.789783</v>
      </c>
      <c r="X197" s="14">
        <f t="shared" si="13"/>
        <v>-0.03179003275</v>
      </c>
    </row>
    <row r="198">
      <c r="A198" s="11">
        <v>44545.5320489904</v>
      </c>
      <c r="B198" s="6">
        <f t="shared" si="1"/>
        <v>44545.74038</v>
      </c>
      <c r="C198" s="13">
        <v>160.0</v>
      </c>
      <c r="D198" s="13">
        <v>66.0</v>
      </c>
      <c r="E198" s="13">
        <v>224.0</v>
      </c>
      <c r="F198" s="7">
        <f t="shared" si="2"/>
        <v>0.3555555556</v>
      </c>
      <c r="G198" s="7">
        <f t="shared" si="3"/>
        <v>-0.0244668111</v>
      </c>
      <c r="H198" s="7">
        <f t="shared" si="4"/>
        <v>0.7079646018</v>
      </c>
      <c r="I198" s="7">
        <f t="shared" si="5"/>
        <v>-0.0298845053</v>
      </c>
      <c r="J198" s="7">
        <f t="shared" si="6"/>
        <v>0.1466666667</v>
      </c>
      <c r="K198" s="7">
        <f t="shared" si="7"/>
        <v>0.01164827091</v>
      </c>
      <c r="L198" s="7">
        <f t="shared" si="8"/>
        <v>0.2920353982</v>
      </c>
      <c r="M198" s="7">
        <f t="shared" si="9"/>
        <v>0.0298845053</v>
      </c>
      <c r="N198" s="7">
        <f t="shared" si="10"/>
        <v>0.4977777778</v>
      </c>
      <c r="O198" s="7">
        <f t="shared" si="11"/>
        <v>0.01281854019</v>
      </c>
      <c r="P198" s="7">
        <f t="shared" si="12"/>
        <v>-0.007913328231</v>
      </c>
      <c r="Q198" s="11">
        <v>44545.75</v>
      </c>
      <c r="R198" s="12" t="s">
        <v>21</v>
      </c>
      <c r="S198" s="13">
        <v>3730.66</v>
      </c>
      <c r="T198" s="13">
        <v>3841.62</v>
      </c>
      <c r="U198" s="13">
        <v>3721.8</v>
      </c>
      <c r="V198" s="13">
        <v>3811.22</v>
      </c>
      <c r="W198" s="13">
        <v>1746.271549</v>
      </c>
      <c r="X198" s="14">
        <f t="shared" si="13"/>
        <v>0.0215940343</v>
      </c>
    </row>
    <row r="199">
      <c r="A199" s="11">
        <v>44545.65749381213</v>
      </c>
      <c r="B199" s="6">
        <f t="shared" si="1"/>
        <v>44545.86583</v>
      </c>
      <c r="C199" s="13">
        <v>163.0</v>
      </c>
      <c r="D199" s="13">
        <v>65.0</v>
      </c>
      <c r="E199" s="13">
        <v>222.0</v>
      </c>
      <c r="F199" s="7">
        <f t="shared" si="2"/>
        <v>0.3622222222</v>
      </c>
      <c r="G199" s="7">
        <f t="shared" si="3"/>
        <v>-0.01780014443</v>
      </c>
      <c r="H199" s="7">
        <f t="shared" si="4"/>
        <v>0.7149122807</v>
      </c>
      <c r="I199" s="7">
        <f t="shared" si="5"/>
        <v>-0.02293682637</v>
      </c>
      <c r="J199" s="7">
        <f t="shared" si="6"/>
        <v>0.1444444444</v>
      </c>
      <c r="K199" s="7">
        <f t="shared" si="7"/>
        <v>0.009426048684</v>
      </c>
      <c r="L199" s="7">
        <f t="shared" si="8"/>
        <v>0.2850877193</v>
      </c>
      <c r="M199" s="7">
        <f t="shared" si="9"/>
        <v>0.02293682637</v>
      </c>
      <c r="N199" s="7">
        <f t="shared" si="10"/>
        <v>0.4933333333</v>
      </c>
      <c r="O199" s="7">
        <f t="shared" si="11"/>
        <v>0.008374095744</v>
      </c>
      <c r="P199" s="7">
        <f t="shared" si="12"/>
        <v>-0.007279222572</v>
      </c>
      <c r="Q199" s="11">
        <v>44545.875</v>
      </c>
      <c r="R199" s="12" t="s">
        <v>21</v>
      </c>
      <c r="S199" s="13">
        <v>4057.75</v>
      </c>
      <c r="T199" s="13">
        <v>4092.47</v>
      </c>
      <c r="U199" s="13">
        <v>4042.5</v>
      </c>
      <c r="V199" s="13">
        <v>4062.68</v>
      </c>
      <c r="W199" s="13">
        <v>991.115045</v>
      </c>
      <c r="X199" s="14">
        <f t="shared" si="13"/>
        <v>0.001214959029</v>
      </c>
    </row>
    <row r="200">
      <c r="A200" s="11">
        <v>44545.670888584806</v>
      </c>
      <c r="B200" s="6">
        <f t="shared" si="1"/>
        <v>44545.87922</v>
      </c>
      <c r="C200" s="13">
        <v>161.0</v>
      </c>
      <c r="D200" s="13">
        <v>66.0</v>
      </c>
      <c r="E200" s="13">
        <v>223.0</v>
      </c>
      <c r="F200" s="7">
        <f t="shared" si="2"/>
        <v>0.3577777778</v>
      </c>
      <c r="G200" s="7">
        <f t="shared" si="3"/>
        <v>-0.02224458887</v>
      </c>
      <c r="H200" s="7">
        <f t="shared" si="4"/>
        <v>0.7092511013</v>
      </c>
      <c r="I200" s="7">
        <f t="shared" si="5"/>
        <v>-0.02859800575</v>
      </c>
      <c r="J200" s="7">
        <f t="shared" si="6"/>
        <v>0.1466666667</v>
      </c>
      <c r="K200" s="7">
        <f t="shared" si="7"/>
        <v>0.01164827091</v>
      </c>
      <c r="L200" s="7">
        <f t="shared" si="8"/>
        <v>0.2907488987</v>
      </c>
      <c r="M200" s="7">
        <f t="shared" si="9"/>
        <v>0.02859800575</v>
      </c>
      <c r="N200" s="7">
        <f t="shared" si="10"/>
        <v>0.4955555556</v>
      </c>
      <c r="O200" s="7">
        <f t="shared" si="11"/>
        <v>0.01059631797</v>
      </c>
      <c r="P200" s="7">
        <f t="shared" si="12"/>
        <v>-0.0171007371</v>
      </c>
      <c r="Q200" s="11">
        <v>44545.916666666664</v>
      </c>
      <c r="R200" s="12" t="s">
        <v>21</v>
      </c>
      <c r="S200" s="13">
        <v>4062.68</v>
      </c>
      <c r="T200" s="13">
        <v>4070.0</v>
      </c>
      <c r="U200" s="13">
        <v>3994.4</v>
      </c>
      <c r="V200" s="13">
        <v>4000.4</v>
      </c>
      <c r="W200" s="13">
        <v>581.895498</v>
      </c>
      <c r="X200" s="14">
        <f t="shared" si="13"/>
        <v>-0.01532978231</v>
      </c>
    </row>
    <row r="201">
      <c r="A201" s="11">
        <v>44545.75373464199</v>
      </c>
      <c r="B201" s="6">
        <f t="shared" si="1"/>
        <v>44545.96207</v>
      </c>
      <c r="C201" s="13">
        <v>151.0</v>
      </c>
      <c r="D201" s="13">
        <v>59.0</v>
      </c>
      <c r="E201" s="13">
        <v>240.0</v>
      </c>
      <c r="F201" s="7">
        <f t="shared" si="2"/>
        <v>0.3355555556</v>
      </c>
      <c r="G201" s="7">
        <f t="shared" si="3"/>
        <v>-0.0444668111</v>
      </c>
      <c r="H201" s="7">
        <f t="shared" si="4"/>
        <v>0.719047619</v>
      </c>
      <c r="I201" s="7">
        <f t="shared" si="5"/>
        <v>-0.01880148802</v>
      </c>
      <c r="J201" s="7">
        <f t="shared" si="6"/>
        <v>0.1311111111</v>
      </c>
      <c r="K201" s="7">
        <f t="shared" si="7"/>
        <v>-0.003907284649</v>
      </c>
      <c r="L201" s="7">
        <f t="shared" si="8"/>
        <v>0.280952381</v>
      </c>
      <c r="M201" s="7">
        <f t="shared" si="9"/>
        <v>0.01880148802</v>
      </c>
      <c r="N201" s="7">
        <f t="shared" si="10"/>
        <v>0.5333333333</v>
      </c>
      <c r="O201" s="7">
        <f t="shared" si="11"/>
        <v>0.04837409574</v>
      </c>
      <c r="P201" s="7">
        <f t="shared" si="12"/>
        <v>-0.003348791823</v>
      </c>
      <c r="Q201" s="11">
        <v>44546.0</v>
      </c>
      <c r="R201" s="12" t="s">
        <v>21</v>
      </c>
      <c r="S201" s="13">
        <v>4021.32</v>
      </c>
      <c r="T201" s="13">
        <v>4058.18</v>
      </c>
      <c r="U201" s="13">
        <v>4016.8</v>
      </c>
      <c r="V201" s="13">
        <v>4044.59</v>
      </c>
      <c r="W201" s="13">
        <v>259.419011</v>
      </c>
      <c r="X201" s="14">
        <f t="shared" si="13"/>
        <v>0.005786657118</v>
      </c>
    </row>
    <row r="202">
      <c r="A202" s="11">
        <v>44545.8028029335</v>
      </c>
      <c r="B202" s="6">
        <f t="shared" si="1"/>
        <v>44546.01114</v>
      </c>
      <c r="C202" s="13">
        <v>150.0</v>
      </c>
      <c r="D202" s="13">
        <v>64.0</v>
      </c>
      <c r="E202" s="13">
        <v>236.0</v>
      </c>
      <c r="F202" s="7">
        <f t="shared" si="2"/>
        <v>0.3333333333</v>
      </c>
      <c r="G202" s="7">
        <f t="shared" si="3"/>
        <v>-0.04668903332</v>
      </c>
      <c r="H202" s="7">
        <f t="shared" si="4"/>
        <v>0.7009345794</v>
      </c>
      <c r="I202" s="7">
        <f t="shared" si="5"/>
        <v>-0.03691452763</v>
      </c>
      <c r="J202" s="7">
        <f t="shared" si="6"/>
        <v>0.1422222222</v>
      </c>
      <c r="K202" s="7">
        <f t="shared" si="7"/>
        <v>0.007203826462</v>
      </c>
      <c r="L202" s="7">
        <f t="shared" si="8"/>
        <v>0.2990654206</v>
      </c>
      <c r="M202" s="7">
        <f t="shared" si="9"/>
        <v>0.03691452763</v>
      </c>
      <c r="N202" s="7">
        <f t="shared" si="10"/>
        <v>0.5244444444</v>
      </c>
      <c r="O202" s="7">
        <f t="shared" si="11"/>
        <v>0.03948520686</v>
      </c>
      <c r="P202" s="7">
        <f t="shared" si="12"/>
        <v>-0.001534917526</v>
      </c>
      <c r="Q202" s="11">
        <v>44546.041666666664</v>
      </c>
      <c r="R202" s="12" t="s">
        <v>21</v>
      </c>
      <c r="S202" s="13">
        <v>4044.59</v>
      </c>
      <c r="T202" s="13">
        <v>4058.85</v>
      </c>
      <c r="U202" s="13">
        <v>4028.89</v>
      </c>
      <c r="V202" s="13">
        <v>4052.62</v>
      </c>
      <c r="W202" s="13">
        <v>365.224648</v>
      </c>
      <c r="X202" s="14">
        <f t="shared" si="13"/>
        <v>0.001985368109</v>
      </c>
    </row>
    <row r="203">
      <c r="A203" s="11">
        <v>44545.84174134767</v>
      </c>
      <c r="B203" s="6">
        <f t="shared" si="1"/>
        <v>44546.05007</v>
      </c>
      <c r="C203" s="13">
        <v>148.0</v>
      </c>
      <c r="D203" s="13">
        <v>61.0</v>
      </c>
      <c r="E203" s="13">
        <v>241.0</v>
      </c>
      <c r="F203" s="7">
        <f t="shared" si="2"/>
        <v>0.3288888889</v>
      </c>
      <c r="G203" s="7">
        <f t="shared" si="3"/>
        <v>-0.05113347776</v>
      </c>
      <c r="H203" s="7">
        <f t="shared" si="4"/>
        <v>0.7081339713</v>
      </c>
      <c r="I203" s="7">
        <f t="shared" si="5"/>
        <v>-0.02971513578</v>
      </c>
      <c r="J203" s="7">
        <f t="shared" si="6"/>
        <v>0.1355555556</v>
      </c>
      <c r="K203" s="7">
        <f t="shared" si="7"/>
        <v>0.0005371597955</v>
      </c>
      <c r="L203" s="7">
        <f t="shared" si="8"/>
        <v>0.2918660287</v>
      </c>
      <c r="M203" s="7">
        <f t="shared" si="9"/>
        <v>0.02971513578</v>
      </c>
      <c r="N203" s="7">
        <f t="shared" si="10"/>
        <v>0.5355555556</v>
      </c>
      <c r="O203" s="7">
        <f t="shared" si="11"/>
        <v>0.05059631797</v>
      </c>
      <c r="P203" s="7">
        <f t="shared" si="12"/>
        <v>-0.005376078915</v>
      </c>
      <c r="Q203" s="11">
        <v>44546.083333333336</v>
      </c>
      <c r="R203" s="12" t="s">
        <v>21</v>
      </c>
      <c r="S203" s="13">
        <v>4052.62</v>
      </c>
      <c r="T203" s="13">
        <v>4055.0</v>
      </c>
      <c r="U203" s="13">
        <v>4028.22</v>
      </c>
      <c r="V203" s="13">
        <v>4033.2</v>
      </c>
      <c r="W203" s="13">
        <v>310.132122</v>
      </c>
      <c r="X203" s="14">
        <f t="shared" si="13"/>
        <v>-0.004791961743</v>
      </c>
    </row>
    <row r="204">
      <c r="A204" s="11">
        <v>44545.896756935625</v>
      </c>
      <c r="B204" s="6">
        <f t="shared" si="1"/>
        <v>44546.10509</v>
      </c>
      <c r="C204" s="13">
        <v>150.0</v>
      </c>
      <c r="D204" s="13">
        <v>60.0</v>
      </c>
      <c r="E204" s="13">
        <v>240.0</v>
      </c>
      <c r="F204" s="7">
        <f t="shared" si="2"/>
        <v>0.3333333333</v>
      </c>
      <c r="G204" s="7">
        <f t="shared" si="3"/>
        <v>-0.04668903332</v>
      </c>
      <c r="H204" s="7">
        <f t="shared" si="4"/>
        <v>0.7142857143</v>
      </c>
      <c r="I204" s="7">
        <f t="shared" si="5"/>
        <v>-0.02356339279</v>
      </c>
      <c r="J204" s="7">
        <f t="shared" si="6"/>
        <v>0.1333333333</v>
      </c>
      <c r="K204" s="7">
        <f t="shared" si="7"/>
        <v>-0.001685062427</v>
      </c>
      <c r="L204" s="7">
        <f t="shared" si="8"/>
        <v>0.2857142857</v>
      </c>
      <c r="M204" s="7">
        <f t="shared" si="9"/>
        <v>0.02356339279</v>
      </c>
      <c r="N204" s="7">
        <f t="shared" si="10"/>
        <v>0.5333333333</v>
      </c>
      <c r="O204" s="7">
        <f t="shared" si="11"/>
        <v>0.04837409574</v>
      </c>
      <c r="P204" s="7">
        <f t="shared" si="12"/>
        <v>-0.004364379926</v>
      </c>
      <c r="Q204" s="11">
        <v>44546.125</v>
      </c>
      <c r="R204" s="12" t="s">
        <v>21</v>
      </c>
      <c r="S204" s="13">
        <v>4033.2</v>
      </c>
      <c r="T204" s="13">
        <v>4039.52</v>
      </c>
      <c r="U204" s="13">
        <v>4008.28</v>
      </c>
      <c r="V204" s="13">
        <v>4021.89</v>
      </c>
      <c r="W204" s="13">
        <v>718.307551</v>
      </c>
      <c r="X204" s="14">
        <f t="shared" si="13"/>
        <v>-0.002804224933</v>
      </c>
    </row>
    <row r="205">
      <c r="A205" s="11">
        <v>44546.28298915051</v>
      </c>
      <c r="B205" s="6">
        <f t="shared" si="1"/>
        <v>44546.49132</v>
      </c>
      <c r="C205" s="13">
        <v>221.0</v>
      </c>
      <c r="D205" s="13">
        <v>49.0</v>
      </c>
      <c r="E205" s="13">
        <v>180.0</v>
      </c>
      <c r="F205" s="7">
        <f t="shared" si="2"/>
        <v>0.4911111111</v>
      </c>
      <c r="G205" s="7">
        <f t="shared" si="3"/>
        <v>0.1110887445</v>
      </c>
      <c r="H205" s="7">
        <f t="shared" si="4"/>
        <v>0.8185185185</v>
      </c>
      <c r="I205" s="7">
        <f t="shared" si="5"/>
        <v>0.08066941145</v>
      </c>
      <c r="J205" s="7">
        <f t="shared" si="6"/>
        <v>0.1088888889</v>
      </c>
      <c r="K205" s="7">
        <f t="shared" si="7"/>
        <v>-0.02612950687</v>
      </c>
      <c r="L205" s="7">
        <f t="shared" si="8"/>
        <v>0.1814814815</v>
      </c>
      <c r="M205" s="7">
        <f t="shared" si="9"/>
        <v>-0.08066941145</v>
      </c>
      <c r="N205" s="7">
        <f t="shared" si="10"/>
        <v>0.4</v>
      </c>
      <c r="O205" s="7">
        <f t="shared" si="11"/>
        <v>-0.08495923759</v>
      </c>
      <c r="P205" s="7">
        <f t="shared" si="12"/>
        <v>-0.01153656677</v>
      </c>
      <c r="Q205" s="11">
        <v>44546.5</v>
      </c>
      <c r="R205" s="12" t="s">
        <v>21</v>
      </c>
      <c r="S205" s="13">
        <v>4069.08</v>
      </c>
      <c r="T205" s="13">
        <v>4080.07</v>
      </c>
      <c r="U205" s="13">
        <v>4030.37</v>
      </c>
      <c r="V205" s="13">
        <v>4033.0</v>
      </c>
      <c r="W205" s="13">
        <v>305.848622</v>
      </c>
      <c r="X205" s="14">
        <f t="shared" si="13"/>
        <v>-0.008866869169</v>
      </c>
    </row>
    <row r="206">
      <c r="A206" s="11">
        <v>44546.406979872096</v>
      </c>
      <c r="B206" s="6">
        <f t="shared" si="1"/>
        <v>44546.61531</v>
      </c>
      <c r="C206" s="13">
        <v>226.0</v>
      </c>
      <c r="D206" s="13">
        <v>50.0</v>
      </c>
      <c r="E206" s="13">
        <v>174.0</v>
      </c>
      <c r="F206" s="7">
        <f t="shared" si="2"/>
        <v>0.5022222222</v>
      </c>
      <c r="G206" s="7">
        <f t="shared" si="3"/>
        <v>0.1221998556</v>
      </c>
      <c r="H206" s="7">
        <f t="shared" si="4"/>
        <v>0.8188405797</v>
      </c>
      <c r="I206" s="7">
        <f t="shared" si="5"/>
        <v>0.08099147264</v>
      </c>
      <c r="J206" s="7">
        <f t="shared" si="6"/>
        <v>0.1111111111</v>
      </c>
      <c r="K206" s="7">
        <f t="shared" si="7"/>
        <v>-0.02390728465</v>
      </c>
      <c r="L206" s="7">
        <f t="shared" si="8"/>
        <v>0.1811594203</v>
      </c>
      <c r="M206" s="7">
        <f t="shared" si="9"/>
        <v>-0.08099147264</v>
      </c>
      <c r="N206" s="7">
        <f t="shared" si="10"/>
        <v>0.3866666667</v>
      </c>
      <c r="O206" s="7">
        <f t="shared" si="11"/>
        <v>-0.09829257092</v>
      </c>
      <c r="P206" s="7">
        <f t="shared" si="12"/>
        <v>-0.007130254735</v>
      </c>
      <c r="Q206" s="11">
        <v>44546.625</v>
      </c>
      <c r="R206" s="12" t="s">
        <v>21</v>
      </c>
      <c r="S206" s="13">
        <v>4065.59</v>
      </c>
      <c r="T206" s="13">
        <v>4114.86</v>
      </c>
      <c r="U206" s="13">
        <v>4042.07</v>
      </c>
      <c r="V206" s="13">
        <v>4085.52</v>
      </c>
      <c r="W206" s="13">
        <v>1106.627418</v>
      </c>
      <c r="X206" s="14">
        <f t="shared" si="13"/>
        <v>0.004902117528</v>
      </c>
    </row>
    <row r="207">
      <c r="A207" s="11">
        <v>44546.46366287099</v>
      </c>
      <c r="B207" s="6">
        <f t="shared" si="1"/>
        <v>44546.672</v>
      </c>
      <c r="C207" s="13">
        <v>221.0</v>
      </c>
      <c r="D207" s="13">
        <v>50.0</v>
      </c>
      <c r="E207" s="13">
        <v>179.0</v>
      </c>
      <c r="F207" s="7">
        <f t="shared" si="2"/>
        <v>0.4911111111</v>
      </c>
      <c r="G207" s="7">
        <f t="shared" si="3"/>
        <v>0.1110887445</v>
      </c>
      <c r="H207" s="7">
        <f t="shared" si="4"/>
        <v>0.815498155</v>
      </c>
      <c r="I207" s="7">
        <f t="shared" si="5"/>
        <v>0.07764904791</v>
      </c>
      <c r="J207" s="7">
        <f t="shared" si="6"/>
        <v>0.1111111111</v>
      </c>
      <c r="K207" s="7">
        <f t="shared" si="7"/>
        <v>-0.02390728465</v>
      </c>
      <c r="L207" s="7">
        <f t="shared" si="8"/>
        <v>0.184501845</v>
      </c>
      <c r="M207" s="7">
        <f t="shared" si="9"/>
        <v>-0.07764904791</v>
      </c>
      <c r="N207" s="7">
        <f t="shared" si="10"/>
        <v>0.3977777778</v>
      </c>
      <c r="O207" s="7">
        <f t="shared" si="11"/>
        <v>-0.08718145981</v>
      </c>
      <c r="P207" s="7">
        <f t="shared" si="12"/>
        <v>-0.01076713047</v>
      </c>
      <c r="Q207" s="11">
        <v>44546.708333333336</v>
      </c>
      <c r="R207" s="12" t="s">
        <v>21</v>
      </c>
      <c r="S207" s="13">
        <v>4078.67</v>
      </c>
      <c r="T207" s="13">
        <v>4080.01</v>
      </c>
      <c r="U207" s="13">
        <v>4035.9</v>
      </c>
      <c r="V207" s="13">
        <v>4036.08</v>
      </c>
      <c r="W207" s="13">
        <v>513.496151</v>
      </c>
      <c r="X207" s="14">
        <f t="shared" si="13"/>
        <v>-0.01044212942</v>
      </c>
    </row>
    <row r="208">
      <c r="A208" s="11">
        <v>44546.50288140803</v>
      </c>
      <c r="B208" s="6">
        <f t="shared" si="1"/>
        <v>44546.71121</v>
      </c>
      <c r="C208" s="13">
        <v>190.0</v>
      </c>
      <c r="D208" s="13">
        <v>78.0</v>
      </c>
      <c r="E208" s="13">
        <v>182.0</v>
      </c>
      <c r="F208" s="7">
        <f t="shared" si="2"/>
        <v>0.4222222222</v>
      </c>
      <c r="G208" s="7">
        <f t="shared" si="3"/>
        <v>0.04219985557</v>
      </c>
      <c r="H208" s="7">
        <f t="shared" si="4"/>
        <v>0.7089552239</v>
      </c>
      <c r="I208" s="7">
        <f t="shared" si="5"/>
        <v>-0.02889388319</v>
      </c>
      <c r="J208" s="7">
        <f t="shared" si="6"/>
        <v>0.1733333333</v>
      </c>
      <c r="K208" s="7">
        <f t="shared" si="7"/>
        <v>0.03831493757</v>
      </c>
      <c r="L208" s="7">
        <f t="shared" si="8"/>
        <v>0.2910447761</v>
      </c>
      <c r="M208" s="7">
        <f t="shared" si="9"/>
        <v>0.02889388319</v>
      </c>
      <c r="N208" s="7">
        <f t="shared" si="10"/>
        <v>0.4044444444</v>
      </c>
      <c r="O208" s="7">
        <f t="shared" si="11"/>
        <v>-0.08051479314</v>
      </c>
      <c r="P208" s="7">
        <f t="shared" si="12"/>
        <v>-0.009361226705</v>
      </c>
      <c r="Q208" s="11">
        <v>44546.75</v>
      </c>
      <c r="R208" s="12" t="s">
        <v>21</v>
      </c>
      <c r="S208" s="13">
        <v>4036.08</v>
      </c>
      <c r="T208" s="13">
        <v>4063.57</v>
      </c>
      <c r="U208" s="13">
        <v>4013.41</v>
      </c>
      <c r="V208" s="13">
        <v>4025.53</v>
      </c>
      <c r="W208" s="13">
        <v>977.160196</v>
      </c>
      <c r="X208" s="14">
        <f t="shared" si="13"/>
        <v>-0.00261392242</v>
      </c>
    </row>
    <row r="209">
      <c r="A209" s="11">
        <v>44546.57453257571</v>
      </c>
      <c r="B209" s="6">
        <f t="shared" si="1"/>
        <v>44546.78287</v>
      </c>
      <c r="C209" s="13">
        <v>188.0</v>
      </c>
      <c r="D209" s="13">
        <v>78.0</v>
      </c>
      <c r="E209" s="13">
        <v>184.0</v>
      </c>
      <c r="F209" s="7">
        <f t="shared" si="2"/>
        <v>0.4177777778</v>
      </c>
      <c r="G209" s="7">
        <f t="shared" si="3"/>
        <v>0.03775541113</v>
      </c>
      <c r="H209" s="7">
        <f t="shared" si="4"/>
        <v>0.7067669173</v>
      </c>
      <c r="I209" s="7">
        <f t="shared" si="5"/>
        <v>-0.03108218978</v>
      </c>
      <c r="J209" s="7">
        <f t="shared" si="6"/>
        <v>0.1733333333</v>
      </c>
      <c r="K209" s="7">
        <f t="shared" si="7"/>
        <v>0.03831493757</v>
      </c>
      <c r="L209" s="7">
        <f t="shared" si="8"/>
        <v>0.2932330827</v>
      </c>
      <c r="M209" s="7">
        <f t="shared" si="9"/>
        <v>0.03108218978</v>
      </c>
      <c r="N209" s="7">
        <f t="shared" si="10"/>
        <v>0.4088888889</v>
      </c>
      <c r="O209" s="7">
        <f t="shared" si="11"/>
        <v>-0.0760703487</v>
      </c>
      <c r="P209" s="7">
        <f t="shared" si="12"/>
        <v>-0.009518877952</v>
      </c>
      <c r="Q209" s="11">
        <v>44546.791666666664</v>
      </c>
      <c r="R209" s="12" t="s">
        <v>21</v>
      </c>
      <c r="S209" s="13">
        <v>4025.53</v>
      </c>
      <c r="T209" s="13">
        <v>4036.19</v>
      </c>
      <c r="U209" s="13">
        <v>3977.76</v>
      </c>
      <c r="V209" s="13">
        <v>3997.77</v>
      </c>
      <c r="W209" s="13">
        <v>582.628261</v>
      </c>
      <c r="X209" s="14">
        <f t="shared" si="13"/>
        <v>-0.006895986367</v>
      </c>
    </row>
    <row r="210">
      <c r="A210" s="11">
        <v>44546.602134065</v>
      </c>
      <c r="B210" s="6">
        <f t="shared" si="1"/>
        <v>44546.81047</v>
      </c>
      <c r="C210" s="13">
        <v>191.0</v>
      </c>
      <c r="D210" s="13">
        <v>79.0</v>
      </c>
      <c r="E210" s="13">
        <v>180.0</v>
      </c>
      <c r="F210" s="7">
        <f t="shared" si="2"/>
        <v>0.4244444444</v>
      </c>
      <c r="G210" s="7">
        <f t="shared" si="3"/>
        <v>0.04442207779</v>
      </c>
      <c r="H210" s="7">
        <f t="shared" si="4"/>
        <v>0.7074074074</v>
      </c>
      <c r="I210" s="7">
        <f t="shared" si="5"/>
        <v>-0.03044169967</v>
      </c>
      <c r="J210" s="7">
        <f t="shared" si="6"/>
        <v>0.1755555556</v>
      </c>
      <c r="K210" s="7">
        <f t="shared" si="7"/>
        <v>0.0405371598</v>
      </c>
      <c r="L210" s="7">
        <f t="shared" si="8"/>
        <v>0.2925925926</v>
      </c>
      <c r="M210" s="7">
        <f t="shared" si="9"/>
        <v>0.03044169967</v>
      </c>
      <c r="N210" s="7">
        <f t="shared" si="10"/>
        <v>0.4</v>
      </c>
      <c r="O210" s="7">
        <f t="shared" si="11"/>
        <v>-0.08495923759</v>
      </c>
      <c r="P210" s="7">
        <f t="shared" si="12"/>
        <v>-0.003164384444</v>
      </c>
      <c r="Q210" s="11">
        <v>44546.833333333336</v>
      </c>
      <c r="R210" s="12" t="s">
        <v>21</v>
      </c>
      <c r="S210" s="13">
        <v>3997.77</v>
      </c>
      <c r="T210" s="13">
        <v>4035.54</v>
      </c>
      <c r="U210" s="13">
        <v>3997.77</v>
      </c>
      <c r="V210" s="13">
        <v>4022.77</v>
      </c>
      <c r="W210" s="13">
        <v>167.92243</v>
      </c>
      <c r="X210" s="14">
        <f t="shared" si="13"/>
        <v>0.006253486319</v>
      </c>
    </row>
    <row r="211">
      <c r="A211" s="11">
        <v>44546.68190154573</v>
      </c>
      <c r="B211" s="6">
        <f t="shared" si="1"/>
        <v>44546.89023</v>
      </c>
      <c r="C211" s="13">
        <v>185.0</v>
      </c>
      <c r="D211" s="13">
        <v>84.0</v>
      </c>
      <c r="E211" s="13">
        <v>181.0</v>
      </c>
      <c r="F211" s="7">
        <f t="shared" si="2"/>
        <v>0.4111111111</v>
      </c>
      <c r="G211" s="7">
        <f t="shared" si="3"/>
        <v>0.03108874446</v>
      </c>
      <c r="H211" s="7">
        <f t="shared" si="4"/>
        <v>0.687732342</v>
      </c>
      <c r="I211" s="7">
        <f t="shared" si="5"/>
        <v>-0.05011676507</v>
      </c>
      <c r="J211" s="7">
        <f t="shared" si="6"/>
        <v>0.1866666667</v>
      </c>
      <c r="K211" s="7">
        <f t="shared" si="7"/>
        <v>0.05164827091</v>
      </c>
      <c r="L211" s="7">
        <f t="shared" si="8"/>
        <v>0.312267658</v>
      </c>
      <c r="M211" s="7">
        <f t="shared" si="9"/>
        <v>0.05011676507</v>
      </c>
      <c r="N211" s="7">
        <f t="shared" si="10"/>
        <v>0.4022222222</v>
      </c>
      <c r="O211" s="7">
        <f t="shared" si="11"/>
        <v>-0.08273701537</v>
      </c>
      <c r="P211" s="7">
        <f t="shared" si="12"/>
        <v>-0.008338594471</v>
      </c>
      <c r="Q211" s="11">
        <v>44546.916666666664</v>
      </c>
      <c r="R211" s="12" t="s">
        <v>21</v>
      </c>
      <c r="S211" s="13">
        <v>4034.13</v>
      </c>
      <c r="T211" s="13">
        <v>4039.05</v>
      </c>
      <c r="U211" s="13">
        <v>3969.17</v>
      </c>
      <c r="V211" s="13">
        <v>4005.37</v>
      </c>
      <c r="W211" s="13">
        <v>298.315896</v>
      </c>
      <c r="X211" s="14">
        <f t="shared" si="13"/>
        <v>-0.007129170354</v>
      </c>
    </row>
    <row r="212">
      <c r="A212" s="11">
        <v>44546.863427600154</v>
      </c>
      <c r="B212" s="6">
        <f t="shared" si="1"/>
        <v>44547.07176</v>
      </c>
      <c r="C212" s="13">
        <v>191.0</v>
      </c>
      <c r="D212" s="13">
        <v>78.0</v>
      </c>
      <c r="E212" s="13">
        <v>181.0</v>
      </c>
      <c r="F212" s="7">
        <f t="shared" si="2"/>
        <v>0.4244444444</v>
      </c>
      <c r="G212" s="7">
        <f t="shared" si="3"/>
        <v>0.04442207779</v>
      </c>
      <c r="H212" s="7">
        <f t="shared" si="4"/>
        <v>0.7100371747</v>
      </c>
      <c r="I212" s="7">
        <f t="shared" si="5"/>
        <v>-0.02781193235</v>
      </c>
      <c r="J212" s="7">
        <f t="shared" si="6"/>
        <v>0.1733333333</v>
      </c>
      <c r="K212" s="7">
        <f t="shared" si="7"/>
        <v>0.03831493757</v>
      </c>
      <c r="L212" s="7">
        <f t="shared" si="8"/>
        <v>0.2899628253</v>
      </c>
      <c r="M212" s="7">
        <f t="shared" si="9"/>
        <v>0.02781193235</v>
      </c>
      <c r="N212" s="7">
        <f t="shared" si="10"/>
        <v>0.4022222222</v>
      </c>
      <c r="O212" s="7">
        <f t="shared" si="11"/>
        <v>-0.08273701537</v>
      </c>
      <c r="P212" s="7">
        <f t="shared" si="12"/>
        <v>0</v>
      </c>
      <c r="Q212" s="11">
        <v>44547.083333333336</v>
      </c>
      <c r="R212" s="12" t="s">
        <v>21</v>
      </c>
      <c r="S212" s="13">
        <v>3983.35</v>
      </c>
      <c r="T212" s="13">
        <v>3983.35</v>
      </c>
      <c r="U212" s="13">
        <v>3983.35</v>
      </c>
      <c r="V212" s="13">
        <v>3983.35</v>
      </c>
      <c r="W212" s="13">
        <v>0.0</v>
      </c>
      <c r="X212" s="14">
        <f t="shared" si="13"/>
        <v>0</v>
      </c>
    </row>
    <row r="213">
      <c r="A213" s="11">
        <v>44547.240601317906</v>
      </c>
      <c r="B213" s="6">
        <f t="shared" si="1"/>
        <v>44547.44893</v>
      </c>
      <c r="C213" s="13">
        <v>190.0</v>
      </c>
      <c r="D213" s="13">
        <v>82.0</v>
      </c>
      <c r="E213" s="13">
        <v>178.0</v>
      </c>
      <c r="F213" s="7">
        <f t="shared" si="2"/>
        <v>0.4222222222</v>
      </c>
      <c r="G213" s="7">
        <f t="shared" si="3"/>
        <v>0.04219985557</v>
      </c>
      <c r="H213" s="7">
        <f t="shared" si="4"/>
        <v>0.6985294118</v>
      </c>
      <c r="I213" s="7">
        <f t="shared" si="5"/>
        <v>-0.03931969531</v>
      </c>
      <c r="J213" s="7">
        <f t="shared" si="6"/>
        <v>0.1822222222</v>
      </c>
      <c r="K213" s="7">
        <f t="shared" si="7"/>
        <v>0.04720382646</v>
      </c>
      <c r="L213" s="7">
        <f t="shared" si="8"/>
        <v>0.3014705882</v>
      </c>
      <c r="M213" s="7">
        <f t="shared" si="9"/>
        <v>0.03931969531</v>
      </c>
      <c r="N213" s="7">
        <f t="shared" si="10"/>
        <v>0.3955555556</v>
      </c>
      <c r="O213" s="7">
        <f t="shared" si="11"/>
        <v>-0.08940368203</v>
      </c>
      <c r="P213" s="7">
        <f t="shared" si="12"/>
        <v>-0.004863346449</v>
      </c>
      <c r="Q213" s="11">
        <v>44547.458333333336</v>
      </c>
      <c r="R213" s="12" t="s">
        <v>21</v>
      </c>
      <c r="S213" s="13">
        <v>3823.11</v>
      </c>
      <c r="T213" s="13">
        <v>3855.37</v>
      </c>
      <c r="U213" s="13">
        <v>3819.27</v>
      </c>
      <c r="V213" s="13">
        <v>3836.62</v>
      </c>
      <c r="W213" s="13">
        <v>237.658266</v>
      </c>
      <c r="X213" s="14">
        <f t="shared" si="13"/>
        <v>0.003533772243</v>
      </c>
    </row>
    <row r="214">
      <c r="A214" s="11">
        <v>44547.34298575663</v>
      </c>
      <c r="B214" s="6">
        <f t="shared" si="1"/>
        <v>44547.55132</v>
      </c>
      <c r="C214" s="13">
        <v>161.0</v>
      </c>
      <c r="D214" s="13">
        <v>87.0</v>
      </c>
      <c r="E214" s="13">
        <v>202.0</v>
      </c>
      <c r="F214" s="7">
        <f t="shared" si="2"/>
        <v>0.3577777778</v>
      </c>
      <c r="G214" s="7">
        <f t="shared" si="3"/>
        <v>-0.02224458887</v>
      </c>
      <c r="H214" s="7">
        <f t="shared" si="4"/>
        <v>0.6491935484</v>
      </c>
      <c r="I214" s="7">
        <f t="shared" si="5"/>
        <v>-0.08865555869</v>
      </c>
      <c r="J214" s="7">
        <f t="shared" si="6"/>
        <v>0.1933333333</v>
      </c>
      <c r="K214" s="7">
        <f t="shared" si="7"/>
        <v>0.05831493757</v>
      </c>
      <c r="L214" s="7">
        <f t="shared" si="8"/>
        <v>0.3508064516</v>
      </c>
      <c r="M214" s="7">
        <f t="shared" si="9"/>
        <v>0.08865555869</v>
      </c>
      <c r="N214" s="7">
        <f t="shared" si="10"/>
        <v>0.4488888889</v>
      </c>
      <c r="O214" s="7">
        <f t="shared" si="11"/>
        <v>-0.0360703487</v>
      </c>
      <c r="P214" s="7">
        <f t="shared" si="12"/>
        <v>-0.02122454533</v>
      </c>
      <c r="Q214" s="11">
        <v>44547.583333333336</v>
      </c>
      <c r="R214" s="12" t="s">
        <v>21</v>
      </c>
      <c r="S214" s="13">
        <v>3820.16</v>
      </c>
      <c r="T214" s="13">
        <v>3821.99</v>
      </c>
      <c r="U214" s="13">
        <v>3700.0</v>
      </c>
      <c r="V214" s="13">
        <v>3740.87</v>
      </c>
      <c r="W214" s="13">
        <v>1183.355911</v>
      </c>
      <c r="X214" s="14">
        <f t="shared" si="13"/>
        <v>-0.02075567515</v>
      </c>
    </row>
    <row r="215">
      <c r="A215" s="11">
        <v>44547.389567154896</v>
      </c>
      <c r="B215" s="6">
        <f t="shared" si="1"/>
        <v>44547.5979</v>
      </c>
      <c r="C215" s="13">
        <v>161.0</v>
      </c>
      <c r="D215" s="13">
        <v>83.0</v>
      </c>
      <c r="E215" s="13">
        <v>206.0</v>
      </c>
      <c r="F215" s="7">
        <f t="shared" si="2"/>
        <v>0.3577777778</v>
      </c>
      <c r="G215" s="7">
        <f t="shared" si="3"/>
        <v>-0.02224458887</v>
      </c>
      <c r="H215" s="7">
        <f t="shared" si="4"/>
        <v>0.6598360656</v>
      </c>
      <c r="I215" s="7">
        <f t="shared" si="5"/>
        <v>-0.0780130415</v>
      </c>
      <c r="J215" s="7">
        <f t="shared" si="6"/>
        <v>0.1844444444</v>
      </c>
      <c r="K215" s="7">
        <f t="shared" si="7"/>
        <v>0.04942604868</v>
      </c>
      <c r="L215" s="7">
        <f t="shared" si="8"/>
        <v>0.3401639344</v>
      </c>
      <c r="M215" s="7">
        <f t="shared" si="9"/>
        <v>0.0780130415</v>
      </c>
      <c r="N215" s="7">
        <f t="shared" si="10"/>
        <v>0.4577777778</v>
      </c>
      <c r="O215" s="7">
        <f t="shared" si="11"/>
        <v>-0.02718145981</v>
      </c>
      <c r="P215" s="7">
        <f t="shared" si="12"/>
        <v>-0.00244688237</v>
      </c>
      <c r="Q215" s="11">
        <v>44547.625</v>
      </c>
      <c r="R215" s="12" t="s">
        <v>21</v>
      </c>
      <c r="S215" s="13">
        <v>3740.87</v>
      </c>
      <c r="T215" s="13">
        <v>3845.71</v>
      </c>
      <c r="U215" s="13">
        <v>3722.72</v>
      </c>
      <c r="V215" s="13">
        <v>3836.3</v>
      </c>
      <c r="W215" s="13">
        <v>1311.500963</v>
      </c>
      <c r="X215" s="14">
        <f t="shared" si="13"/>
        <v>0.02551010861</v>
      </c>
    </row>
    <row r="216">
      <c r="A216" s="11">
        <v>44547.425590027706</v>
      </c>
      <c r="B216" s="6">
        <f t="shared" si="1"/>
        <v>44547.63392</v>
      </c>
      <c r="C216" s="13">
        <v>158.0</v>
      </c>
      <c r="D216" s="13">
        <v>83.0</v>
      </c>
      <c r="E216" s="13">
        <v>209.0</v>
      </c>
      <c r="F216" s="7">
        <f t="shared" si="2"/>
        <v>0.3511111111</v>
      </c>
      <c r="G216" s="7">
        <f t="shared" si="3"/>
        <v>-0.02891125554</v>
      </c>
      <c r="H216" s="7">
        <f t="shared" si="4"/>
        <v>0.6556016598</v>
      </c>
      <c r="I216" s="7">
        <f t="shared" si="5"/>
        <v>-0.08224744732</v>
      </c>
      <c r="J216" s="7">
        <f t="shared" si="6"/>
        <v>0.1844444444</v>
      </c>
      <c r="K216" s="7">
        <f t="shared" si="7"/>
        <v>0.04942604868</v>
      </c>
      <c r="L216" s="7">
        <f t="shared" si="8"/>
        <v>0.3443983402</v>
      </c>
      <c r="M216" s="7">
        <f t="shared" si="9"/>
        <v>0.08224744732</v>
      </c>
      <c r="N216" s="7">
        <f t="shared" si="10"/>
        <v>0.4644444444</v>
      </c>
      <c r="O216" s="7">
        <f t="shared" si="11"/>
        <v>-0.02051479314</v>
      </c>
      <c r="P216" s="7">
        <f t="shared" si="12"/>
        <v>-0.009576841364</v>
      </c>
      <c r="Q216" s="11">
        <v>44547.666666666664</v>
      </c>
      <c r="R216" s="12" t="s">
        <v>21</v>
      </c>
      <c r="S216" s="13">
        <v>3836.3</v>
      </c>
      <c r="T216" s="13">
        <v>3949.11</v>
      </c>
      <c r="U216" s="13">
        <v>3832.27</v>
      </c>
      <c r="V216" s="13">
        <v>3911.29</v>
      </c>
      <c r="W216" s="13">
        <v>1075.972119</v>
      </c>
      <c r="X216" s="14">
        <f t="shared" si="13"/>
        <v>0.01954748065</v>
      </c>
    </row>
    <row r="217">
      <c r="A217" s="11">
        <v>44547.51275887307</v>
      </c>
      <c r="B217" s="6">
        <f t="shared" si="1"/>
        <v>44547.72109</v>
      </c>
      <c r="C217" s="13">
        <v>161.0</v>
      </c>
      <c r="D217" s="13">
        <v>85.0</v>
      </c>
      <c r="E217" s="13">
        <v>204.0</v>
      </c>
      <c r="F217" s="7">
        <f t="shared" si="2"/>
        <v>0.3577777778</v>
      </c>
      <c r="G217" s="7">
        <f t="shared" si="3"/>
        <v>-0.02224458887</v>
      </c>
      <c r="H217" s="7">
        <f t="shared" si="4"/>
        <v>0.6544715447</v>
      </c>
      <c r="I217" s="7">
        <f t="shared" si="5"/>
        <v>-0.08337756236</v>
      </c>
      <c r="J217" s="7">
        <f t="shared" si="6"/>
        <v>0.1888888889</v>
      </c>
      <c r="K217" s="7">
        <f t="shared" si="7"/>
        <v>0.05387049313</v>
      </c>
      <c r="L217" s="7">
        <f t="shared" si="8"/>
        <v>0.3455284553</v>
      </c>
      <c r="M217" s="7">
        <f t="shared" si="9"/>
        <v>0.08337756236</v>
      </c>
      <c r="N217" s="7">
        <f t="shared" si="10"/>
        <v>0.4533333333</v>
      </c>
      <c r="O217" s="7">
        <f t="shared" si="11"/>
        <v>-0.03162590426</v>
      </c>
      <c r="P217" s="7">
        <f t="shared" si="12"/>
        <v>-0.002047970055</v>
      </c>
      <c r="Q217" s="11">
        <v>44547.75</v>
      </c>
      <c r="R217" s="12" t="s">
        <v>21</v>
      </c>
      <c r="S217" s="13">
        <v>3859.88</v>
      </c>
      <c r="T217" s="13">
        <v>3911.19</v>
      </c>
      <c r="U217" s="13">
        <v>3854.37</v>
      </c>
      <c r="V217" s="13">
        <v>3903.18</v>
      </c>
      <c r="W217" s="13">
        <v>343.624661</v>
      </c>
      <c r="X217" s="14">
        <f t="shared" si="13"/>
        <v>0.01121796533</v>
      </c>
    </row>
    <row r="218">
      <c r="A218" s="11">
        <v>44547.5662911227</v>
      </c>
      <c r="B218" s="6">
        <f t="shared" si="1"/>
        <v>44547.77462</v>
      </c>
      <c r="C218" s="13">
        <v>161.0</v>
      </c>
      <c r="D218" s="13">
        <v>85.0</v>
      </c>
      <c r="E218" s="13">
        <v>204.0</v>
      </c>
      <c r="F218" s="7">
        <f t="shared" si="2"/>
        <v>0.3577777778</v>
      </c>
      <c r="G218" s="7">
        <f t="shared" si="3"/>
        <v>-0.02224458887</v>
      </c>
      <c r="H218" s="7">
        <f t="shared" si="4"/>
        <v>0.6544715447</v>
      </c>
      <c r="I218" s="7">
        <f t="shared" si="5"/>
        <v>-0.08337756236</v>
      </c>
      <c r="J218" s="7">
        <f t="shared" si="6"/>
        <v>0.1888888889</v>
      </c>
      <c r="K218" s="7">
        <f t="shared" si="7"/>
        <v>0.05387049313</v>
      </c>
      <c r="L218" s="7">
        <f t="shared" si="8"/>
        <v>0.3455284553</v>
      </c>
      <c r="M218" s="7">
        <f t="shared" si="9"/>
        <v>0.08337756236</v>
      </c>
      <c r="N218" s="7">
        <f t="shared" si="10"/>
        <v>0.4533333333</v>
      </c>
      <c r="O218" s="7">
        <f t="shared" si="11"/>
        <v>-0.03162590426</v>
      </c>
      <c r="P218" s="7">
        <f t="shared" si="12"/>
        <v>-0.009177332295</v>
      </c>
      <c r="Q218" s="11">
        <v>44547.791666666664</v>
      </c>
      <c r="R218" s="12" t="s">
        <v>21</v>
      </c>
      <c r="S218" s="13">
        <v>3903.18</v>
      </c>
      <c r="T218" s="13">
        <v>3918.35</v>
      </c>
      <c r="U218" s="13">
        <v>3877.95</v>
      </c>
      <c r="V218" s="13">
        <v>3882.39</v>
      </c>
      <c r="W218" s="13">
        <v>343.949215</v>
      </c>
      <c r="X218" s="14">
        <f t="shared" si="13"/>
        <v>-0.005326426145</v>
      </c>
    </row>
    <row r="219">
      <c r="A219" s="11">
        <v>44547.74451529416</v>
      </c>
      <c r="B219" s="6">
        <f t="shared" si="1"/>
        <v>44547.95285</v>
      </c>
      <c r="C219" s="13">
        <v>266.0</v>
      </c>
      <c r="D219" s="13">
        <v>54.0</v>
      </c>
      <c r="E219" s="13">
        <v>130.0</v>
      </c>
      <c r="F219" s="7">
        <f t="shared" si="2"/>
        <v>0.5911111111</v>
      </c>
      <c r="G219" s="7">
        <f t="shared" si="3"/>
        <v>0.2110887445</v>
      </c>
      <c r="H219" s="7">
        <f t="shared" si="4"/>
        <v>0.83125</v>
      </c>
      <c r="I219" s="7">
        <f t="shared" si="5"/>
        <v>0.09340089293</v>
      </c>
      <c r="J219" s="7">
        <f t="shared" si="6"/>
        <v>0.12</v>
      </c>
      <c r="K219" s="7">
        <f t="shared" si="7"/>
        <v>-0.01501839576</v>
      </c>
      <c r="L219" s="7">
        <f t="shared" si="8"/>
        <v>0.16875</v>
      </c>
      <c r="M219" s="7">
        <f t="shared" si="9"/>
        <v>-0.09340089293</v>
      </c>
      <c r="N219" s="7">
        <f t="shared" si="10"/>
        <v>0.2888888889</v>
      </c>
      <c r="O219" s="7">
        <f t="shared" si="11"/>
        <v>-0.1960703487</v>
      </c>
      <c r="P219" s="7">
        <f t="shared" si="12"/>
        <v>-0.005851608936</v>
      </c>
      <c r="Q219" s="11">
        <v>44547.958333333336</v>
      </c>
      <c r="R219" s="12" t="s">
        <v>21</v>
      </c>
      <c r="S219" s="13">
        <v>3903.2</v>
      </c>
      <c r="T219" s="13">
        <v>3903.2</v>
      </c>
      <c r="U219" s="13">
        <v>3871.13</v>
      </c>
      <c r="V219" s="13">
        <v>3880.36</v>
      </c>
      <c r="W219" s="13">
        <v>240.666483</v>
      </c>
      <c r="X219" s="14">
        <f t="shared" si="13"/>
        <v>-0.005851608936</v>
      </c>
    </row>
    <row r="220">
      <c r="A220" s="11">
        <v>44547.77691961234</v>
      </c>
      <c r="B220" s="6">
        <f t="shared" si="1"/>
        <v>44547.98525</v>
      </c>
      <c r="C220" s="13">
        <v>268.0</v>
      </c>
      <c r="D220" s="13">
        <v>53.0</v>
      </c>
      <c r="E220" s="13">
        <v>129.0</v>
      </c>
      <c r="F220" s="7">
        <f t="shared" si="2"/>
        <v>0.5955555556</v>
      </c>
      <c r="G220" s="7">
        <f t="shared" si="3"/>
        <v>0.2155331889</v>
      </c>
      <c r="H220" s="7">
        <f t="shared" si="4"/>
        <v>0.8348909657</v>
      </c>
      <c r="I220" s="7">
        <f t="shared" si="5"/>
        <v>0.09704185866</v>
      </c>
      <c r="J220" s="7">
        <f t="shared" si="6"/>
        <v>0.1177777778</v>
      </c>
      <c r="K220" s="7">
        <f t="shared" si="7"/>
        <v>-0.01724061798</v>
      </c>
      <c r="L220" s="7">
        <f t="shared" si="8"/>
        <v>0.1651090343</v>
      </c>
      <c r="M220" s="7">
        <f t="shared" si="9"/>
        <v>-0.09704185866</v>
      </c>
      <c r="N220" s="7">
        <f t="shared" si="10"/>
        <v>0.2866666667</v>
      </c>
      <c r="O220" s="7">
        <f t="shared" si="11"/>
        <v>-0.1982925709</v>
      </c>
      <c r="P220" s="7">
        <f t="shared" si="12"/>
        <v>-0.004487708978</v>
      </c>
      <c r="Q220" s="11">
        <v>44548.0</v>
      </c>
      <c r="R220" s="12" t="s">
        <v>21</v>
      </c>
      <c r="S220" s="13">
        <v>3880.36</v>
      </c>
      <c r="T220" s="13">
        <v>3886.17</v>
      </c>
      <c r="U220" s="13">
        <v>3867.79</v>
      </c>
      <c r="V220" s="13">
        <v>3868.73</v>
      </c>
      <c r="W220" s="13">
        <v>14.594165</v>
      </c>
      <c r="X220" s="14">
        <f t="shared" si="13"/>
        <v>-0.002997144595</v>
      </c>
    </row>
    <row r="221">
      <c r="A221" s="11">
        <v>44547.80873290822</v>
      </c>
      <c r="B221" s="6">
        <f t="shared" si="1"/>
        <v>44548.01707</v>
      </c>
      <c r="C221" s="13">
        <v>268.0</v>
      </c>
      <c r="D221" s="13">
        <v>52.0</v>
      </c>
      <c r="E221" s="13">
        <v>130.0</v>
      </c>
      <c r="F221" s="7">
        <f t="shared" si="2"/>
        <v>0.5955555556</v>
      </c>
      <c r="G221" s="7">
        <f t="shared" si="3"/>
        <v>0.2155331889</v>
      </c>
      <c r="H221" s="7">
        <f t="shared" si="4"/>
        <v>0.8375</v>
      </c>
      <c r="I221" s="7">
        <f t="shared" si="5"/>
        <v>0.09965089293</v>
      </c>
      <c r="J221" s="7">
        <f t="shared" si="6"/>
        <v>0.1155555556</v>
      </c>
      <c r="K221" s="7">
        <f t="shared" si="7"/>
        <v>-0.0194628402</v>
      </c>
      <c r="L221" s="7">
        <f t="shared" si="8"/>
        <v>0.1625</v>
      </c>
      <c r="M221" s="7">
        <f t="shared" si="9"/>
        <v>-0.09965089293</v>
      </c>
      <c r="N221" s="7">
        <f t="shared" si="10"/>
        <v>0.2888888889</v>
      </c>
      <c r="O221" s="7">
        <f t="shared" si="11"/>
        <v>-0.1960703487</v>
      </c>
      <c r="P221" s="7"/>
    </row>
    <row r="222">
      <c r="A222" s="11">
        <v>44547.85480063287</v>
      </c>
      <c r="B222" s="6">
        <f t="shared" si="1"/>
        <v>44548.06313</v>
      </c>
      <c r="C222" s="13">
        <v>239.0</v>
      </c>
      <c r="D222" s="13">
        <v>56.0</v>
      </c>
      <c r="E222" s="13">
        <v>155.0</v>
      </c>
      <c r="F222" s="7">
        <f t="shared" si="2"/>
        <v>0.5311111111</v>
      </c>
      <c r="G222" s="7">
        <f t="shared" si="3"/>
        <v>0.1510887445</v>
      </c>
      <c r="H222" s="7">
        <f t="shared" si="4"/>
        <v>0.8101694915</v>
      </c>
      <c r="I222" s="7">
        <f t="shared" si="5"/>
        <v>0.07232038445</v>
      </c>
      <c r="J222" s="7">
        <f t="shared" si="6"/>
        <v>0.1244444444</v>
      </c>
      <c r="K222" s="7">
        <f t="shared" si="7"/>
        <v>-0.01057395132</v>
      </c>
      <c r="L222" s="7">
        <f t="shared" si="8"/>
        <v>0.1898305085</v>
      </c>
      <c r="M222" s="7">
        <f t="shared" si="9"/>
        <v>-0.07232038445</v>
      </c>
      <c r="N222" s="7">
        <f t="shared" si="10"/>
        <v>0.3444444444</v>
      </c>
      <c r="O222" s="7">
        <f t="shared" si="11"/>
        <v>-0.1405147931</v>
      </c>
      <c r="P222" s="7"/>
    </row>
    <row r="223">
      <c r="A223" s="11">
        <v>44547.91101443893</v>
      </c>
      <c r="B223" s="6">
        <f t="shared" si="1"/>
        <v>44548.11935</v>
      </c>
      <c r="C223" s="13">
        <v>265.0</v>
      </c>
      <c r="D223" s="13">
        <v>51.0</v>
      </c>
      <c r="E223" s="13">
        <v>134.0</v>
      </c>
      <c r="F223" s="7">
        <f t="shared" si="2"/>
        <v>0.5888888889</v>
      </c>
      <c r="G223" s="7">
        <f t="shared" si="3"/>
        <v>0.2088665222</v>
      </c>
      <c r="H223" s="7">
        <f t="shared" si="4"/>
        <v>0.8386075949</v>
      </c>
      <c r="I223" s="7">
        <f t="shared" si="5"/>
        <v>0.1007584879</v>
      </c>
      <c r="J223" s="7">
        <f t="shared" si="6"/>
        <v>0.1133333333</v>
      </c>
      <c r="K223" s="7">
        <f t="shared" si="7"/>
        <v>-0.02168506243</v>
      </c>
      <c r="L223" s="7">
        <f t="shared" si="8"/>
        <v>0.1613924051</v>
      </c>
      <c r="M223" s="7">
        <f t="shared" si="9"/>
        <v>-0.1007584879</v>
      </c>
      <c r="N223" s="7">
        <f t="shared" si="10"/>
        <v>0.2977777778</v>
      </c>
      <c r="O223" s="7">
        <f t="shared" si="11"/>
        <v>-0.1871814598</v>
      </c>
      <c r="P223" s="7"/>
    </row>
    <row r="224">
      <c r="A224" s="11">
        <v>44547.9382712387</v>
      </c>
      <c r="B224" s="6">
        <f t="shared" si="1"/>
        <v>44548.1466</v>
      </c>
      <c r="C224" s="13">
        <v>240.0</v>
      </c>
      <c r="D224" s="13">
        <v>57.0</v>
      </c>
      <c r="E224" s="13">
        <v>153.0</v>
      </c>
      <c r="F224" s="7">
        <f t="shared" si="2"/>
        <v>0.5333333333</v>
      </c>
      <c r="G224" s="7">
        <f t="shared" si="3"/>
        <v>0.1533109667</v>
      </c>
      <c r="H224" s="7">
        <f t="shared" si="4"/>
        <v>0.8080808081</v>
      </c>
      <c r="I224" s="7">
        <f t="shared" si="5"/>
        <v>0.07023170101</v>
      </c>
      <c r="J224" s="7">
        <f t="shared" si="6"/>
        <v>0.1266666667</v>
      </c>
      <c r="K224" s="7">
        <f t="shared" si="7"/>
        <v>-0.008351729093</v>
      </c>
      <c r="L224" s="7">
        <f t="shared" si="8"/>
        <v>0.1919191919</v>
      </c>
      <c r="M224" s="7">
        <f t="shared" si="9"/>
        <v>-0.07023170101</v>
      </c>
      <c r="N224" s="7">
        <f t="shared" si="10"/>
        <v>0.34</v>
      </c>
      <c r="O224" s="7">
        <f t="shared" si="11"/>
        <v>-0.1449592376</v>
      </c>
      <c r="P224" s="7"/>
    </row>
    <row r="225">
      <c r="A225" s="11">
        <v>44548.23377409211</v>
      </c>
      <c r="B225" s="6">
        <f t="shared" si="1"/>
        <v>44548.44211</v>
      </c>
      <c r="C225" s="13">
        <v>241.0</v>
      </c>
      <c r="D225" s="13">
        <v>56.0</v>
      </c>
      <c r="E225" s="13">
        <v>153.0</v>
      </c>
      <c r="F225" s="7">
        <f t="shared" si="2"/>
        <v>0.5355555556</v>
      </c>
      <c r="G225" s="7">
        <f t="shared" si="3"/>
        <v>0.1555331889</v>
      </c>
      <c r="H225" s="7">
        <f t="shared" si="4"/>
        <v>0.8114478114</v>
      </c>
      <c r="I225" s="7">
        <f t="shared" si="5"/>
        <v>0.07359870438</v>
      </c>
      <c r="J225" s="7">
        <f t="shared" si="6"/>
        <v>0.1244444444</v>
      </c>
      <c r="K225" s="7">
        <f t="shared" si="7"/>
        <v>-0.01057395132</v>
      </c>
      <c r="L225" s="7">
        <f t="shared" si="8"/>
        <v>0.1885521886</v>
      </c>
      <c r="M225" s="7">
        <f t="shared" si="9"/>
        <v>-0.07359870438</v>
      </c>
      <c r="N225" s="7">
        <f t="shared" si="10"/>
        <v>0.34</v>
      </c>
      <c r="O225" s="7">
        <f t="shared" si="11"/>
        <v>-0.1449592376</v>
      </c>
      <c r="P225" s="7"/>
    </row>
    <row r="226">
      <c r="P226" s="7"/>
    </row>
    <row r="227">
      <c r="P227" s="7"/>
    </row>
    <row r="228">
      <c r="P228" s="7"/>
    </row>
    <row r="229">
      <c r="P229" s="7"/>
    </row>
    <row r="230">
      <c r="P230" s="7"/>
    </row>
    <row r="231">
      <c r="P231" s="7"/>
    </row>
    <row r="232">
      <c r="P232" s="7"/>
    </row>
    <row r="233">
      <c r="P233" s="7"/>
    </row>
    <row r="234">
      <c r="P234" s="7"/>
    </row>
    <row r="235">
      <c r="P235" s="7"/>
    </row>
    <row r="236">
      <c r="P236" s="7"/>
    </row>
    <row r="237">
      <c r="P237" s="7"/>
    </row>
    <row r="238">
      <c r="P238" s="7"/>
    </row>
    <row r="239">
      <c r="A239" s="1" t="s">
        <v>22</v>
      </c>
      <c r="B239">
        <f>sum(C2:E225)</f>
        <v>123398</v>
      </c>
      <c r="P239" s="7"/>
    </row>
    <row r="240">
      <c r="A240" s="2" t="s">
        <v>23</v>
      </c>
      <c r="B240" s="7">
        <f>sum(C2:C225)/B239</f>
        <v>0.3800223667</v>
      </c>
      <c r="C240" s="7"/>
      <c r="D240" s="7"/>
      <c r="P240" s="7"/>
    </row>
    <row r="241">
      <c r="A241" s="2" t="s">
        <v>24</v>
      </c>
      <c r="B241" s="7">
        <f>sum(C2:C225)/sum(C2:D225)</f>
        <v>0.7378491071</v>
      </c>
      <c r="C241" s="7"/>
      <c r="D241" s="7"/>
      <c r="E241" s="7"/>
      <c r="P241" s="7"/>
    </row>
    <row r="242">
      <c r="A242" s="2" t="s">
        <v>25</v>
      </c>
      <c r="B242" s="7">
        <f>sum(D2:D225)/B239</f>
        <v>0.1350183958</v>
      </c>
      <c r="C242" s="7"/>
      <c r="D242" s="7"/>
      <c r="E242" s="7"/>
      <c r="P242" s="7"/>
    </row>
    <row r="243">
      <c r="A243" s="2" t="s">
        <v>26</v>
      </c>
      <c r="B243" s="7">
        <f>sum(D2:D225)/sum(C2:D225)</f>
        <v>0.2621508929</v>
      </c>
      <c r="C243" s="7"/>
      <c r="D243" s="7"/>
      <c r="E243" s="7"/>
      <c r="P243" s="7"/>
    </row>
    <row r="244">
      <c r="A244" s="2" t="s">
        <v>27</v>
      </c>
      <c r="B244" s="7">
        <f>sum(E2:E225)/B239</f>
        <v>0.4849592376</v>
      </c>
      <c r="C244" s="7"/>
      <c r="D244" s="7"/>
      <c r="E244" s="7"/>
      <c r="P244" s="7"/>
    </row>
    <row r="245">
      <c r="A245" s="15" t="s">
        <v>28</v>
      </c>
      <c r="B245" s="7">
        <f>sum(D2:E225)/B239</f>
        <v>0.6199776333</v>
      </c>
      <c r="P245" s="7"/>
    </row>
    <row r="246">
      <c r="P246" s="7"/>
    </row>
    <row r="247">
      <c r="P247" s="7"/>
    </row>
    <row r="248">
      <c r="A248" s="1" t="s">
        <v>13</v>
      </c>
      <c r="B248" s="1" t="s">
        <v>2</v>
      </c>
      <c r="C248" s="1" t="s">
        <v>3</v>
      </c>
      <c r="D248" s="1" t="s">
        <v>4</v>
      </c>
      <c r="E248" s="2" t="s">
        <v>5</v>
      </c>
      <c r="F248" s="16" t="s">
        <v>29</v>
      </c>
      <c r="G248" s="2" t="s">
        <v>7</v>
      </c>
      <c r="H248" s="16" t="s">
        <v>29</v>
      </c>
      <c r="I248" s="2" t="s">
        <v>8</v>
      </c>
      <c r="J248" s="16" t="s">
        <v>30</v>
      </c>
      <c r="K248" s="2" t="s">
        <v>10</v>
      </c>
      <c r="L248" s="2" t="s">
        <v>9</v>
      </c>
      <c r="M248" s="2" t="s">
        <v>11</v>
      </c>
      <c r="N248" s="2" t="s">
        <v>9</v>
      </c>
      <c r="O248" s="2" t="s">
        <v>31</v>
      </c>
      <c r="P248" s="2" t="s">
        <v>32</v>
      </c>
      <c r="Q248" s="2" t="s">
        <v>33</v>
      </c>
      <c r="R248" s="17" t="s">
        <v>34</v>
      </c>
    </row>
    <row r="249">
      <c r="A249" s="18">
        <v>44530.0</v>
      </c>
      <c r="B249">
        <f t="shared" ref="B249:D249" si="14">sum(C2:C6)</f>
        <v>2642</v>
      </c>
      <c r="C249">
        <f t="shared" si="14"/>
        <v>753</v>
      </c>
      <c r="D249">
        <f t="shared" si="14"/>
        <v>2905</v>
      </c>
      <c r="E249" s="7">
        <f t="shared" ref="E249:E266" si="16">B249/sum(B249:D249)</f>
        <v>0.4193650794</v>
      </c>
      <c r="F249" s="7">
        <f t="shared" ref="F249:F266" si="17">E249-$B$240</f>
        <v>0.03934271271</v>
      </c>
      <c r="G249" s="7">
        <f t="shared" ref="G249:G266" si="18">B249/sum(B249:C249)</f>
        <v>0.7782032401</v>
      </c>
      <c r="H249" s="7">
        <f t="shared" ref="H249:H266" si="19">G249-$B$241</f>
        <v>0.04035413299</v>
      </c>
      <c r="I249" s="7">
        <f t="shared" ref="I249:I266" si="20">C249/sum(B249:D249)</f>
        <v>0.1195238095</v>
      </c>
      <c r="J249" s="7">
        <f t="shared" ref="J249:J266" si="21">I249-$B$242</f>
        <v>-0.01549458624</v>
      </c>
      <c r="K249" s="7">
        <f t="shared" ref="K249:K266" si="22">C249/sum(B249:C249)</f>
        <v>0.2217967599</v>
      </c>
      <c r="L249" s="7">
        <f t="shared" ref="L249:L266" si="23">K249-$B$243</f>
        <v>-0.04035413299</v>
      </c>
      <c r="M249" s="7">
        <f t="shared" ref="M249:M266" si="24">D249/sum(B249:D249)</f>
        <v>0.4611111111</v>
      </c>
      <c r="N249" s="7">
        <f t="shared" ref="N249:N266" si="25">M249-$B$244</f>
        <v>-0.02384812648</v>
      </c>
      <c r="O249" s="7">
        <f t="shared" ref="O249:O266" si="26">M249+I249</f>
        <v>0.5806349206</v>
      </c>
      <c r="P249" s="7">
        <f t="shared" ref="P249:P266" si="27">O249-$B$245</f>
        <v>-0.03934271271</v>
      </c>
      <c r="Q249" s="19">
        <v>0.073</v>
      </c>
      <c r="R249" s="19">
        <v>-0.0563</v>
      </c>
    </row>
    <row r="250">
      <c r="A250" s="18">
        <v>44531.0</v>
      </c>
      <c r="B250">
        <f t="shared" ref="B250:D250" si="15">sum(C7:C20)</f>
        <v>3974</v>
      </c>
      <c r="C250">
        <f t="shared" si="15"/>
        <v>1299</v>
      </c>
      <c r="D250">
        <f t="shared" si="15"/>
        <v>5077</v>
      </c>
      <c r="E250" s="7">
        <f t="shared" si="16"/>
        <v>0.3839613527</v>
      </c>
      <c r="F250" s="7">
        <f t="shared" si="17"/>
        <v>0.003938986006</v>
      </c>
      <c r="G250" s="7">
        <f t="shared" si="18"/>
        <v>0.7536506732</v>
      </c>
      <c r="H250" s="7">
        <f t="shared" si="19"/>
        <v>0.01580156617</v>
      </c>
      <c r="I250" s="7">
        <f t="shared" si="20"/>
        <v>0.1255072464</v>
      </c>
      <c r="J250" s="7">
        <f t="shared" si="21"/>
        <v>-0.009511149383</v>
      </c>
      <c r="K250" s="7">
        <f t="shared" si="22"/>
        <v>0.2463493268</v>
      </c>
      <c r="L250" s="7">
        <f t="shared" si="23"/>
        <v>-0.01580156617</v>
      </c>
      <c r="M250" s="7">
        <f t="shared" si="24"/>
        <v>0.490531401</v>
      </c>
      <c r="N250" s="7">
        <f t="shared" si="25"/>
        <v>0.005572163377</v>
      </c>
      <c r="O250" s="7">
        <f t="shared" si="26"/>
        <v>0.6160386473</v>
      </c>
      <c r="P250" s="7">
        <f t="shared" si="27"/>
        <v>-0.003938986006</v>
      </c>
      <c r="Q250" s="19">
        <v>-0.0563</v>
      </c>
      <c r="R250" s="19">
        <v>6.0E-4</v>
      </c>
    </row>
    <row r="251">
      <c r="A251" s="18">
        <v>44532.0</v>
      </c>
      <c r="B251">
        <f t="shared" ref="B251:D251" si="28">sum(C21:C36)</f>
        <v>4161</v>
      </c>
      <c r="C251">
        <f t="shared" si="28"/>
        <v>1581</v>
      </c>
      <c r="D251">
        <f t="shared" si="28"/>
        <v>5597</v>
      </c>
      <c r="E251" s="7">
        <f t="shared" si="16"/>
        <v>0.366963577</v>
      </c>
      <c r="F251" s="7">
        <f t="shared" si="17"/>
        <v>-0.01305878962</v>
      </c>
      <c r="G251" s="7">
        <f t="shared" si="18"/>
        <v>0.7246603971</v>
      </c>
      <c r="H251" s="7">
        <f t="shared" si="19"/>
        <v>-0.01318871</v>
      </c>
      <c r="I251" s="7">
        <f t="shared" si="20"/>
        <v>0.1394302849</v>
      </c>
      <c r="J251" s="7">
        <f t="shared" si="21"/>
        <v>0.004411889098</v>
      </c>
      <c r="K251" s="7">
        <f t="shared" si="22"/>
        <v>0.2753396029</v>
      </c>
      <c r="L251" s="7">
        <f t="shared" si="23"/>
        <v>0.01318871</v>
      </c>
      <c r="M251" s="7">
        <f t="shared" si="24"/>
        <v>0.4936061381</v>
      </c>
      <c r="N251" s="7">
        <f t="shared" si="25"/>
        <v>0.008646900518</v>
      </c>
      <c r="O251" s="7">
        <f t="shared" si="26"/>
        <v>0.633036423</v>
      </c>
      <c r="P251" s="7">
        <f t="shared" si="27"/>
        <v>0.01305878962</v>
      </c>
      <c r="Q251" s="19">
        <v>6.0E-4</v>
      </c>
      <c r="R251" s="19">
        <v>-0.0974</v>
      </c>
    </row>
    <row r="252">
      <c r="A252" s="18">
        <v>44533.0</v>
      </c>
      <c r="B252">
        <f t="shared" ref="B252:D252" si="29">sum(C37:C46)</f>
        <v>2302</v>
      </c>
      <c r="C252">
        <f t="shared" si="29"/>
        <v>913</v>
      </c>
      <c r="D252">
        <f t="shared" si="29"/>
        <v>3535</v>
      </c>
      <c r="E252" s="7">
        <f t="shared" si="16"/>
        <v>0.341037037</v>
      </c>
      <c r="F252" s="7">
        <f t="shared" si="17"/>
        <v>-0.03898532961</v>
      </c>
      <c r="G252" s="7">
        <f t="shared" si="18"/>
        <v>0.7160186625</v>
      </c>
      <c r="H252" s="7">
        <f t="shared" si="19"/>
        <v>-0.02183044455</v>
      </c>
      <c r="I252" s="7">
        <f t="shared" si="20"/>
        <v>0.1352592593</v>
      </c>
      <c r="J252" s="7">
        <f t="shared" si="21"/>
        <v>0.0002408634992</v>
      </c>
      <c r="K252" s="7">
        <f t="shared" si="22"/>
        <v>0.2839813375</v>
      </c>
      <c r="L252" s="7">
        <f t="shared" si="23"/>
        <v>0.02183044455</v>
      </c>
      <c r="M252" s="7">
        <f t="shared" si="24"/>
        <v>0.5237037037</v>
      </c>
      <c r="N252" s="7">
        <f t="shared" si="25"/>
        <v>0.03874446611</v>
      </c>
      <c r="O252" s="7">
        <f t="shared" si="26"/>
        <v>0.658962963</v>
      </c>
      <c r="P252" s="7">
        <f t="shared" si="27"/>
        <v>0.03898532961</v>
      </c>
      <c r="Q252" s="19">
        <v>-0.0974</v>
      </c>
      <c r="R252" s="19">
        <v>0.0272</v>
      </c>
    </row>
    <row r="253">
      <c r="A253" s="20">
        <v>44534.0</v>
      </c>
      <c r="B253">
        <f t="shared" ref="B253:D253" si="30">sum(C47:C58)</f>
        <v>2615</v>
      </c>
      <c r="C253">
        <f t="shared" si="30"/>
        <v>1215</v>
      </c>
      <c r="D253">
        <f t="shared" si="30"/>
        <v>3820</v>
      </c>
      <c r="E253" s="7">
        <f t="shared" si="16"/>
        <v>0.3418300654</v>
      </c>
      <c r="F253" s="7">
        <f t="shared" si="17"/>
        <v>-0.03819230129</v>
      </c>
      <c r="G253" s="7">
        <f t="shared" si="18"/>
        <v>0.682767624</v>
      </c>
      <c r="H253" s="7">
        <f t="shared" si="19"/>
        <v>-0.05508148305</v>
      </c>
      <c r="I253" s="7">
        <f t="shared" si="20"/>
        <v>0.1588235294</v>
      </c>
      <c r="J253" s="7">
        <f t="shared" si="21"/>
        <v>0.02380513365</v>
      </c>
      <c r="K253" s="7">
        <f t="shared" si="22"/>
        <v>0.317232376</v>
      </c>
      <c r="L253" s="7">
        <f t="shared" si="23"/>
        <v>0.05508148305</v>
      </c>
      <c r="M253" s="7">
        <f t="shared" si="24"/>
        <v>0.4993464052</v>
      </c>
      <c r="N253" s="7">
        <f t="shared" si="25"/>
        <v>0.01438716764</v>
      </c>
      <c r="O253" s="7">
        <f t="shared" si="26"/>
        <v>0.6581699346</v>
      </c>
      <c r="P253" s="7">
        <f t="shared" si="27"/>
        <v>0.03819230129</v>
      </c>
      <c r="Q253" s="19">
        <v>0.0272</v>
      </c>
      <c r="R253" s="19">
        <v>7.0E-4</v>
      </c>
    </row>
    <row r="254">
      <c r="A254" s="20">
        <v>44535.0</v>
      </c>
      <c r="B254">
        <f t="shared" ref="B254:D254" si="31">sum(C59:C69)</f>
        <v>1834</v>
      </c>
      <c r="C254">
        <f t="shared" si="31"/>
        <v>679</v>
      </c>
      <c r="D254">
        <f t="shared" si="31"/>
        <v>2437</v>
      </c>
      <c r="E254" s="7">
        <f t="shared" si="16"/>
        <v>0.3705050505</v>
      </c>
      <c r="F254" s="7">
        <f t="shared" si="17"/>
        <v>-0.009517316146</v>
      </c>
      <c r="G254" s="7">
        <f t="shared" si="18"/>
        <v>0.7298050139</v>
      </c>
      <c r="H254" s="7">
        <f t="shared" si="19"/>
        <v>-0.008044093145</v>
      </c>
      <c r="I254" s="7">
        <f t="shared" si="20"/>
        <v>0.1371717172</v>
      </c>
      <c r="J254" s="7">
        <f t="shared" si="21"/>
        <v>0.002153321412</v>
      </c>
      <c r="K254" s="7">
        <f t="shared" si="22"/>
        <v>0.2701949861</v>
      </c>
      <c r="L254" s="7">
        <f t="shared" si="23"/>
        <v>0.008044093145</v>
      </c>
      <c r="M254" s="7">
        <f t="shared" si="24"/>
        <v>0.4923232323</v>
      </c>
      <c r="N254" s="7">
        <f t="shared" si="25"/>
        <v>0.007363994734</v>
      </c>
      <c r="O254" s="7">
        <f t="shared" si="26"/>
        <v>0.6294949495</v>
      </c>
      <c r="P254" s="7">
        <f t="shared" si="27"/>
        <v>0.009517316146</v>
      </c>
      <c r="Q254" s="19">
        <v>7.0E-4</v>
      </c>
      <c r="R254" s="19">
        <v>0.0412</v>
      </c>
    </row>
    <row r="255">
      <c r="A255" s="20">
        <v>44536.0</v>
      </c>
      <c r="B255">
        <f t="shared" ref="B255:D255" si="32">sum(C70:C82)</f>
        <v>2761</v>
      </c>
      <c r="C255">
        <f t="shared" si="32"/>
        <v>1055</v>
      </c>
      <c r="D255">
        <f t="shared" si="32"/>
        <v>2934</v>
      </c>
      <c r="E255" s="7">
        <f t="shared" si="16"/>
        <v>0.409037037</v>
      </c>
      <c r="F255" s="7">
        <f t="shared" si="17"/>
        <v>0.02901467039</v>
      </c>
      <c r="G255" s="7">
        <f t="shared" si="18"/>
        <v>0.7235324948</v>
      </c>
      <c r="H255" s="7">
        <f t="shared" si="19"/>
        <v>-0.01431661231</v>
      </c>
      <c r="I255" s="7">
        <f t="shared" si="20"/>
        <v>0.1562962963</v>
      </c>
      <c r="J255" s="7">
        <f t="shared" si="21"/>
        <v>0.02127790054</v>
      </c>
      <c r="K255" s="7">
        <f t="shared" si="22"/>
        <v>0.2764675052</v>
      </c>
      <c r="L255" s="7">
        <f t="shared" si="23"/>
        <v>0.01431661231</v>
      </c>
      <c r="M255" s="7">
        <f t="shared" si="24"/>
        <v>0.4346666667</v>
      </c>
      <c r="N255" s="7">
        <f t="shared" si="25"/>
        <v>-0.05029257092</v>
      </c>
      <c r="O255" s="7">
        <f t="shared" si="26"/>
        <v>0.590962963</v>
      </c>
      <c r="P255" s="7">
        <f t="shared" si="27"/>
        <v>-0.02901467039</v>
      </c>
      <c r="Q255" s="19">
        <v>0.0412</v>
      </c>
      <c r="R255" s="19">
        <v>-0.0106</v>
      </c>
    </row>
    <row r="256">
      <c r="A256" s="20">
        <v>44537.0</v>
      </c>
      <c r="B256">
        <f t="shared" ref="B256:D256" si="33">sum(C83:C98)</f>
        <v>3000</v>
      </c>
      <c r="C256">
        <f t="shared" si="33"/>
        <v>1341</v>
      </c>
      <c r="D256">
        <f t="shared" si="33"/>
        <v>5109</v>
      </c>
      <c r="E256" s="7">
        <f t="shared" si="16"/>
        <v>0.3174603175</v>
      </c>
      <c r="F256" s="7">
        <f t="shared" si="17"/>
        <v>-0.06256204919</v>
      </c>
      <c r="G256" s="7">
        <f t="shared" si="18"/>
        <v>0.6910850035</v>
      </c>
      <c r="H256" s="7">
        <f t="shared" si="19"/>
        <v>-0.04676410362</v>
      </c>
      <c r="I256" s="7">
        <f t="shared" si="20"/>
        <v>0.1419047619</v>
      </c>
      <c r="J256" s="7">
        <f t="shared" si="21"/>
        <v>0.006886366145</v>
      </c>
      <c r="K256" s="7">
        <f t="shared" si="22"/>
        <v>0.3089149965</v>
      </c>
      <c r="L256" s="7">
        <f t="shared" si="23"/>
        <v>0.04676410362</v>
      </c>
      <c r="M256" s="7">
        <f t="shared" si="24"/>
        <v>0.5406349206</v>
      </c>
      <c r="N256" s="7">
        <f t="shared" si="25"/>
        <v>0.05567568305</v>
      </c>
      <c r="O256" s="7">
        <f t="shared" si="26"/>
        <v>0.6825396825</v>
      </c>
      <c r="P256" s="7">
        <f t="shared" si="27"/>
        <v>0.06256204919</v>
      </c>
      <c r="Q256" s="19">
        <v>-0.0106</v>
      </c>
      <c r="R256" s="19">
        <v>0.0148</v>
      </c>
    </row>
    <row r="257">
      <c r="A257" s="20">
        <v>44538.0</v>
      </c>
      <c r="B257">
        <f t="shared" ref="B257:D257" si="34">sum(C99:C115)</f>
        <v>4220</v>
      </c>
      <c r="C257">
        <f t="shared" si="34"/>
        <v>915</v>
      </c>
      <c r="D257">
        <f t="shared" si="34"/>
        <v>4315</v>
      </c>
      <c r="E257" s="7">
        <f t="shared" si="16"/>
        <v>0.4465608466</v>
      </c>
      <c r="F257" s="7">
        <f t="shared" si="17"/>
        <v>0.06653847991</v>
      </c>
      <c r="G257" s="7">
        <f t="shared" si="18"/>
        <v>0.8218111003</v>
      </c>
      <c r="H257" s="7">
        <f t="shared" si="19"/>
        <v>0.08396199322</v>
      </c>
      <c r="I257" s="7">
        <f t="shared" si="20"/>
        <v>0.09682539683</v>
      </c>
      <c r="J257" s="7">
        <f t="shared" si="21"/>
        <v>-0.03819299893</v>
      </c>
      <c r="K257" s="7">
        <f t="shared" si="22"/>
        <v>0.1781888997</v>
      </c>
      <c r="L257" s="7">
        <f t="shared" si="23"/>
        <v>-0.08396199322</v>
      </c>
      <c r="M257" s="7">
        <f t="shared" si="24"/>
        <v>0.4566137566</v>
      </c>
      <c r="N257" s="7">
        <f t="shared" si="25"/>
        <v>-0.02834548098</v>
      </c>
      <c r="O257" s="7">
        <f t="shared" si="26"/>
        <v>0.5534391534</v>
      </c>
      <c r="P257" s="7">
        <f t="shared" si="27"/>
        <v>-0.06653847991</v>
      </c>
      <c r="Q257" s="19">
        <v>0.0148</v>
      </c>
      <c r="R257" s="19">
        <v>-0.0505</v>
      </c>
    </row>
    <row r="258">
      <c r="A258" s="20">
        <v>44539.0</v>
      </c>
      <c r="B258">
        <f t="shared" ref="B258:D258" si="35">sum(C116:C130)</f>
        <v>3258</v>
      </c>
      <c r="C258">
        <f t="shared" si="35"/>
        <v>917</v>
      </c>
      <c r="D258">
        <f t="shared" si="35"/>
        <v>3475</v>
      </c>
      <c r="E258" s="7">
        <f t="shared" si="16"/>
        <v>0.4258823529</v>
      </c>
      <c r="F258" s="7">
        <f t="shared" si="17"/>
        <v>0.04585998629</v>
      </c>
      <c r="G258" s="7">
        <f t="shared" si="18"/>
        <v>0.7803592814</v>
      </c>
      <c r="H258" s="7">
        <f t="shared" si="19"/>
        <v>0.04251017436</v>
      </c>
      <c r="I258" s="7">
        <f t="shared" si="20"/>
        <v>0.119869281</v>
      </c>
      <c r="J258" s="7">
        <f t="shared" si="21"/>
        <v>-0.01514911471</v>
      </c>
      <c r="K258" s="7">
        <f t="shared" si="22"/>
        <v>0.2196407186</v>
      </c>
      <c r="L258" s="7">
        <f t="shared" si="23"/>
        <v>-0.04251017436</v>
      </c>
      <c r="M258" s="7">
        <f t="shared" si="24"/>
        <v>0.454248366</v>
      </c>
      <c r="N258" s="7">
        <f t="shared" si="25"/>
        <v>-0.03071087158</v>
      </c>
      <c r="O258" s="7">
        <f t="shared" si="26"/>
        <v>0.5741176471</v>
      </c>
      <c r="P258" s="7">
        <f t="shared" si="27"/>
        <v>-0.04585998629</v>
      </c>
      <c r="Q258" s="19">
        <v>-0.0505</v>
      </c>
      <c r="R258" s="19">
        <v>-0.0313</v>
      </c>
    </row>
    <row r="259">
      <c r="A259" s="20">
        <v>44540.0</v>
      </c>
      <c r="B259">
        <f t="shared" ref="B259:D259" si="36">sum(C131:C141)</f>
        <v>1784</v>
      </c>
      <c r="C259">
        <f t="shared" si="36"/>
        <v>720</v>
      </c>
      <c r="D259">
        <f t="shared" si="36"/>
        <v>2446</v>
      </c>
      <c r="E259" s="7">
        <f t="shared" si="16"/>
        <v>0.3604040404</v>
      </c>
      <c r="F259" s="7">
        <f t="shared" si="17"/>
        <v>-0.01961832625</v>
      </c>
      <c r="G259" s="7">
        <f t="shared" si="18"/>
        <v>0.7124600639</v>
      </c>
      <c r="H259" s="7">
        <f t="shared" si="19"/>
        <v>-0.02538904317</v>
      </c>
      <c r="I259" s="7">
        <f t="shared" si="20"/>
        <v>0.1454545455</v>
      </c>
      <c r="J259" s="7">
        <f t="shared" si="21"/>
        <v>0.01043614969</v>
      </c>
      <c r="K259" s="7">
        <f t="shared" si="22"/>
        <v>0.2875399361</v>
      </c>
      <c r="L259" s="7">
        <f t="shared" si="23"/>
        <v>0.02538904317</v>
      </c>
      <c r="M259" s="7">
        <f t="shared" si="24"/>
        <v>0.4941414141</v>
      </c>
      <c r="N259" s="7">
        <f t="shared" si="25"/>
        <v>0.009182176552</v>
      </c>
      <c r="O259" s="7">
        <f t="shared" si="26"/>
        <v>0.6395959596</v>
      </c>
      <c r="P259" s="7">
        <f t="shared" si="27"/>
        <v>0.01961832625</v>
      </c>
      <c r="Q259" s="19">
        <v>-0.0313</v>
      </c>
      <c r="R259" s="19">
        <v>0.008</v>
      </c>
    </row>
    <row r="260">
      <c r="A260" s="20">
        <v>44541.0</v>
      </c>
      <c r="B260">
        <f t="shared" ref="B260:D260" si="37">sum(C142:C155)</f>
        <v>1913</v>
      </c>
      <c r="C260">
        <f t="shared" si="37"/>
        <v>740</v>
      </c>
      <c r="D260">
        <f t="shared" si="37"/>
        <v>3656</v>
      </c>
      <c r="E260" s="7">
        <f t="shared" si="16"/>
        <v>0.3032176256</v>
      </c>
      <c r="F260" s="7">
        <f t="shared" si="17"/>
        <v>-0.07680474104</v>
      </c>
      <c r="G260" s="7">
        <f t="shared" si="18"/>
        <v>0.7210704862</v>
      </c>
      <c r="H260" s="7">
        <f t="shared" si="19"/>
        <v>-0.01677862083</v>
      </c>
      <c r="I260" s="7">
        <f t="shared" si="20"/>
        <v>0.1172927564</v>
      </c>
      <c r="J260" s="7">
        <f t="shared" si="21"/>
        <v>-0.01772563938</v>
      </c>
      <c r="K260" s="7">
        <f t="shared" si="22"/>
        <v>0.2789295138</v>
      </c>
      <c r="L260" s="7">
        <f t="shared" si="23"/>
        <v>0.01677862083</v>
      </c>
      <c r="M260" s="7">
        <f t="shared" si="24"/>
        <v>0.579489618</v>
      </c>
      <c r="N260" s="7">
        <f t="shared" si="25"/>
        <v>0.09453038042</v>
      </c>
      <c r="O260" s="7">
        <f t="shared" si="26"/>
        <v>0.6967823744</v>
      </c>
      <c r="P260" s="7">
        <f t="shared" si="27"/>
        <v>0.07680474104</v>
      </c>
      <c r="Q260" s="19">
        <v>0.008</v>
      </c>
      <c r="R260" s="19">
        <v>-0.0116</v>
      </c>
    </row>
    <row r="261">
      <c r="A261" s="20">
        <v>44542.0</v>
      </c>
      <c r="B261">
        <f t="shared" ref="B261:D261" si="38">sum(C156:C167)</f>
        <v>1975</v>
      </c>
      <c r="C261">
        <f t="shared" si="38"/>
        <v>678</v>
      </c>
      <c r="D261">
        <f t="shared" si="38"/>
        <v>2747</v>
      </c>
      <c r="E261" s="7">
        <f t="shared" si="16"/>
        <v>0.3657407407</v>
      </c>
      <c r="F261" s="7">
        <f t="shared" si="17"/>
        <v>-0.01428162591</v>
      </c>
      <c r="G261" s="7">
        <f t="shared" si="18"/>
        <v>0.7444402563</v>
      </c>
      <c r="H261" s="7">
        <f t="shared" si="19"/>
        <v>0.006591149241</v>
      </c>
      <c r="I261" s="7">
        <f t="shared" si="20"/>
        <v>0.1255555556</v>
      </c>
      <c r="J261" s="7">
        <f t="shared" si="21"/>
        <v>-0.009462840205</v>
      </c>
      <c r="K261" s="7">
        <f t="shared" si="22"/>
        <v>0.2555597437</v>
      </c>
      <c r="L261" s="7">
        <f t="shared" si="23"/>
        <v>-0.006591149241</v>
      </c>
      <c r="M261" s="7">
        <f t="shared" si="24"/>
        <v>0.5087037037</v>
      </c>
      <c r="N261" s="7">
        <f t="shared" si="25"/>
        <v>0.02374446611</v>
      </c>
      <c r="O261" s="7">
        <f t="shared" si="26"/>
        <v>0.6342592593</v>
      </c>
      <c r="P261" s="7">
        <f t="shared" si="27"/>
        <v>0.01428162591</v>
      </c>
      <c r="Q261" s="19">
        <v>-0.0116</v>
      </c>
      <c r="R261" s="19">
        <v>-0.0553</v>
      </c>
    </row>
    <row r="262">
      <c r="A262" s="20">
        <v>44543.0</v>
      </c>
      <c r="B262">
        <f t="shared" ref="B262:D262" si="39">sum(C168:C180)</f>
        <v>2175</v>
      </c>
      <c r="C262">
        <f t="shared" si="39"/>
        <v>894</v>
      </c>
      <c r="D262">
        <f t="shared" si="39"/>
        <v>2781</v>
      </c>
      <c r="E262" s="7">
        <f t="shared" si="16"/>
        <v>0.3717948718</v>
      </c>
      <c r="F262" s="7">
        <f t="shared" si="17"/>
        <v>-0.008227494856</v>
      </c>
      <c r="G262" s="7">
        <f t="shared" si="18"/>
        <v>0.7086999022</v>
      </c>
      <c r="H262" s="7">
        <f t="shared" si="19"/>
        <v>-0.02914920482</v>
      </c>
      <c r="I262" s="7">
        <f t="shared" si="20"/>
        <v>0.1528205128</v>
      </c>
      <c r="J262" s="7">
        <f t="shared" si="21"/>
        <v>0.01780211706</v>
      </c>
      <c r="K262" s="7">
        <f t="shared" si="22"/>
        <v>0.2913000978</v>
      </c>
      <c r="L262" s="7">
        <f t="shared" si="23"/>
        <v>0.02914920482</v>
      </c>
      <c r="M262" s="7">
        <f t="shared" si="24"/>
        <v>0.4753846154</v>
      </c>
      <c r="N262" s="7">
        <f t="shared" si="25"/>
        <v>-0.009574622204</v>
      </c>
      <c r="O262" s="7">
        <f t="shared" si="26"/>
        <v>0.6282051282</v>
      </c>
      <c r="P262" s="7">
        <f t="shared" si="27"/>
        <v>0.008227494856</v>
      </c>
      <c r="Q262" s="19">
        <v>-0.0553</v>
      </c>
      <c r="R262" s="19">
        <v>0.019</v>
      </c>
    </row>
    <row r="263">
      <c r="A263" s="20">
        <v>44544.0</v>
      </c>
      <c r="B263">
        <f t="shared" ref="B263:D263" si="40">sum(C181:C194)</f>
        <v>2354</v>
      </c>
      <c r="C263">
        <f t="shared" si="40"/>
        <v>894</v>
      </c>
      <c r="D263">
        <f t="shared" si="40"/>
        <v>3052</v>
      </c>
      <c r="E263" s="7">
        <f t="shared" si="16"/>
        <v>0.3736507937</v>
      </c>
      <c r="F263" s="7">
        <f t="shared" si="17"/>
        <v>-0.006371573</v>
      </c>
      <c r="G263" s="7">
        <f t="shared" si="18"/>
        <v>0.7247536946</v>
      </c>
      <c r="H263" s="7">
        <f t="shared" si="19"/>
        <v>-0.01309541249</v>
      </c>
      <c r="I263" s="7">
        <f t="shared" si="20"/>
        <v>0.1419047619</v>
      </c>
      <c r="J263" s="7">
        <f t="shared" si="21"/>
        <v>0.006886366145</v>
      </c>
      <c r="K263" s="7">
        <f t="shared" si="22"/>
        <v>0.2752463054</v>
      </c>
      <c r="L263" s="7">
        <f t="shared" si="23"/>
        <v>0.01309541249</v>
      </c>
      <c r="M263" s="7">
        <f t="shared" si="24"/>
        <v>0.4844444444</v>
      </c>
      <c r="N263" s="7">
        <f t="shared" si="25"/>
        <v>-0.0005147931445</v>
      </c>
      <c r="O263" s="7">
        <f t="shared" si="26"/>
        <v>0.6263492063</v>
      </c>
      <c r="P263" s="7">
        <f t="shared" si="27"/>
        <v>0.006371573</v>
      </c>
      <c r="Q263" s="19">
        <v>0.019</v>
      </c>
      <c r="R263" s="19">
        <v>0.045</v>
      </c>
    </row>
    <row r="264">
      <c r="A264" s="20">
        <v>44545.0</v>
      </c>
      <c r="B264">
        <f t="shared" ref="B264:D264" si="41">sum(C195:C204)</f>
        <v>1534</v>
      </c>
      <c r="C264">
        <f t="shared" si="41"/>
        <v>637</v>
      </c>
      <c r="D264">
        <f t="shared" si="41"/>
        <v>2329</v>
      </c>
      <c r="E264" s="7">
        <f t="shared" si="16"/>
        <v>0.3408888889</v>
      </c>
      <c r="F264" s="7">
        <f t="shared" si="17"/>
        <v>-0.03913347776</v>
      </c>
      <c r="G264" s="7">
        <f t="shared" si="18"/>
        <v>0.7065868263</v>
      </c>
      <c r="H264" s="7">
        <f t="shared" si="19"/>
        <v>-0.03126228073</v>
      </c>
      <c r="I264" s="7">
        <f t="shared" si="20"/>
        <v>0.1415555556</v>
      </c>
      <c r="J264" s="7">
        <f t="shared" si="21"/>
        <v>0.006537159795</v>
      </c>
      <c r="K264" s="7">
        <f t="shared" si="22"/>
        <v>0.2934131737</v>
      </c>
      <c r="L264" s="7">
        <f t="shared" si="23"/>
        <v>0.03126228073</v>
      </c>
      <c r="M264" s="7">
        <f t="shared" si="24"/>
        <v>0.5175555556</v>
      </c>
      <c r="N264" s="7">
        <f t="shared" si="25"/>
        <v>0.03259631797</v>
      </c>
      <c r="O264" s="7">
        <f t="shared" si="26"/>
        <v>0.6591111111</v>
      </c>
      <c r="P264" s="7">
        <f t="shared" si="27"/>
        <v>0.03913347776</v>
      </c>
      <c r="Q264" s="19">
        <v>0.045</v>
      </c>
      <c r="R264" s="19">
        <v>-0.0136</v>
      </c>
    </row>
    <row r="265">
      <c r="A265" s="20">
        <v>44546.0</v>
      </c>
      <c r="B265">
        <f t="shared" ref="B265:D265" si="42">sum(C205:C212)</f>
        <v>1613</v>
      </c>
      <c r="C265">
        <f t="shared" si="42"/>
        <v>546</v>
      </c>
      <c r="D265">
        <f t="shared" si="42"/>
        <v>1441</v>
      </c>
      <c r="E265" s="7">
        <f t="shared" si="16"/>
        <v>0.4480555556</v>
      </c>
      <c r="F265" s="7">
        <f t="shared" si="17"/>
        <v>0.0680331889</v>
      </c>
      <c r="G265" s="7">
        <f t="shared" si="18"/>
        <v>0.7471051413</v>
      </c>
      <c r="H265" s="7">
        <f t="shared" si="19"/>
        <v>0.009256034196</v>
      </c>
      <c r="I265" s="7">
        <f t="shared" si="20"/>
        <v>0.1516666667</v>
      </c>
      <c r="J265" s="7">
        <f t="shared" si="21"/>
        <v>0.01664827091</v>
      </c>
      <c r="K265" s="7">
        <f t="shared" si="22"/>
        <v>0.2528948587</v>
      </c>
      <c r="L265" s="7">
        <f t="shared" si="23"/>
        <v>-0.009256034196</v>
      </c>
      <c r="M265" s="7">
        <f t="shared" si="24"/>
        <v>0.4002777778</v>
      </c>
      <c r="N265" s="7">
        <f t="shared" si="25"/>
        <v>-0.08468145981</v>
      </c>
      <c r="O265" s="7">
        <f t="shared" si="26"/>
        <v>0.5519444444</v>
      </c>
      <c r="P265" s="7">
        <f t="shared" si="27"/>
        <v>-0.0680331889</v>
      </c>
      <c r="Q265" s="19">
        <v>-0.0136</v>
      </c>
      <c r="R265" s="19">
        <v>-0.0267</v>
      </c>
    </row>
    <row r="266">
      <c r="A266" s="20">
        <v>44547.0</v>
      </c>
      <c r="B266">
        <f t="shared" ref="B266:D266" si="43">sum(C213:C225)</f>
        <v>2779</v>
      </c>
      <c r="C266">
        <f t="shared" si="43"/>
        <v>884</v>
      </c>
      <c r="D266">
        <f t="shared" si="43"/>
        <v>2187</v>
      </c>
      <c r="E266" s="7">
        <f t="shared" si="16"/>
        <v>0.475042735</v>
      </c>
      <c r="F266" s="7">
        <f t="shared" si="17"/>
        <v>0.09502036839</v>
      </c>
      <c r="G266" s="7">
        <f t="shared" si="18"/>
        <v>0.7586677587</v>
      </c>
      <c r="H266" s="7">
        <f t="shared" si="19"/>
        <v>0.0208186516</v>
      </c>
      <c r="I266" s="7">
        <f t="shared" si="20"/>
        <v>0.1511111111</v>
      </c>
      <c r="J266" s="7">
        <f t="shared" si="21"/>
        <v>0.01609271535</v>
      </c>
      <c r="K266" s="7">
        <f t="shared" si="22"/>
        <v>0.2413322413</v>
      </c>
      <c r="L266" s="7">
        <f t="shared" si="23"/>
        <v>-0.0208186516</v>
      </c>
      <c r="M266" s="7">
        <f t="shared" si="24"/>
        <v>0.3738461538</v>
      </c>
      <c r="N266" s="7">
        <f t="shared" si="25"/>
        <v>-0.1111130837</v>
      </c>
      <c r="O266" s="7">
        <f t="shared" si="26"/>
        <v>0.524957265</v>
      </c>
      <c r="P266" s="7">
        <f t="shared" si="27"/>
        <v>-0.09502036839</v>
      </c>
      <c r="Q266" s="19">
        <v>-0.0267</v>
      </c>
    </row>
    <row r="267">
      <c r="P267" s="7"/>
    </row>
    <row r="268">
      <c r="P268" s="7"/>
    </row>
    <row r="269">
      <c r="P269" s="7"/>
    </row>
    <row r="270">
      <c r="P270" s="7"/>
    </row>
    <row r="271">
      <c r="P271" s="7"/>
    </row>
    <row r="272">
      <c r="P272" s="7"/>
    </row>
    <row r="273">
      <c r="P273" s="7"/>
    </row>
    <row r="274">
      <c r="P274" s="7"/>
    </row>
    <row r="275">
      <c r="P275" s="7"/>
    </row>
    <row r="276">
      <c r="P276" s="7"/>
    </row>
    <row r="277">
      <c r="P277" s="7"/>
    </row>
    <row r="278">
      <c r="P278" s="7"/>
    </row>
    <row r="279">
      <c r="P279" s="7"/>
    </row>
    <row r="280">
      <c r="P280" s="7"/>
    </row>
    <row r="281">
      <c r="P281" s="7"/>
    </row>
    <row r="282">
      <c r="P282" s="7"/>
    </row>
    <row r="283">
      <c r="P283" s="7"/>
    </row>
    <row r="284">
      <c r="P284" s="7"/>
    </row>
    <row r="285">
      <c r="P285" s="7"/>
    </row>
    <row r="286">
      <c r="P286" s="7"/>
    </row>
    <row r="287">
      <c r="P287" s="7"/>
    </row>
    <row r="288">
      <c r="P288" s="7"/>
    </row>
    <row r="289">
      <c r="P289" s="7"/>
    </row>
    <row r="290">
      <c r="P290" s="7"/>
    </row>
    <row r="291">
      <c r="P291" s="7"/>
    </row>
    <row r="292">
      <c r="P292" s="7"/>
    </row>
    <row r="293">
      <c r="P293" s="7"/>
    </row>
    <row r="294">
      <c r="P294" s="7"/>
    </row>
    <row r="295">
      <c r="P295" s="7"/>
    </row>
    <row r="296">
      <c r="P296" s="7"/>
    </row>
    <row r="297">
      <c r="P297" s="7"/>
    </row>
    <row r="298">
      <c r="P298" s="7"/>
    </row>
    <row r="299">
      <c r="P299" s="7"/>
    </row>
    <row r="300">
      <c r="P300" s="7"/>
    </row>
    <row r="301">
      <c r="P301" s="7"/>
    </row>
    <row r="302">
      <c r="P302" s="7"/>
    </row>
    <row r="303">
      <c r="P303" s="7"/>
    </row>
    <row r="304">
      <c r="P304" s="7"/>
    </row>
    <row r="305">
      <c r="P305" s="7"/>
    </row>
    <row r="306">
      <c r="P306" s="7"/>
    </row>
    <row r="307">
      <c r="P307" s="7"/>
    </row>
    <row r="308">
      <c r="P308" s="7"/>
    </row>
    <row r="309">
      <c r="P309" s="7"/>
    </row>
    <row r="310">
      <c r="P310" s="7"/>
    </row>
    <row r="311">
      <c r="P311" s="7"/>
    </row>
    <row r="312">
      <c r="P312" s="7"/>
    </row>
    <row r="313">
      <c r="P313" s="7"/>
    </row>
    <row r="314">
      <c r="P314" s="7"/>
    </row>
    <row r="315">
      <c r="P315" s="7"/>
    </row>
    <row r="316">
      <c r="P316" s="7"/>
    </row>
    <row r="317">
      <c r="P317" s="7"/>
    </row>
    <row r="318">
      <c r="P318" s="7"/>
    </row>
    <row r="319">
      <c r="P319" s="7"/>
    </row>
    <row r="320">
      <c r="P320" s="7"/>
    </row>
    <row r="321">
      <c r="P321" s="7"/>
    </row>
    <row r="322">
      <c r="P322" s="7"/>
    </row>
    <row r="323">
      <c r="P323" s="7"/>
    </row>
    <row r="324">
      <c r="P324" s="7"/>
    </row>
    <row r="325">
      <c r="P325" s="7"/>
    </row>
    <row r="326">
      <c r="P326" s="7"/>
    </row>
    <row r="327">
      <c r="P327" s="7"/>
    </row>
    <row r="328">
      <c r="P328" s="7"/>
    </row>
    <row r="329">
      <c r="P329" s="7"/>
    </row>
    <row r="330">
      <c r="P330" s="7"/>
    </row>
    <row r="331">
      <c r="P331" s="7"/>
    </row>
    <row r="332">
      <c r="P332" s="7"/>
    </row>
    <row r="333">
      <c r="P333" s="7"/>
    </row>
    <row r="334">
      <c r="P334" s="7"/>
    </row>
    <row r="335">
      <c r="P335" s="7"/>
    </row>
    <row r="336">
      <c r="P336" s="7"/>
    </row>
    <row r="337">
      <c r="P337" s="7"/>
    </row>
    <row r="338">
      <c r="P338" s="7"/>
    </row>
    <row r="339">
      <c r="P339" s="7"/>
    </row>
    <row r="340">
      <c r="P340" s="7"/>
    </row>
    <row r="341">
      <c r="P341" s="7"/>
    </row>
    <row r="342">
      <c r="P342" s="7"/>
    </row>
    <row r="343">
      <c r="P343" s="7"/>
    </row>
    <row r="344">
      <c r="P344" s="7"/>
    </row>
    <row r="345">
      <c r="P345" s="7"/>
    </row>
    <row r="346">
      <c r="P346" s="7"/>
    </row>
    <row r="347">
      <c r="P347" s="7"/>
    </row>
    <row r="348">
      <c r="P348" s="7"/>
    </row>
    <row r="349">
      <c r="P349" s="7"/>
    </row>
    <row r="350">
      <c r="P350" s="7"/>
    </row>
    <row r="351">
      <c r="P351" s="7"/>
    </row>
    <row r="352">
      <c r="P352" s="7"/>
    </row>
    <row r="353">
      <c r="P353" s="7"/>
    </row>
    <row r="354">
      <c r="P354" s="7"/>
    </row>
    <row r="355">
      <c r="P355" s="7"/>
    </row>
    <row r="356">
      <c r="P356" s="7"/>
    </row>
    <row r="357">
      <c r="P357" s="7"/>
    </row>
    <row r="358">
      <c r="P358" s="7"/>
    </row>
    <row r="359">
      <c r="P359" s="7"/>
    </row>
    <row r="360">
      <c r="P360" s="7"/>
    </row>
    <row r="361">
      <c r="P361" s="7"/>
    </row>
    <row r="362">
      <c r="P362" s="7"/>
    </row>
    <row r="363">
      <c r="P363" s="7"/>
    </row>
    <row r="364">
      <c r="P364" s="7"/>
    </row>
    <row r="365">
      <c r="P365" s="7"/>
    </row>
    <row r="366">
      <c r="P366" s="7"/>
    </row>
    <row r="367">
      <c r="P367" s="7"/>
    </row>
    <row r="368">
      <c r="P368" s="7"/>
    </row>
    <row r="369">
      <c r="P369" s="7"/>
    </row>
    <row r="370">
      <c r="P370" s="7"/>
    </row>
    <row r="371">
      <c r="P371" s="7"/>
    </row>
    <row r="372">
      <c r="P372" s="7"/>
    </row>
    <row r="373">
      <c r="P373" s="7"/>
    </row>
    <row r="374">
      <c r="P374" s="7"/>
    </row>
    <row r="375">
      <c r="P375" s="7"/>
    </row>
    <row r="376">
      <c r="P376" s="7"/>
    </row>
    <row r="377">
      <c r="P377" s="7"/>
    </row>
    <row r="378">
      <c r="P378" s="7"/>
    </row>
    <row r="379">
      <c r="P379" s="7"/>
    </row>
    <row r="380">
      <c r="P380" s="7"/>
    </row>
    <row r="381">
      <c r="P381" s="7"/>
    </row>
    <row r="382">
      <c r="P382" s="7"/>
    </row>
    <row r="383">
      <c r="P383" s="7"/>
    </row>
    <row r="384">
      <c r="P384" s="7"/>
    </row>
    <row r="385">
      <c r="P385" s="7"/>
    </row>
    <row r="386">
      <c r="P386" s="7"/>
    </row>
    <row r="387">
      <c r="P387" s="7"/>
    </row>
    <row r="388">
      <c r="P388" s="7"/>
    </row>
    <row r="389">
      <c r="P389" s="7"/>
    </row>
    <row r="390">
      <c r="P390" s="7"/>
    </row>
    <row r="391">
      <c r="P391" s="7"/>
    </row>
    <row r="392">
      <c r="P392" s="7"/>
    </row>
    <row r="393">
      <c r="P393" s="7"/>
    </row>
    <row r="394">
      <c r="P394" s="7"/>
    </row>
    <row r="395">
      <c r="P395" s="7"/>
    </row>
    <row r="396">
      <c r="P396" s="7"/>
    </row>
    <row r="397">
      <c r="P397" s="7"/>
    </row>
    <row r="398">
      <c r="P398" s="7"/>
    </row>
    <row r="399">
      <c r="P399" s="7"/>
    </row>
    <row r="400">
      <c r="P400" s="7"/>
    </row>
    <row r="401">
      <c r="P401" s="7"/>
    </row>
    <row r="402">
      <c r="P402" s="7"/>
    </row>
    <row r="403">
      <c r="P403" s="7"/>
    </row>
    <row r="404">
      <c r="P404" s="7"/>
    </row>
    <row r="405">
      <c r="P405" s="7"/>
    </row>
    <row r="406">
      <c r="P406" s="7"/>
    </row>
    <row r="407">
      <c r="P407" s="7"/>
    </row>
    <row r="408">
      <c r="P408" s="7"/>
    </row>
    <row r="409">
      <c r="P409" s="7"/>
    </row>
    <row r="410">
      <c r="P410" s="7"/>
    </row>
    <row r="411">
      <c r="P411" s="7"/>
    </row>
    <row r="412">
      <c r="P412" s="7"/>
    </row>
    <row r="413">
      <c r="P413" s="7"/>
    </row>
    <row r="414">
      <c r="P414" s="7"/>
    </row>
    <row r="415">
      <c r="P415" s="7"/>
    </row>
    <row r="416">
      <c r="P416" s="7"/>
    </row>
    <row r="417">
      <c r="P417" s="7"/>
    </row>
    <row r="418">
      <c r="P418" s="7"/>
    </row>
    <row r="419">
      <c r="P419" s="7"/>
    </row>
    <row r="420">
      <c r="P420" s="7"/>
    </row>
    <row r="421">
      <c r="P421" s="7"/>
    </row>
    <row r="422">
      <c r="P422" s="7"/>
    </row>
    <row r="423">
      <c r="P423" s="7"/>
    </row>
    <row r="424">
      <c r="P424" s="7"/>
    </row>
    <row r="425">
      <c r="P425" s="7"/>
    </row>
    <row r="426">
      <c r="P426" s="7"/>
    </row>
    <row r="427">
      <c r="P427" s="7"/>
    </row>
    <row r="428">
      <c r="P428" s="7"/>
    </row>
    <row r="429">
      <c r="P429" s="7"/>
    </row>
    <row r="430">
      <c r="P430" s="7"/>
    </row>
    <row r="431">
      <c r="P431" s="7"/>
    </row>
    <row r="432">
      <c r="P432" s="7"/>
    </row>
    <row r="433">
      <c r="P433" s="7"/>
    </row>
    <row r="434">
      <c r="P434" s="7"/>
    </row>
    <row r="435">
      <c r="P435" s="7"/>
    </row>
    <row r="436">
      <c r="P436" s="7"/>
    </row>
    <row r="437">
      <c r="P437" s="7"/>
    </row>
    <row r="438">
      <c r="P438" s="7"/>
    </row>
    <row r="439">
      <c r="P439" s="7"/>
    </row>
    <row r="440">
      <c r="P440" s="7"/>
    </row>
    <row r="441">
      <c r="P441" s="7"/>
    </row>
    <row r="442">
      <c r="P442" s="7"/>
    </row>
    <row r="443">
      <c r="P443" s="7"/>
    </row>
    <row r="444">
      <c r="P444" s="7"/>
    </row>
    <row r="445">
      <c r="P445" s="7"/>
    </row>
    <row r="446">
      <c r="P446" s="7"/>
    </row>
    <row r="447">
      <c r="P447" s="7"/>
    </row>
    <row r="448">
      <c r="P448" s="7"/>
    </row>
    <row r="449">
      <c r="P449" s="7"/>
    </row>
    <row r="450">
      <c r="P450" s="7"/>
    </row>
    <row r="451">
      <c r="P451" s="7"/>
    </row>
    <row r="452">
      <c r="P452" s="7"/>
    </row>
    <row r="453">
      <c r="P453" s="7"/>
    </row>
    <row r="454">
      <c r="P454" s="7"/>
    </row>
    <row r="455">
      <c r="P455" s="7"/>
    </row>
    <row r="456">
      <c r="P456" s="7"/>
    </row>
    <row r="457">
      <c r="P457" s="7"/>
    </row>
    <row r="458">
      <c r="P458" s="7"/>
    </row>
    <row r="459">
      <c r="P459" s="7"/>
    </row>
    <row r="460">
      <c r="P460" s="7"/>
    </row>
    <row r="461">
      <c r="P461" s="7"/>
    </row>
    <row r="462">
      <c r="P462" s="7"/>
    </row>
    <row r="463">
      <c r="P463" s="7"/>
    </row>
    <row r="464">
      <c r="P464" s="7"/>
    </row>
    <row r="465">
      <c r="P465" s="7"/>
    </row>
    <row r="466">
      <c r="P466" s="7"/>
    </row>
    <row r="467">
      <c r="P467" s="7"/>
    </row>
    <row r="468">
      <c r="P468" s="7"/>
    </row>
    <row r="469">
      <c r="P469" s="7"/>
    </row>
    <row r="470">
      <c r="P470" s="7"/>
    </row>
    <row r="471">
      <c r="P471" s="7"/>
    </row>
    <row r="472">
      <c r="P472" s="7"/>
    </row>
    <row r="473">
      <c r="P473" s="7"/>
    </row>
    <row r="474">
      <c r="P474" s="7"/>
    </row>
    <row r="475">
      <c r="P475" s="7"/>
    </row>
    <row r="476">
      <c r="P476" s="7"/>
    </row>
    <row r="477">
      <c r="P477" s="7"/>
    </row>
    <row r="478">
      <c r="P478" s="7"/>
    </row>
    <row r="479">
      <c r="P479" s="7"/>
    </row>
    <row r="480">
      <c r="P480" s="7"/>
    </row>
    <row r="481">
      <c r="P481" s="7"/>
    </row>
    <row r="482">
      <c r="P482" s="7"/>
    </row>
    <row r="483">
      <c r="P483" s="7"/>
    </row>
    <row r="484">
      <c r="P484" s="7"/>
    </row>
    <row r="485">
      <c r="P485" s="7"/>
    </row>
    <row r="486">
      <c r="P486" s="7"/>
    </row>
    <row r="487">
      <c r="P487" s="7"/>
    </row>
    <row r="488">
      <c r="P488" s="7"/>
    </row>
    <row r="489">
      <c r="P489" s="7"/>
    </row>
    <row r="490">
      <c r="P490" s="7"/>
    </row>
    <row r="491">
      <c r="P491" s="7"/>
    </row>
    <row r="492">
      <c r="P492" s="7"/>
    </row>
    <row r="493">
      <c r="P493" s="7"/>
    </row>
    <row r="494">
      <c r="P494" s="7"/>
    </row>
    <row r="495">
      <c r="P495" s="7"/>
    </row>
    <row r="496">
      <c r="P496" s="7"/>
    </row>
    <row r="497">
      <c r="P497" s="7"/>
    </row>
    <row r="498">
      <c r="P498" s="7"/>
    </row>
    <row r="499">
      <c r="P499" s="7"/>
    </row>
    <row r="500">
      <c r="P500" s="7"/>
    </row>
    <row r="501">
      <c r="P501" s="7"/>
    </row>
    <row r="502">
      <c r="P502" s="7"/>
    </row>
    <row r="503">
      <c r="P503" s="7"/>
    </row>
    <row r="504">
      <c r="P504" s="7"/>
    </row>
    <row r="505">
      <c r="P505" s="7"/>
    </row>
    <row r="506">
      <c r="P506" s="7"/>
    </row>
    <row r="507">
      <c r="P507" s="7"/>
    </row>
    <row r="508">
      <c r="P508" s="7"/>
    </row>
    <row r="509">
      <c r="P509" s="7"/>
    </row>
    <row r="510">
      <c r="P510" s="7"/>
    </row>
    <row r="511">
      <c r="P511" s="7"/>
    </row>
    <row r="512">
      <c r="P512" s="7"/>
    </row>
    <row r="513">
      <c r="P513" s="7"/>
    </row>
    <row r="514">
      <c r="P514" s="7"/>
    </row>
    <row r="515">
      <c r="P515" s="7"/>
    </row>
    <row r="516">
      <c r="P516" s="7"/>
    </row>
    <row r="517">
      <c r="P517" s="7"/>
    </row>
    <row r="518">
      <c r="P518" s="7"/>
    </row>
    <row r="519">
      <c r="P519" s="7"/>
    </row>
    <row r="520">
      <c r="P520" s="7"/>
    </row>
    <row r="521">
      <c r="P521" s="7"/>
    </row>
    <row r="522">
      <c r="P522" s="7"/>
    </row>
    <row r="523">
      <c r="P523" s="7"/>
    </row>
    <row r="524">
      <c r="P524" s="7"/>
    </row>
    <row r="525">
      <c r="P525" s="7"/>
    </row>
    <row r="526">
      <c r="P526" s="7"/>
    </row>
    <row r="527">
      <c r="P527" s="7"/>
    </row>
    <row r="528">
      <c r="P528" s="7"/>
    </row>
    <row r="529">
      <c r="P529" s="7"/>
    </row>
    <row r="530">
      <c r="P530" s="7"/>
    </row>
    <row r="531">
      <c r="P531" s="7"/>
    </row>
    <row r="532">
      <c r="P532" s="7"/>
    </row>
    <row r="533">
      <c r="P533" s="7"/>
    </row>
    <row r="534">
      <c r="P534" s="7"/>
    </row>
    <row r="535">
      <c r="P535" s="7"/>
    </row>
    <row r="536">
      <c r="P536" s="7"/>
    </row>
    <row r="537">
      <c r="P537" s="7"/>
    </row>
    <row r="538">
      <c r="P538" s="7"/>
    </row>
    <row r="539">
      <c r="P539" s="7"/>
    </row>
    <row r="540">
      <c r="P540" s="7"/>
    </row>
    <row r="541">
      <c r="P541" s="7"/>
    </row>
    <row r="542">
      <c r="P542" s="7"/>
    </row>
    <row r="543">
      <c r="P543" s="7"/>
    </row>
    <row r="544">
      <c r="P544" s="7"/>
    </row>
    <row r="545">
      <c r="P545" s="7"/>
    </row>
    <row r="546">
      <c r="P546" s="7"/>
    </row>
    <row r="547">
      <c r="P547" s="7"/>
    </row>
    <row r="548">
      <c r="P548" s="7"/>
    </row>
    <row r="549">
      <c r="P549" s="7"/>
    </row>
    <row r="550">
      <c r="P550" s="7"/>
    </row>
    <row r="551">
      <c r="P551" s="7"/>
    </row>
    <row r="552">
      <c r="P552" s="7"/>
    </row>
    <row r="553">
      <c r="P553" s="7"/>
    </row>
    <row r="554">
      <c r="P554" s="7"/>
    </row>
    <row r="555">
      <c r="P555" s="7"/>
    </row>
    <row r="556">
      <c r="P556" s="7"/>
    </row>
    <row r="557">
      <c r="P557" s="7"/>
    </row>
    <row r="558">
      <c r="P558" s="7"/>
    </row>
    <row r="559">
      <c r="P559" s="7"/>
    </row>
    <row r="560">
      <c r="P560" s="7"/>
    </row>
    <row r="561">
      <c r="P561" s="7"/>
    </row>
    <row r="562">
      <c r="P562" s="7"/>
    </row>
    <row r="563">
      <c r="P563" s="7"/>
    </row>
    <row r="564">
      <c r="P564" s="7"/>
    </row>
    <row r="565">
      <c r="P565" s="7"/>
    </row>
    <row r="566">
      <c r="P566" s="7"/>
    </row>
    <row r="567">
      <c r="P567" s="7"/>
    </row>
    <row r="568">
      <c r="P568" s="7"/>
    </row>
    <row r="569">
      <c r="P569" s="7"/>
    </row>
    <row r="570">
      <c r="P570" s="7"/>
    </row>
    <row r="571">
      <c r="P571" s="7"/>
    </row>
    <row r="572">
      <c r="P572" s="7"/>
    </row>
    <row r="573">
      <c r="P573" s="7"/>
    </row>
    <row r="574">
      <c r="P574" s="7"/>
    </row>
    <row r="575">
      <c r="P575" s="7"/>
    </row>
    <row r="576">
      <c r="P576" s="7"/>
    </row>
    <row r="577">
      <c r="P577" s="7"/>
    </row>
    <row r="578">
      <c r="P578" s="7"/>
    </row>
    <row r="579">
      <c r="P579" s="7"/>
    </row>
    <row r="580">
      <c r="P580" s="7"/>
    </row>
    <row r="581">
      <c r="P581" s="7"/>
    </row>
    <row r="582">
      <c r="P582" s="7"/>
    </row>
    <row r="583">
      <c r="P583" s="7"/>
    </row>
    <row r="584">
      <c r="P584" s="7"/>
    </row>
    <row r="585">
      <c r="P585" s="7"/>
    </row>
    <row r="586">
      <c r="P586" s="7"/>
    </row>
    <row r="587">
      <c r="P587" s="7"/>
    </row>
    <row r="588">
      <c r="P588" s="7"/>
    </row>
    <row r="589">
      <c r="P589" s="7"/>
    </row>
    <row r="590">
      <c r="P590" s="7"/>
    </row>
    <row r="591">
      <c r="P591" s="7"/>
    </row>
    <row r="592">
      <c r="P592" s="7"/>
    </row>
    <row r="593">
      <c r="P593" s="7"/>
    </row>
    <row r="594">
      <c r="P594" s="7"/>
    </row>
    <row r="595">
      <c r="P595" s="7"/>
    </row>
    <row r="596">
      <c r="P596" s="7"/>
    </row>
    <row r="597">
      <c r="P597" s="7"/>
    </row>
    <row r="598">
      <c r="P598" s="7"/>
    </row>
    <row r="599">
      <c r="P599" s="7"/>
    </row>
    <row r="600">
      <c r="P600" s="7"/>
    </row>
    <row r="601">
      <c r="P601" s="7"/>
    </row>
    <row r="602">
      <c r="P602" s="7"/>
    </row>
    <row r="603">
      <c r="P603" s="7"/>
    </row>
    <row r="604">
      <c r="P604" s="7"/>
    </row>
    <row r="605">
      <c r="P605" s="7"/>
    </row>
    <row r="606">
      <c r="P606" s="7"/>
    </row>
    <row r="607">
      <c r="P607" s="7"/>
    </row>
    <row r="608">
      <c r="P608" s="7"/>
    </row>
    <row r="609">
      <c r="P609" s="7"/>
    </row>
    <row r="610">
      <c r="P610" s="7"/>
    </row>
    <row r="611">
      <c r="P611" s="7"/>
    </row>
    <row r="612">
      <c r="P612" s="7"/>
    </row>
    <row r="613">
      <c r="P613" s="7"/>
    </row>
    <row r="614">
      <c r="P614" s="7"/>
    </row>
    <row r="615">
      <c r="P615" s="7"/>
    </row>
    <row r="616">
      <c r="P616" s="7"/>
    </row>
    <row r="617">
      <c r="P617" s="7"/>
    </row>
    <row r="618">
      <c r="P618" s="7"/>
    </row>
    <row r="619">
      <c r="P619" s="7"/>
    </row>
    <row r="620">
      <c r="P620" s="7"/>
    </row>
    <row r="621">
      <c r="P621" s="7"/>
    </row>
    <row r="622">
      <c r="P622" s="7"/>
    </row>
    <row r="623">
      <c r="P623" s="7"/>
    </row>
    <row r="624">
      <c r="P624" s="7"/>
    </row>
    <row r="625">
      <c r="P625" s="7"/>
    </row>
    <row r="626">
      <c r="P626" s="7"/>
    </row>
    <row r="627">
      <c r="P627" s="7"/>
    </row>
    <row r="628">
      <c r="P628" s="7"/>
    </row>
    <row r="629">
      <c r="P629" s="7"/>
    </row>
    <row r="630">
      <c r="P630" s="7"/>
    </row>
    <row r="631">
      <c r="P631" s="7"/>
    </row>
    <row r="632">
      <c r="P632" s="7"/>
    </row>
    <row r="633">
      <c r="P633" s="7"/>
    </row>
    <row r="634">
      <c r="P634" s="7"/>
    </row>
    <row r="635">
      <c r="P635" s="7"/>
    </row>
    <row r="636">
      <c r="P636" s="7"/>
    </row>
    <row r="637">
      <c r="P637" s="7"/>
    </row>
    <row r="638">
      <c r="P638" s="7"/>
    </row>
    <row r="639">
      <c r="P639" s="7"/>
    </row>
    <row r="640">
      <c r="P640" s="7"/>
    </row>
    <row r="641">
      <c r="P641" s="7"/>
    </row>
    <row r="642">
      <c r="P642" s="7"/>
    </row>
    <row r="643">
      <c r="P643" s="7"/>
    </row>
    <row r="644">
      <c r="P644" s="7"/>
    </row>
    <row r="645">
      <c r="P645" s="7"/>
    </row>
    <row r="646">
      <c r="P646" s="7"/>
    </row>
    <row r="647">
      <c r="P647" s="7"/>
    </row>
    <row r="648">
      <c r="P648" s="7"/>
    </row>
    <row r="649">
      <c r="P649" s="7"/>
    </row>
    <row r="650">
      <c r="P650" s="7"/>
    </row>
    <row r="651">
      <c r="P651" s="7"/>
    </row>
    <row r="652">
      <c r="P652" s="7"/>
    </row>
    <row r="653">
      <c r="P653" s="7"/>
    </row>
    <row r="654">
      <c r="P654" s="7"/>
    </row>
    <row r="655">
      <c r="P655" s="7"/>
    </row>
    <row r="656">
      <c r="P656" s="7"/>
    </row>
    <row r="657">
      <c r="P657" s="7"/>
    </row>
    <row r="658">
      <c r="P658" s="7"/>
    </row>
    <row r="659">
      <c r="P659" s="7"/>
    </row>
    <row r="660">
      <c r="P660" s="7"/>
    </row>
    <row r="661">
      <c r="P661" s="7"/>
    </row>
    <row r="662">
      <c r="P662" s="7"/>
    </row>
    <row r="663">
      <c r="P663" s="7"/>
    </row>
    <row r="664">
      <c r="P664" s="7"/>
    </row>
    <row r="665">
      <c r="P665" s="7"/>
    </row>
    <row r="666">
      <c r="P666" s="7"/>
    </row>
    <row r="667">
      <c r="P667" s="7"/>
    </row>
    <row r="668">
      <c r="P668" s="7"/>
    </row>
    <row r="669">
      <c r="P669" s="7"/>
    </row>
    <row r="670">
      <c r="P670" s="7"/>
    </row>
    <row r="671">
      <c r="P671" s="7"/>
    </row>
    <row r="672">
      <c r="P672" s="7"/>
    </row>
    <row r="673">
      <c r="P673" s="7"/>
    </row>
    <row r="674">
      <c r="P674" s="7"/>
    </row>
    <row r="675">
      <c r="P675" s="7"/>
    </row>
    <row r="676">
      <c r="P676" s="7"/>
    </row>
    <row r="677">
      <c r="P677" s="7"/>
    </row>
    <row r="678">
      <c r="P678" s="7"/>
    </row>
    <row r="679">
      <c r="P679" s="7"/>
    </row>
    <row r="680">
      <c r="P680" s="7"/>
    </row>
    <row r="681">
      <c r="P681" s="7"/>
    </row>
    <row r="682">
      <c r="P682" s="7"/>
    </row>
    <row r="683">
      <c r="P683" s="7"/>
    </row>
    <row r="684">
      <c r="P684" s="7"/>
    </row>
    <row r="685">
      <c r="P685" s="7"/>
    </row>
    <row r="686">
      <c r="P686" s="7"/>
    </row>
    <row r="687">
      <c r="P687" s="7"/>
    </row>
    <row r="688">
      <c r="P688" s="7"/>
    </row>
    <row r="689">
      <c r="P689" s="7"/>
    </row>
    <row r="690">
      <c r="P690" s="7"/>
    </row>
    <row r="691">
      <c r="P691" s="7"/>
    </row>
    <row r="692">
      <c r="P692" s="7"/>
    </row>
    <row r="693">
      <c r="P693" s="7"/>
    </row>
    <row r="694">
      <c r="P694" s="7"/>
    </row>
    <row r="695">
      <c r="P695" s="7"/>
    </row>
    <row r="696">
      <c r="P696" s="7"/>
    </row>
    <row r="697">
      <c r="P697" s="7"/>
    </row>
    <row r="698">
      <c r="P698" s="7"/>
    </row>
    <row r="699">
      <c r="P699" s="7"/>
    </row>
    <row r="700">
      <c r="P700" s="7"/>
    </row>
    <row r="701">
      <c r="P701" s="7"/>
    </row>
    <row r="702">
      <c r="P702" s="7"/>
    </row>
    <row r="703">
      <c r="P703" s="7"/>
    </row>
    <row r="704">
      <c r="P704" s="7"/>
    </row>
    <row r="705">
      <c r="P705" s="7"/>
    </row>
    <row r="706">
      <c r="P706" s="7"/>
    </row>
    <row r="707">
      <c r="P707" s="7"/>
    </row>
    <row r="708">
      <c r="P708" s="7"/>
    </row>
    <row r="709">
      <c r="P709" s="7"/>
    </row>
    <row r="710">
      <c r="P710" s="7"/>
    </row>
    <row r="711">
      <c r="P711" s="7"/>
    </row>
    <row r="712">
      <c r="P712" s="7"/>
    </row>
    <row r="713">
      <c r="P713" s="7"/>
    </row>
    <row r="714">
      <c r="P714" s="7"/>
    </row>
    <row r="715">
      <c r="P715" s="7"/>
    </row>
    <row r="716">
      <c r="P716" s="7"/>
    </row>
    <row r="717">
      <c r="P717" s="7"/>
    </row>
    <row r="718">
      <c r="P718" s="7"/>
    </row>
    <row r="719">
      <c r="P719" s="7"/>
    </row>
    <row r="720">
      <c r="P720" s="7"/>
    </row>
    <row r="721">
      <c r="P721" s="7"/>
    </row>
    <row r="722">
      <c r="P722" s="7"/>
    </row>
    <row r="723">
      <c r="P723" s="7"/>
    </row>
    <row r="724">
      <c r="P724" s="7"/>
    </row>
    <row r="725">
      <c r="P725" s="7"/>
    </row>
    <row r="726">
      <c r="P726" s="7"/>
    </row>
    <row r="727">
      <c r="P727" s="7"/>
    </row>
    <row r="728">
      <c r="P728" s="7"/>
    </row>
    <row r="729">
      <c r="P729" s="7"/>
    </row>
    <row r="730">
      <c r="P730" s="7"/>
    </row>
    <row r="731">
      <c r="P731" s="7"/>
    </row>
    <row r="732">
      <c r="P732" s="7"/>
    </row>
    <row r="733">
      <c r="P733" s="7"/>
    </row>
    <row r="734">
      <c r="P734" s="7"/>
    </row>
    <row r="735">
      <c r="P735" s="7"/>
    </row>
    <row r="736">
      <c r="P736" s="7"/>
    </row>
    <row r="737">
      <c r="P737" s="7"/>
    </row>
    <row r="738">
      <c r="P738" s="7"/>
    </row>
    <row r="739">
      <c r="P739" s="7"/>
    </row>
    <row r="740">
      <c r="P740" s="7"/>
    </row>
    <row r="741">
      <c r="P741" s="7"/>
    </row>
    <row r="742">
      <c r="P742" s="7"/>
    </row>
    <row r="743">
      <c r="P743" s="7"/>
    </row>
    <row r="744">
      <c r="P744" s="7"/>
    </row>
    <row r="745">
      <c r="P745" s="7"/>
    </row>
    <row r="746">
      <c r="P746" s="7"/>
    </row>
    <row r="747">
      <c r="P747" s="7"/>
    </row>
    <row r="748">
      <c r="P748" s="7"/>
    </row>
    <row r="749">
      <c r="P749" s="7"/>
    </row>
    <row r="750">
      <c r="P750" s="7"/>
    </row>
    <row r="751">
      <c r="P751" s="7"/>
    </row>
    <row r="752">
      <c r="P752" s="7"/>
    </row>
    <row r="753">
      <c r="P753" s="7"/>
    </row>
    <row r="754">
      <c r="P754" s="7"/>
    </row>
    <row r="755">
      <c r="P755" s="7"/>
    </row>
    <row r="756">
      <c r="P756" s="7"/>
    </row>
    <row r="757">
      <c r="P757" s="7"/>
    </row>
    <row r="758">
      <c r="P758" s="7"/>
    </row>
    <row r="759">
      <c r="P759" s="7"/>
    </row>
    <row r="760">
      <c r="P760" s="7"/>
    </row>
    <row r="761">
      <c r="P761" s="7"/>
    </row>
    <row r="762">
      <c r="P762" s="7"/>
    </row>
    <row r="763">
      <c r="P763" s="7"/>
    </row>
    <row r="764">
      <c r="P764" s="7"/>
    </row>
    <row r="765">
      <c r="P765" s="7"/>
    </row>
    <row r="766">
      <c r="P766" s="7"/>
    </row>
    <row r="767">
      <c r="P767" s="7"/>
    </row>
    <row r="768">
      <c r="P768" s="7"/>
    </row>
    <row r="769">
      <c r="P769" s="7"/>
    </row>
    <row r="770">
      <c r="P770" s="7"/>
    </row>
    <row r="771">
      <c r="P771" s="7"/>
    </row>
    <row r="772">
      <c r="P772" s="7"/>
    </row>
    <row r="773">
      <c r="P773" s="7"/>
    </row>
    <row r="774">
      <c r="P774" s="7"/>
    </row>
    <row r="775">
      <c r="P775" s="7"/>
    </row>
    <row r="776">
      <c r="P776" s="7"/>
    </row>
    <row r="777">
      <c r="P777" s="7"/>
    </row>
    <row r="778">
      <c r="P778" s="7"/>
    </row>
    <row r="779">
      <c r="P779" s="7"/>
    </row>
    <row r="780">
      <c r="P780" s="7"/>
    </row>
    <row r="781">
      <c r="P781" s="7"/>
    </row>
    <row r="782">
      <c r="P782" s="7"/>
    </row>
    <row r="783">
      <c r="P783" s="7"/>
    </row>
    <row r="784">
      <c r="P784" s="7"/>
    </row>
    <row r="785">
      <c r="P785" s="7"/>
    </row>
    <row r="786">
      <c r="P786" s="7"/>
    </row>
    <row r="787">
      <c r="P787" s="7"/>
    </row>
    <row r="788">
      <c r="P788" s="7"/>
    </row>
    <row r="789">
      <c r="P789" s="7"/>
    </row>
    <row r="790">
      <c r="P790" s="7"/>
    </row>
    <row r="791">
      <c r="P791" s="7"/>
    </row>
    <row r="792">
      <c r="P792" s="7"/>
    </row>
    <row r="793">
      <c r="P793" s="7"/>
    </row>
    <row r="794">
      <c r="P794" s="7"/>
    </row>
    <row r="795">
      <c r="P795" s="7"/>
    </row>
    <row r="796">
      <c r="P796" s="7"/>
    </row>
    <row r="797">
      <c r="P797" s="7"/>
    </row>
    <row r="798">
      <c r="P798" s="7"/>
    </row>
    <row r="799">
      <c r="P799" s="7"/>
    </row>
    <row r="800">
      <c r="P800" s="7"/>
    </row>
    <row r="801">
      <c r="P801" s="7"/>
    </row>
    <row r="802">
      <c r="P802" s="7"/>
    </row>
    <row r="803">
      <c r="P803" s="7"/>
    </row>
    <row r="804">
      <c r="P804" s="7"/>
    </row>
    <row r="805">
      <c r="P805" s="7"/>
    </row>
    <row r="806">
      <c r="P806" s="7"/>
    </row>
    <row r="807">
      <c r="P807" s="7"/>
    </row>
    <row r="808">
      <c r="P808" s="7"/>
    </row>
    <row r="809">
      <c r="P809" s="7"/>
    </row>
    <row r="810">
      <c r="P810" s="7"/>
    </row>
    <row r="811">
      <c r="P811" s="7"/>
    </row>
    <row r="812">
      <c r="P812" s="7"/>
    </row>
    <row r="813">
      <c r="P813" s="7"/>
    </row>
    <row r="814">
      <c r="P814" s="7"/>
    </row>
    <row r="815">
      <c r="P815" s="7"/>
    </row>
    <row r="816">
      <c r="P816" s="7"/>
    </row>
    <row r="817">
      <c r="P817" s="7"/>
    </row>
    <row r="818">
      <c r="P818" s="7"/>
    </row>
    <row r="819">
      <c r="P819" s="7"/>
    </row>
    <row r="820">
      <c r="P820" s="7"/>
    </row>
    <row r="821">
      <c r="P821" s="7"/>
    </row>
    <row r="822">
      <c r="P822" s="7"/>
    </row>
    <row r="823">
      <c r="P823" s="7"/>
    </row>
    <row r="824">
      <c r="P824" s="7"/>
    </row>
    <row r="825">
      <c r="P825" s="7"/>
    </row>
    <row r="826">
      <c r="P826" s="7"/>
    </row>
    <row r="827">
      <c r="P827" s="7"/>
    </row>
    <row r="828">
      <c r="P828" s="7"/>
    </row>
    <row r="829">
      <c r="P829" s="7"/>
    </row>
    <row r="830">
      <c r="P830" s="7"/>
    </row>
    <row r="831">
      <c r="P831" s="7"/>
    </row>
    <row r="832">
      <c r="P832" s="7"/>
    </row>
    <row r="833">
      <c r="P833" s="7"/>
    </row>
    <row r="834">
      <c r="P834" s="7"/>
    </row>
    <row r="835">
      <c r="P835" s="7"/>
    </row>
    <row r="836">
      <c r="P836" s="7"/>
    </row>
    <row r="837">
      <c r="P837" s="7"/>
    </row>
    <row r="838">
      <c r="P838" s="7"/>
    </row>
    <row r="839">
      <c r="P839" s="7"/>
    </row>
    <row r="840">
      <c r="P840" s="7"/>
    </row>
    <row r="841">
      <c r="P841" s="7"/>
    </row>
    <row r="842">
      <c r="P842" s="7"/>
    </row>
    <row r="843">
      <c r="P843" s="7"/>
    </row>
    <row r="844">
      <c r="P844" s="7"/>
    </row>
    <row r="845">
      <c r="P845" s="7"/>
    </row>
    <row r="846">
      <c r="P846" s="7"/>
    </row>
    <row r="847">
      <c r="P847" s="7"/>
    </row>
    <row r="848">
      <c r="P848" s="7"/>
    </row>
    <row r="849">
      <c r="P849" s="7"/>
    </row>
    <row r="850">
      <c r="P850" s="7"/>
    </row>
    <row r="851">
      <c r="P851" s="7"/>
    </row>
    <row r="852">
      <c r="P852" s="7"/>
    </row>
    <row r="853">
      <c r="P853" s="7"/>
    </row>
    <row r="854">
      <c r="P854" s="7"/>
    </row>
    <row r="855">
      <c r="P855" s="7"/>
    </row>
    <row r="856">
      <c r="P856" s="7"/>
    </row>
    <row r="857">
      <c r="P857" s="7"/>
    </row>
    <row r="858">
      <c r="P858" s="7"/>
    </row>
    <row r="859">
      <c r="P859" s="7"/>
    </row>
    <row r="860">
      <c r="P860" s="7"/>
    </row>
    <row r="861">
      <c r="P861" s="7"/>
    </row>
    <row r="862">
      <c r="P862" s="7"/>
    </row>
    <row r="863">
      <c r="P863" s="7"/>
    </row>
    <row r="864">
      <c r="P864" s="7"/>
    </row>
    <row r="865">
      <c r="P865" s="7"/>
    </row>
    <row r="866">
      <c r="P866" s="7"/>
    </row>
    <row r="867">
      <c r="P867" s="7"/>
    </row>
    <row r="868">
      <c r="P868" s="7"/>
    </row>
    <row r="869">
      <c r="P869" s="7"/>
    </row>
    <row r="870">
      <c r="P870" s="7"/>
    </row>
    <row r="871">
      <c r="P871" s="7"/>
    </row>
    <row r="872">
      <c r="P872" s="7"/>
    </row>
    <row r="873">
      <c r="P873" s="7"/>
    </row>
    <row r="874">
      <c r="P874" s="7"/>
    </row>
    <row r="875">
      <c r="P875" s="7"/>
    </row>
    <row r="876">
      <c r="P876" s="7"/>
    </row>
    <row r="877">
      <c r="P877" s="7"/>
    </row>
    <row r="878">
      <c r="P878" s="7"/>
    </row>
    <row r="879">
      <c r="P879" s="7"/>
    </row>
    <row r="880">
      <c r="P880" s="7"/>
    </row>
    <row r="881">
      <c r="P881" s="7"/>
    </row>
    <row r="882">
      <c r="P882" s="7"/>
    </row>
    <row r="883">
      <c r="P883" s="7"/>
    </row>
    <row r="884">
      <c r="P884" s="7"/>
    </row>
    <row r="885">
      <c r="P885" s="7"/>
    </row>
    <row r="886">
      <c r="P886" s="7"/>
    </row>
    <row r="887">
      <c r="P887" s="7"/>
    </row>
    <row r="888">
      <c r="P888" s="7"/>
    </row>
    <row r="889">
      <c r="P889" s="7"/>
    </row>
    <row r="890">
      <c r="P890" s="7"/>
    </row>
    <row r="891">
      <c r="P891" s="7"/>
    </row>
    <row r="892">
      <c r="P892" s="7"/>
    </row>
    <row r="893">
      <c r="P893" s="7"/>
    </row>
    <row r="894">
      <c r="P894" s="7"/>
    </row>
    <row r="895">
      <c r="P895" s="7"/>
    </row>
    <row r="896">
      <c r="P896" s="7"/>
    </row>
    <row r="897">
      <c r="P897" s="7"/>
    </row>
    <row r="898">
      <c r="P898" s="7"/>
    </row>
    <row r="899">
      <c r="P899" s="7"/>
    </row>
    <row r="900">
      <c r="P900" s="7"/>
    </row>
    <row r="901">
      <c r="P901" s="7"/>
    </row>
    <row r="902">
      <c r="P902" s="7"/>
    </row>
    <row r="903">
      <c r="P903" s="7"/>
    </row>
    <row r="904">
      <c r="P904" s="7"/>
    </row>
    <row r="905">
      <c r="P905" s="7"/>
    </row>
    <row r="906">
      <c r="P906" s="7"/>
    </row>
    <row r="907">
      <c r="P907" s="7"/>
    </row>
    <row r="908">
      <c r="P908" s="7"/>
    </row>
    <row r="909">
      <c r="P909" s="7"/>
    </row>
    <row r="910">
      <c r="P910" s="7"/>
    </row>
    <row r="911">
      <c r="P911" s="7"/>
    </row>
    <row r="912">
      <c r="P912" s="7"/>
    </row>
    <row r="913">
      <c r="P913" s="7"/>
    </row>
    <row r="914">
      <c r="P914" s="7"/>
    </row>
    <row r="915">
      <c r="P915" s="7"/>
    </row>
    <row r="916">
      <c r="P916" s="7"/>
    </row>
    <row r="917">
      <c r="P917" s="7"/>
    </row>
    <row r="918">
      <c r="P918" s="7"/>
    </row>
    <row r="919">
      <c r="P919" s="7"/>
    </row>
    <row r="920">
      <c r="P920" s="7"/>
    </row>
    <row r="921">
      <c r="P921" s="7"/>
    </row>
    <row r="922">
      <c r="P922" s="7"/>
    </row>
    <row r="923">
      <c r="P923" s="7"/>
    </row>
    <row r="924">
      <c r="P924" s="7"/>
    </row>
    <row r="925">
      <c r="P925" s="7"/>
    </row>
    <row r="926">
      <c r="P926" s="7"/>
    </row>
    <row r="927">
      <c r="P927" s="7"/>
    </row>
    <row r="928">
      <c r="P928" s="7"/>
    </row>
    <row r="929">
      <c r="P929" s="7"/>
    </row>
    <row r="930">
      <c r="P930" s="7"/>
    </row>
    <row r="931">
      <c r="P931" s="7"/>
    </row>
    <row r="932">
      <c r="P932" s="7"/>
    </row>
    <row r="933">
      <c r="P933" s="7"/>
    </row>
    <row r="934">
      <c r="P934" s="7"/>
    </row>
    <row r="935">
      <c r="P935" s="7"/>
    </row>
    <row r="936">
      <c r="P936" s="7"/>
    </row>
    <row r="937">
      <c r="P937" s="7"/>
    </row>
    <row r="938">
      <c r="P938" s="7"/>
    </row>
    <row r="939">
      <c r="P939" s="7"/>
    </row>
    <row r="940">
      <c r="P940" s="7"/>
    </row>
    <row r="941">
      <c r="P941" s="7"/>
    </row>
    <row r="942">
      <c r="P942" s="7"/>
    </row>
    <row r="943">
      <c r="P943" s="7"/>
    </row>
    <row r="944">
      <c r="P944" s="7"/>
    </row>
    <row r="945">
      <c r="P945" s="7"/>
    </row>
    <row r="946">
      <c r="P946" s="7"/>
    </row>
    <row r="947">
      <c r="P947" s="7"/>
    </row>
    <row r="948">
      <c r="P948" s="7"/>
    </row>
    <row r="949">
      <c r="P949" s="7"/>
    </row>
    <row r="950">
      <c r="P950" s="7"/>
    </row>
    <row r="951">
      <c r="P951" s="7"/>
    </row>
    <row r="952">
      <c r="P952" s="7"/>
    </row>
    <row r="953">
      <c r="P953" s="7"/>
    </row>
    <row r="954">
      <c r="P954" s="7"/>
    </row>
    <row r="955">
      <c r="P955" s="7"/>
    </row>
    <row r="956">
      <c r="P956" s="7"/>
    </row>
    <row r="957">
      <c r="P957" s="7"/>
    </row>
    <row r="958">
      <c r="P958" s="7"/>
    </row>
    <row r="959">
      <c r="P959" s="7"/>
    </row>
    <row r="960">
      <c r="P960" s="7"/>
    </row>
    <row r="961">
      <c r="P961" s="7"/>
    </row>
    <row r="962">
      <c r="P962" s="7"/>
    </row>
    <row r="963">
      <c r="P963" s="7"/>
    </row>
    <row r="964">
      <c r="P964" s="7"/>
    </row>
    <row r="965">
      <c r="P965" s="7"/>
    </row>
    <row r="966">
      <c r="P966" s="7"/>
    </row>
    <row r="967">
      <c r="P967" s="7"/>
    </row>
    <row r="968">
      <c r="P968" s="7"/>
    </row>
    <row r="969">
      <c r="P969" s="7"/>
    </row>
    <row r="970">
      <c r="P970" s="7"/>
    </row>
    <row r="971">
      <c r="P971" s="7"/>
    </row>
    <row r="972">
      <c r="P972" s="7"/>
    </row>
    <row r="973">
      <c r="P973" s="7"/>
    </row>
    <row r="974">
      <c r="P974" s="7"/>
    </row>
    <row r="975">
      <c r="P975" s="7"/>
    </row>
    <row r="976">
      <c r="P976" s="7"/>
    </row>
    <row r="977">
      <c r="P977" s="7"/>
    </row>
    <row r="978">
      <c r="P978" s="7"/>
    </row>
    <row r="979">
      <c r="P979" s="7"/>
    </row>
    <row r="980">
      <c r="P980" s="7"/>
    </row>
    <row r="981">
      <c r="P981" s="7"/>
    </row>
    <row r="982">
      <c r="P982" s="7"/>
    </row>
    <row r="983">
      <c r="P983" s="7"/>
    </row>
    <row r="984">
      <c r="P984" s="7"/>
    </row>
    <row r="985">
      <c r="P985" s="7"/>
    </row>
    <row r="986">
      <c r="P986" s="7"/>
    </row>
    <row r="987">
      <c r="P987" s="7"/>
    </row>
    <row r="988">
      <c r="P988" s="7"/>
    </row>
    <row r="989">
      <c r="P989" s="7"/>
    </row>
    <row r="990">
      <c r="P990" s="7"/>
    </row>
    <row r="991">
      <c r="P991" s="7"/>
    </row>
    <row r="992">
      <c r="P992" s="7"/>
    </row>
    <row r="993">
      <c r="P993" s="7"/>
    </row>
    <row r="994">
      <c r="P994" s="7"/>
    </row>
    <row r="995">
      <c r="P995" s="7"/>
    </row>
    <row r="996">
      <c r="P996" s="7"/>
    </row>
    <row r="997">
      <c r="P997" s="7"/>
    </row>
    <row r="998">
      <c r="P998" s="7"/>
    </row>
    <row r="999">
      <c r="P999" s="7"/>
    </row>
    <row r="1000">
      <c r="P1000" s="7"/>
    </row>
    <row r="1001">
      <c r="P1001" s="7"/>
    </row>
    <row r="1002">
      <c r="P1002" s="7"/>
    </row>
    <row r="1003">
      <c r="P1003" s="7"/>
    </row>
    <row r="1004">
      <c r="P1004" s="7"/>
    </row>
    <row r="1005">
      <c r="P1005" s="7"/>
    </row>
    <row r="1006">
      <c r="P1006" s="7"/>
    </row>
    <row r="1007">
      <c r="P1007" s="7"/>
    </row>
    <row r="1008">
      <c r="P1008" s="7"/>
    </row>
    <row r="1009">
      <c r="P1009" s="7"/>
    </row>
    <row r="1010">
      <c r="P1010" s="7"/>
    </row>
    <row r="1011">
      <c r="P1011" s="7"/>
    </row>
    <row r="1012">
      <c r="P1012" s="7"/>
    </row>
    <row r="1013">
      <c r="P1013" s="7"/>
    </row>
    <row r="1014">
      <c r="P1014" s="7"/>
    </row>
    <row r="1015">
      <c r="P1015" s="7"/>
    </row>
    <row r="1016">
      <c r="P1016" s="7"/>
    </row>
    <row r="1017">
      <c r="P1017" s="7"/>
    </row>
    <row r="1018">
      <c r="P1018" s="7"/>
    </row>
    <row r="1019">
      <c r="P1019" s="7"/>
    </row>
    <row r="1020">
      <c r="P1020" s="7"/>
    </row>
    <row r="1021">
      <c r="P1021" s="7"/>
    </row>
    <row r="1022">
      <c r="P1022" s="7"/>
    </row>
    <row r="1023">
      <c r="P1023" s="7"/>
    </row>
    <row r="1024">
      <c r="P1024" s="7"/>
    </row>
    <row r="1025">
      <c r="P1025" s="7"/>
    </row>
    <row r="1026">
      <c r="P1026" s="7"/>
    </row>
    <row r="1027">
      <c r="P1027" s="7"/>
    </row>
    <row r="1028">
      <c r="P1028" s="7"/>
    </row>
    <row r="1029">
      <c r="P1029" s="7"/>
    </row>
    <row r="1030">
      <c r="P1030" s="7"/>
    </row>
    <row r="1031">
      <c r="P1031" s="7"/>
    </row>
    <row r="1032">
      <c r="P1032" s="7"/>
    </row>
    <row r="1033">
      <c r="P1033" s="7"/>
    </row>
    <row r="1034">
      <c r="P1034" s="7"/>
    </row>
    <row r="1035">
      <c r="P1035" s="7"/>
    </row>
    <row r="1036">
      <c r="P1036" s="7"/>
    </row>
    <row r="1037">
      <c r="P1037" s="7"/>
    </row>
    <row r="1038">
      <c r="P1038" s="7"/>
    </row>
    <row r="1039">
      <c r="P1039" s="7"/>
    </row>
    <row r="1040">
      <c r="P1040" s="7"/>
    </row>
    <row r="1041">
      <c r="P1041" s="7"/>
    </row>
    <row r="1042">
      <c r="P1042" s="7"/>
    </row>
    <row r="1043">
      <c r="P1043" s="7"/>
    </row>
    <row r="1044">
      <c r="P1044" s="7"/>
    </row>
    <row r="1045">
      <c r="P1045" s="7"/>
    </row>
    <row r="1046">
      <c r="P1046" s="7"/>
    </row>
    <row r="1047">
      <c r="P1047" s="7"/>
    </row>
    <row r="1048">
      <c r="P1048" s="7"/>
    </row>
    <row r="1049">
      <c r="P1049" s="7"/>
    </row>
    <row r="1050">
      <c r="P1050" s="7"/>
    </row>
    <row r="1051">
      <c r="P1051" s="7"/>
    </row>
    <row r="1052">
      <c r="P1052" s="7"/>
    </row>
    <row r="1053">
      <c r="P1053" s="7"/>
    </row>
    <row r="1054">
      <c r="P1054" s="7"/>
    </row>
    <row r="1055">
      <c r="P1055" s="7"/>
    </row>
    <row r="1056">
      <c r="P1056" s="7"/>
    </row>
    <row r="1057">
      <c r="P1057" s="7"/>
    </row>
    <row r="1058">
      <c r="P1058" s="7"/>
    </row>
    <row r="1059">
      <c r="P1059" s="7"/>
    </row>
    <row r="1060">
      <c r="P1060" s="7"/>
    </row>
    <row r="1061">
      <c r="P1061" s="7"/>
    </row>
    <row r="1062">
      <c r="P1062" s="7"/>
    </row>
    <row r="1063">
      <c r="P1063" s="7"/>
    </row>
    <row r="1064">
      <c r="P1064" s="7"/>
    </row>
    <row r="1065">
      <c r="P1065" s="7"/>
    </row>
    <row r="1066">
      <c r="P1066" s="7"/>
    </row>
    <row r="1067">
      <c r="P1067" s="7"/>
    </row>
    <row r="1068">
      <c r="P1068" s="7"/>
    </row>
    <row r="1069">
      <c r="P1069" s="7"/>
    </row>
    <row r="1070">
      <c r="P1070" s="7"/>
    </row>
    <row r="1071">
      <c r="P1071" s="7"/>
    </row>
    <row r="1072">
      <c r="P1072" s="7"/>
    </row>
    <row r="1073">
      <c r="P1073" s="7"/>
    </row>
    <row r="1074">
      <c r="P1074" s="7"/>
    </row>
    <row r="1075">
      <c r="P1075" s="7"/>
    </row>
    <row r="1076">
      <c r="P1076" s="7"/>
    </row>
    <row r="1077">
      <c r="P1077" s="7"/>
    </row>
    <row r="1078">
      <c r="P1078" s="7"/>
    </row>
    <row r="1079">
      <c r="P1079" s="7"/>
    </row>
    <row r="1080">
      <c r="P1080" s="7"/>
    </row>
    <row r="1081">
      <c r="P1081" s="7"/>
    </row>
    <row r="1082">
      <c r="P1082" s="7"/>
    </row>
    <row r="1083">
      <c r="P1083" s="7"/>
    </row>
    <row r="1084">
      <c r="P1084" s="7"/>
    </row>
    <row r="1085">
      <c r="P1085" s="7"/>
    </row>
    <row r="1086">
      <c r="P1086" s="7"/>
    </row>
    <row r="1087">
      <c r="P1087" s="7"/>
    </row>
    <row r="1088">
      <c r="P1088" s="7"/>
    </row>
    <row r="1089">
      <c r="P1089" s="7"/>
    </row>
    <row r="1090">
      <c r="P1090" s="7"/>
    </row>
    <row r="1091">
      <c r="P1091" s="7"/>
    </row>
    <row r="1092">
      <c r="P1092" s="7"/>
    </row>
    <row r="1093">
      <c r="P1093" s="7"/>
    </row>
    <row r="1094">
      <c r="P1094" s="7"/>
    </row>
    <row r="1095">
      <c r="P1095" s="7"/>
    </row>
    <row r="1096">
      <c r="P1096" s="7"/>
    </row>
    <row r="1097">
      <c r="P1097" s="7"/>
    </row>
    <row r="1098">
      <c r="P1098" s="7"/>
    </row>
    <row r="1099">
      <c r="P1099" s="7"/>
    </row>
    <row r="1100">
      <c r="P1100" s="7"/>
    </row>
    <row r="1101">
      <c r="P1101" s="7"/>
    </row>
    <row r="1102">
      <c r="P1102" s="7"/>
    </row>
    <row r="1103">
      <c r="P1103" s="7"/>
    </row>
    <row r="1104">
      <c r="P1104" s="7"/>
    </row>
    <row r="1105">
      <c r="P1105" s="7"/>
    </row>
    <row r="1106">
      <c r="P1106" s="7"/>
    </row>
    <row r="1107">
      <c r="P1107" s="7"/>
    </row>
    <row r="1108">
      <c r="P1108" s="7"/>
    </row>
    <row r="1109">
      <c r="P1109" s="7"/>
    </row>
    <row r="1110">
      <c r="P1110" s="7"/>
    </row>
    <row r="1111">
      <c r="P1111" s="7"/>
    </row>
    <row r="1112">
      <c r="P1112" s="7"/>
    </row>
    <row r="1113">
      <c r="P1113" s="7"/>
    </row>
    <row r="1114">
      <c r="P1114" s="7"/>
    </row>
    <row r="1115">
      <c r="P1115" s="7"/>
    </row>
    <row r="1116">
      <c r="P1116" s="7"/>
    </row>
    <row r="1117">
      <c r="P1117" s="7"/>
    </row>
    <row r="1118">
      <c r="P1118" s="7"/>
    </row>
    <row r="1119">
      <c r="P1119" s="7"/>
    </row>
    <row r="1120">
      <c r="P1120" s="7"/>
    </row>
    <row r="1121">
      <c r="P1121" s="7"/>
    </row>
    <row r="1122">
      <c r="P1122" s="7"/>
    </row>
    <row r="1123">
      <c r="P1123" s="7"/>
    </row>
    <row r="1124">
      <c r="P1124" s="7"/>
    </row>
    <row r="1125">
      <c r="P1125" s="7"/>
    </row>
    <row r="1126">
      <c r="P1126" s="7"/>
    </row>
    <row r="1127">
      <c r="P1127" s="7"/>
    </row>
    <row r="1128">
      <c r="P1128" s="7"/>
    </row>
    <row r="1129">
      <c r="P1129" s="7"/>
    </row>
    <row r="1130">
      <c r="P1130" s="7"/>
    </row>
    <row r="1131">
      <c r="P1131" s="7"/>
    </row>
    <row r="1132">
      <c r="P1132" s="7"/>
    </row>
    <row r="1133">
      <c r="P1133" s="7"/>
    </row>
    <row r="1134">
      <c r="P1134" s="7"/>
    </row>
    <row r="1135">
      <c r="P1135" s="7"/>
    </row>
    <row r="1136">
      <c r="P1136" s="7"/>
    </row>
    <row r="1137">
      <c r="P1137" s="7"/>
    </row>
    <row r="1138">
      <c r="P1138" s="7"/>
    </row>
    <row r="1139">
      <c r="P1139" s="7"/>
    </row>
    <row r="1140">
      <c r="P1140" s="7"/>
    </row>
    <row r="1141">
      <c r="P1141" s="7"/>
    </row>
    <row r="1142">
      <c r="P1142" s="7"/>
    </row>
    <row r="1143">
      <c r="P1143" s="7"/>
    </row>
    <row r="1144">
      <c r="P1144" s="7"/>
    </row>
    <row r="1145">
      <c r="P1145" s="7"/>
    </row>
    <row r="1146">
      <c r="P1146" s="7"/>
    </row>
    <row r="1147">
      <c r="P1147" s="7"/>
    </row>
    <row r="1148">
      <c r="P1148" s="7"/>
    </row>
    <row r="1149">
      <c r="P114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8.14"/>
  </cols>
  <sheetData>
    <row r="1">
      <c r="A1" s="1" t="s">
        <v>0</v>
      </c>
      <c r="B1" s="21" t="s">
        <v>2</v>
      </c>
      <c r="C1" s="21" t="s">
        <v>3</v>
      </c>
      <c r="D1" s="21" t="s">
        <v>4</v>
      </c>
      <c r="E1" t="s">
        <v>5</v>
      </c>
      <c r="F1" t="s">
        <v>6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9</v>
      </c>
      <c r="M1" t="s">
        <v>11</v>
      </c>
      <c r="N1" t="s">
        <v>9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>
      <c r="A2" s="6">
        <v>44530.69461828643</v>
      </c>
      <c r="B2" s="21">
        <v>190.0</v>
      </c>
      <c r="C2" s="21">
        <v>54.0</v>
      </c>
      <c r="D2" s="21">
        <v>206.0</v>
      </c>
      <c r="E2" s="7">
        <v>0.4222222222222222</v>
      </c>
      <c r="F2" s="7">
        <v>0.042259042131086444</v>
      </c>
      <c r="G2" s="7">
        <v>0.7786885245901639</v>
      </c>
      <c r="H2" s="7">
        <v>0.039070774374131756</v>
      </c>
      <c r="I2" s="7">
        <v>0.12</v>
      </c>
      <c r="J2" s="7">
        <v>-0.013765945501312216</v>
      </c>
      <c r="K2" s="7">
        <v>0.22131147540983606</v>
      </c>
      <c r="L2" s="7">
        <v>-0.03907077437413184</v>
      </c>
      <c r="M2" s="7">
        <v>0.4577777777777778</v>
      </c>
      <c r="N2" s="7">
        <v>-0.02849309662977423</v>
      </c>
      <c r="O2" s="7">
        <v>-0.0035539019148731203</v>
      </c>
      <c r="P2" t="s">
        <v>21</v>
      </c>
      <c r="Q2">
        <v>4631.07</v>
      </c>
      <c r="R2">
        <v>4676.55</v>
      </c>
      <c r="S2">
        <v>4622.67</v>
      </c>
      <c r="T2">
        <v>4659.93</v>
      </c>
      <c r="U2">
        <v>352.47181829</v>
      </c>
    </row>
    <row r="3">
      <c r="A3" s="6">
        <v>44530.70973252666</v>
      </c>
      <c r="B3" s="21">
        <v>754.0</v>
      </c>
      <c r="C3" s="21">
        <v>214.0</v>
      </c>
      <c r="D3" s="21">
        <v>832.0</v>
      </c>
      <c r="E3" s="7">
        <v>0.41888888888888887</v>
      </c>
      <c r="F3" s="7">
        <v>0.03892570879775309</v>
      </c>
      <c r="G3" s="7">
        <v>0.7789256198347108</v>
      </c>
      <c r="H3" s="7">
        <v>0.039307869618678604</v>
      </c>
      <c r="I3" s="7">
        <v>0.11888888888888889</v>
      </c>
      <c r="J3" s="7">
        <v>-0.01487705661242332</v>
      </c>
      <c r="K3" s="7">
        <v>0.22107438016528927</v>
      </c>
      <c r="L3" s="7">
        <v>-0.03930786961867863</v>
      </c>
      <c r="M3" s="7">
        <v>0.4622222222222222</v>
      </c>
      <c r="N3" s="7">
        <v>-0.02404865218532981</v>
      </c>
      <c r="O3" s="7">
        <v>-0.008990677681423516</v>
      </c>
      <c r="P3" t="s">
        <v>21</v>
      </c>
      <c r="Q3">
        <v>4659.93</v>
      </c>
      <c r="R3">
        <v>4673.73</v>
      </c>
      <c r="S3">
        <v>4625.76</v>
      </c>
      <c r="T3">
        <v>4631.71</v>
      </c>
      <c r="U3">
        <v>558.21884098</v>
      </c>
    </row>
    <row r="4">
      <c r="A4" s="6">
        <v>44530.757223806875</v>
      </c>
      <c r="B4" s="21">
        <v>943.0</v>
      </c>
      <c r="C4" s="21">
        <v>272.0</v>
      </c>
      <c r="D4" s="21">
        <v>1035.0</v>
      </c>
      <c r="E4" s="7">
        <v>0.4191111111111111</v>
      </c>
      <c r="F4" s="7">
        <v>0.039147931019975324</v>
      </c>
      <c r="G4" s="7">
        <v>0.7761316872427984</v>
      </c>
      <c r="H4" s="7">
        <v>0.0365139370267662</v>
      </c>
      <c r="I4" s="7">
        <v>0.12088888888888889</v>
      </c>
      <c r="J4" s="7">
        <v>-0.012877056612423318</v>
      </c>
      <c r="K4" s="7">
        <v>0.22386831275720165</v>
      </c>
      <c r="L4" s="7">
        <v>-0.03651393702676625</v>
      </c>
      <c r="M4" s="7">
        <v>0.46</v>
      </c>
      <c r="N4" s="7">
        <v>-0.026270874407551992</v>
      </c>
      <c r="O4" s="7">
        <v>-0.001172122492080292</v>
      </c>
      <c r="P4" t="s">
        <v>21</v>
      </c>
      <c r="Q4">
        <v>4631.71</v>
      </c>
      <c r="R4">
        <v>4735.0</v>
      </c>
      <c r="S4">
        <v>4606.47</v>
      </c>
      <c r="T4">
        <v>4729.45</v>
      </c>
      <c r="U4">
        <v>1049.91587238</v>
      </c>
    </row>
    <row r="5">
      <c r="A5" s="6">
        <v>44530.80031151051</v>
      </c>
      <c r="B5" s="21">
        <v>377.0</v>
      </c>
      <c r="C5" s="21">
        <v>108.0</v>
      </c>
      <c r="D5" s="21">
        <v>415.0</v>
      </c>
      <c r="E5" s="7">
        <v>0.41888888888888887</v>
      </c>
      <c r="F5" s="7">
        <v>0.03892570879775309</v>
      </c>
      <c r="G5" s="7">
        <v>0.777319587628866</v>
      </c>
      <c r="H5" s="7">
        <v>0.03770183741283384</v>
      </c>
      <c r="I5" s="7">
        <v>0.12</v>
      </c>
      <c r="J5" s="7">
        <v>-0.013765945501312216</v>
      </c>
      <c r="K5" s="7">
        <v>0.22268041237113403</v>
      </c>
      <c r="L5" s="7">
        <v>-0.037701837412833866</v>
      </c>
      <c r="M5" s="7">
        <v>0.46111111111111114</v>
      </c>
      <c r="N5" s="7">
        <v>-0.025159763296440874</v>
      </c>
      <c r="O5" s="7">
        <v>-0.0069712122974130725</v>
      </c>
      <c r="P5" t="s">
        <v>21</v>
      </c>
      <c r="Q5">
        <v>4729.45</v>
      </c>
      <c r="R5">
        <v>4729.45</v>
      </c>
      <c r="S5">
        <v>4686.51</v>
      </c>
      <c r="T5">
        <v>4696.48</v>
      </c>
      <c r="U5">
        <v>313.99085459</v>
      </c>
    </row>
    <row r="6">
      <c r="A6" s="6">
        <v>44530.89056232908</v>
      </c>
      <c r="B6" s="21">
        <v>378.0</v>
      </c>
      <c r="C6" s="21">
        <v>105.0</v>
      </c>
      <c r="D6" s="21">
        <v>417.0</v>
      </c>
      <c r="E6" s="7">
        <v>0.42</v>
      </c>
      <c r="F6" s="7">
        <v>0.04003681990886421</v>
      </c>
      <c r="G6" s="7">
        <v>0.782608695652174</v>
      </c>
      <c r="H6" s="7">
        <v>0.04299094543614179</v>
      </c>
      <c r="I6" s="7">
        <v>0.11666666666666667</v>
      </c>
      <c r="J6" s="7">
        <v>-0.017099278834645543</v>
      </c>
      <c r="K6" s="7">
        <v>0.21739130434782608</v>
      </c>
      <c r="L6" s="7">
        <v>-0.04299094543614182</v>
      </c>
      <c r="M6" s="7">
        <v>0.4633333333333333</v>
      </c>
      <c r="N6" s="7">
        <v>-0.022937541074218692</v>
      </c>
      <c r="O6" s="7">
        <v>-0.0012578616352201257</v>
      </c>
      <c r="P6" t="s">
        <v>21</v>
      </c>
      <c r="Q6">
        <v>4755.0</v>
      </c>
      <c r="R6">
        <v>4770.0</v>
      </c>
      <c r="S6">
        <v>4720.21</v>
      </c>
      <c r="T6">
        <v>4764.0</v>
      </c>
      <c r="U6">
        <v>1450.93260979</v>
      </c>
    </row>
    <row r="7">
      <c r="A7" s="6">
        <v>44531.29749533043</v>
      </c>
      <c r="B7" s="21">
        <v>190.0</v>
      </c>
      <c r="C7" s="21">
        <v>57.0</v>
      </c>
      <c r="D7" s="21">
        <v>203.0</v>
      </c>
      <c r="E7" s="7">
        <v>0.4222222222222222</v>
      </c>
      <c r="F7" s="7">
        <v>0.042259042131086444</v>
      </c>
      <c r="G7" s="7">
        <v>0.7692307692307693</v>
      </c>
      <c r="H7" s="7">
        <v>0.02961301901473712</v>
      </c>
      <c r="I7" s="7">
        <v>0.12666666666666668</v>
      </c>
      <c r="J7" s="7">
        <v>-0.007099278834645534</v>
      </c>
      <c r="K7" s="7">
        <v>0.23076923076923078</v>
      </c>
      <c r="L7" s="7">
        <v>-0.02961301901473712</v>
      </c>
      <c r="M7" s="7">
        <v>0.45111111111111113</v>
      </c>
      <c r="N7" s="7">
        <v>-0.03515976329644088</v>
      </c>
      <c r="O7" s="7">
        <v>-0.009120696297111633</v>
      </c>
      <c r="P7" t="s">
        <v>21</v>
      </c>
      <c r="Q7">
        <v>4670.58</v>
      </c>
      <c r="R7">
        <v>4724.42</v>
      </c>
      <c r="S7">
        <v>4667.92</v>
      </c>
      <c r="T7">
        <v>4681.33</v>
      </c>
      <c r="U7">
        <v>184.3836277</v>
      </c>
    </row>
    <row r="8">
      <c r="A8" s="6">
        <v>44531.364623946596</v>
      </c>
      <c r="B8" s="21">
        <v>152.0</v>
      </c>
      <c r="C8" s="21">
        <v>58.0</v>
      </c>
      <c r="D8" s="21">
        <v>240.0</v>
      </c>
      <c r="E8" s="7">
        <v>0.3377777777777778</v>
      </c>
      <c r="F8" s="7">
        <v>-0.04218540231335799</v>
      </c>
      <c r="G8" s="7">
        <v>0.7238095238095238</v>
      </c>
      <c r="H8" s="7">
        <v>-0.015808226406508363</v>
      </c>
      <c r="I8" s="7">
        <v>0.1288888888888889</v>
      </c>
      <c r="J8" s="7">
        <v>-0.004877056612423325</v>
      </c>
      <c r="K8" s="7">
        <v>0.2761904761904762</v>
      </c>
      <c r="L8" s="7">
        <v>0.015808226406508308</v>
      </c>
      <c r="M8" s="7">
        <v>0.5333333333333333</v>
      </c>
      <c r="N8" s="7">
        <v>0.047062458925781314</v>
      </c>
      <c r="O8" s="7">
        <v>-0.003674719149463109</v>
      </c>
      <c r="P8" t="s">
        <v>21</v>
      </c>
      <c r="Q8">
        <v>4681.33</v>
      </c>
      <c r="R8">
        <v>4764.99</v>
      </c>
      <c r="S8">
        <v>4681.15</v>
      </c>
      <c r="T8">
        <v>4747.48</v>
      </c>
      <c r="U8">
        <v>665.28259919</v>
      </c>
    </row>
    <row r="9">
      <c r="A9" s="6">
        <v>44531.394724172955</v>
      </c>
      <c r="B9" s="21">
        <v>155.0</v>
      </c>
      <c r="C9" s="21">
        <v>56.0</v>
      </c>
      <c r="D9" s="21">
        <v>239.0</v>
      </c>
      <c r="E9" s="7">
        <v>0.34444444444444444</v>
      </c>
      <c r="F9" s="7">
        <v>-0.035518735646691335</v>
      </c>
      <c r="G9" s="7">
        <v>0.7345971563981043</v>
      </c>
      <c r="H9" s="7">
        <v>-0.005020593817927854</v>
      </c>
      <c r="I9" s="7">
        <v>0.12444444444444444</v>
      </c>
      <c r="J9" s="7">
        <v>-0.00932150105686777</v>
      </c>
      <c r="K9" s="7">
        <v>0.26540284360189575</v>
      </c>
      <c r="L9" s="7">
        <v>0.005020593817927854</v>
      </c>
      <c r="M9" s="7">
        <v>0.5311111111111111</v>
      </c>
      <c r="N9" s="7">
        <v>0.04484023670355908</v>
      </c>
      <c r="O9" s="7">
        <v>-0.003473421688980213</v>
      </c>
      <c r="P9" t="s">
        <v>21</v>
      </c>
      <c r="Q9">
        <v>4747.48</v>
      </c>
      <c r="R9">
        <v>4747.48</v>
      </c>
      <c r="S9">
        <v>4723.5</v>
      </c>
      <c r="T9">
        <v>4730.99</v>
      </c>
      <c r="U9">
        <v>361.56378213</v>
      </c>
    </row>
    <row r="10">
      <c r="A10" s="6">
        <v>44531.42223506577</v>
      </c>
      <c r="B10" s="21">
        <v>307.0</v>
      </c>
      <c r="C10" s="21">
        <v>115.0</v>
      </c>
      <c r="D10" s="21">
        <v>478.0</v>
      </c>
      <c r="E10" s="7">
        <v>0.3411111111111111</v>
      </c>
      <c r="F10" s="7">
        <v>-0.03885206898002469</v>
      </c>
      <c r="G10" s="7">
        <v>0.7274881516587678</v>
      </c>
      <c r="H10" s="7">
        <v>-0.012129598557264365</v>
      </c>
      <c r="I10" s="7">
        <v>0.12777777777777777</v>
      </c>
      <c r="J10" s="7">
        <v>-0.005988167723534443</v>
      </c>
      <c r="K10" s="7">
        <v>0.2725118483412322</v>
      </c>
      <c r="L10" s="7">
        <v>0.01212959855726431</v>
      </c>
      <c r="M10" s="7">
        <v>0.5311111111111111</v>
      </c>
      <c r="N10" s="7">
        <v>0.04484023670355908</v>
      </c>
      <c r="O10" s="7">
        <v>-0.010842696747401341</v>
      </c>
      <c r="P10" t="s">
        <v>21</v>
      </c>
      <c r="Q10">
        <v>4730.99</v>
      </c>
      <c r="R10">
        <v>4753.43</v>
      </c>
      <c r="S10">
        <v>4697.6</v>
      </c>
      <c r="T10">
        <v>4701.89</v>
      </c>
      <c r="U10">
        <v>276.14709954</v>
      </c>
    </row>
    <row r="11">
      <c r="A11" s="6">
        <v>44531.52766741099</v>
      </c>
      <c r="B11" s="21">
        <v>156.0</v>
      </c>
      <c r="C11" s="21">
        <v>56.0</v>
      </c>
      <c r="D11" s="21">
        <v>238.0</v>
      </c>
      <c r="E11" s="7">
        <v>0.3466666666666667</v>
      </c>
      <c r="F11" s="7">
        <v>-0.0332965134244691</v>
      </c>
      <c r="G11" s="7">
        <v>0.7358490566037735</v>
      </c>
      <c r="H11" s="7">
        <v>-0.0037686936122586223</v>
      </c>
      <c r="I11" s="7">
        <v>0.12444444444444444</v>
      </c>
      <c r="J11" s="7">
        <v>-0.00932150105686777</v>
      </c>
      <c r="K11" s="7">
        <v>0.2641509433962264</v>
      </c>
      <c r="L11" s="7">
        <v>0.0037686936122585113</v>
      </c>
      <c r="M11" s="7">
        <v>0.5288888888888889</v>
      </c>
      <c r="N11" s="7">
        <v>0.04261801448133684</v>
      </c>
      <c r="O11" s="7">
        <v>-0.009728065543613523</v>
      </c>
      <c r="P11" t="s">
        <v>21</v>
      </c>
      <c r="Q11">
        <v>4677.23</v>
      </c>
      <c r="R11">
        <v>4696.72</v>
      </c>
      <c r="S11">
        <v>4645.75</v>
      </c>
      <c r="T11">
        <v>4651.03</v>
      </c>
      <c r="U11">
        <v>1008.17494466</v>
      </c>
    </row>
    <row r="12">
      <c r="A12" s="6">
        <v>44531.55291337048</v>
      </c>
      <c r="B12" s="21">
        <v>337.0</v>
      </c>
      <c r="C12" s="21">
        <v>107.0</v>
      </c>
      <c r="D12" s="21">
        <v>456.0</v>
      </c>
      <c r="E12" s="7">
        <v>0.37444444444444447</v>
      </c>
      <c r="F12" s="7">
        <v>-0.0055187356466913084</v>
      </c>
      <c r="G12" s="7">
        <v>0.759009009009009</v>
      </c>
      <c r="H12" s="7">
        <v>0.019391258792976873</v>
      </c>
      <c r="I12" s="7">
        <v>0.11888888888888889</v>
      </c>
      <c r="J12" s="7">
        <v>-0.01487705661242332</v>
      </c>
      <c r="K12" s="7">
        <v>0.240990990990991</v>
      </c>
      <c r="L12" s="7">
        <v>-0.0193912587929769</v>
      </c>
      <c r="M12" s="7">
        <v>0.5066666666666667</v>
      </c>
      <c r="N12" s="7">
        <v>0.020395792259114698</v>
      </c>
      <c r="O12" s="7">
        <v>-0.003601874257180118</v>
      </c>
      <c r="P12" t="s">
        <v>21</v>
      </c>
      <c r="Q12">
        <v>4651.03</v>
      </c>
      <c r="R12">
        <v>4678.12</v>
      </c>
      <c r="S12">
        <v>4596.29</v>
      </c>
      <c r="T12">
        <v>4661.27</v>
      </c>
      <c r="U12">
        <v>1781.2947682</v>
      </c>
    </row>
    <row r="13">
      <c r="A13" s="6">
        <v>44531.650056539744</v>
      </c>
      <c r="B13" s="21">
        <v>185.0</v>
      </c>
      <c r="C13" s="21">
        <v>53.0</v>
      </c>
      <c r="D13" s="21">
        <v>212.0</v>
      </c>
      <c r="E13" s="7">
        <v>0.4111111111111111</v>
      </c>
      <c r="F13" s="7">
        <v>0.031147931019975317</v>
      </c>
      <c r="G13" s="7">
        <v>0.7773109243697479</v>
      </c>
      <c r="H13" s="7">
        <v>0.03769317415371576</v>
      </c>
      <c r="I13" s="7">
        <v>0.11777777777777777</v>
      </c>
      <c r="J13" s="7">
        <v>-0.01598816772353444</v>
      </c>
      <c r="K13" s="7">
        <v>0.22268907563025211</v>
      </c>
      <c r="L13" s="7">
        <v>-0.037693174153715786</v>
      </c>
      <c r="M13" s="7">
        <v>0.4711111111111111</v>
      </c>
      <c r="N13" s="7">
        <v>-0.01515976329644092</v>
      </c>
      <c r="O13" s="7">
        <v>-0.0066369420936042865</v>
      </c>
      <c r="P13" t="s">
        <v>21</v>
      </c>
      <c r="Q13">
        <v>4563.92</v>
      </c>
      <c r="R13">
        <v>4600.01</v>
      </c>
      <c r="S13">
        <v>4529.8</v>
      </c>
      <c r="T13">
        <v>4569.48</v>
      </c>
      <c r="U13">
        <v>2269.59546235</v>
      </c>
    </row>
    <row r="14">
      <c r="A14" s="6">
        <v>44531.67261568764</v>
      </c>
      <c r="B14" s="21">
        <v>549.0</v>
      </c>
      <c r="C14" s="21">
        <v>158.0</v>
      </c>
      <c r="D14" s="21">
        <v>643.0</v>
      </c>
      <c r="E14" s="7">
        <v>0.4066666666666667</v>
      </c>
      <c r="F14" s="7">
        <v>0.0267034865755309</v>
      </c>
      <c r="G14" s="7">
        <v>0.7765205091937766</v>
      </c>
      <c r="H14" s="7">
        <v>0.03690275897774442</v>
      </c>
      <c r="I14" s="7">
        <v>0.11703703703703704</v>
      </c>
      <c r="J14" s="7">
        <v>-0.016728908464275175</v>
      </c>
      <c r="K14" s="7">
        <v>0.22347949080622348</v>
      </c>
      <c r="L14" s="7">
        <v>-0.03690275897774442</v>
      </c>
      <c r="M14" s="7">
        <v>0.4762962962962963</v>
      </c>
      <c r="N14" s="7">
        <v>-0.009974578111255739</v>
      </c>
      <c r="O14" s="7">
        <v>-0.005747539178369547</v>
      </c>
      <c r="P14" t="s">
        <v>21</v>
      </c>
      <c r="Q14">
        <v>4569.48</v>
      </c>
      <c r="R14">
        <v>4595.01</v>
      </c>
      <c r="S14">
        <v>4526.27</v>
      </c>
      <c r="T14">
        <v>4568.6</v>
      </c>
      <c r="U14">
        <v>745.71585082</v>
      </c>
    </row>
    <row r="15">
      <c r="A15" s="6">
        <v>44531.722552036554</v>
      </c>
      <c r="B15" s="21">
        <v>550.0</v>
      </c>
      <c r="C15" s="21">
        <v>160.0</v>
      </c>
      <c r="D15" s="21">
        <v>640.0</v>
      </c>
      <c r="E15" s="7">
        <v>0.4074074074074074</v>
      </c>
      <c r="F15" s="7">
        <v>0.027444227316271608</v>
      </c>
      <c r="G15" s="7">
        <v>0.7746478873239436</v>
      </c>
      <c r="H15" s="7">
        <v>0.035030137107911474</v>
      </c>
      <c r="I15" s="7">
        <v>0.11851851851851852</v>
      </c>
      <c r="J15" s="7">
        <v>-0.015247426982793688</v>
      </c>
      <c r="K15" s="7">
        <v>0.22535211267605634</v>
      </c>
      <c r="L15" s="7">
        <v>-0.03503013710791156</v>
      </c>
      <c r="M15" s="7">
        <v>0.4740740740740741</v>
      </c>
      <c r="N15" s="7">
        <v>-0.01219680033347792</v>
      </c>
      <c r="O15" s="7">
        <v>-0.002061819795210069</v>
      </c>
      <c r="P15" t="s">
        <v>21</v>
      </c>
      <c r="Q15">
        <v>4568.6</v>
      </c>
      <c r="R15">
        <v>4597.88</v>
      </c>
      <c r="S15">
        <v>4560.74</v>
      </c>
      <c r="T15">
        <v>4588.4</v>
      </c>
      <c r="U15">
        <v>1156.00704407</v>
      </c>
    </row>
    <row r="16">
      <c r="A16" s="6">
        <v>44531.78068601832</v>
      </c>
      <c r="B16" s="21">
        <v>162.0</v>
      </c>
      <c r="C16" s="21">
        <v>70.0</v>
      </c>
      <c r="D16" s="21">
        <v>218.0</v>
      </c>
      <c r="E16" s="7">
        <v>0.36</v>
      </c>
      <c r="F16" s="7">
        <v>-0.01996318009113579</v>
      </c>
      <c r="G16" s="7">
        <v>0.6982758620689655</v>
      </c>
      <c r="H16" s="7">
        <v>-0.04134188814706663</v>
      </c>
      <c r="I16" s="7">
        <v>0.15555555555555556</v>
      </c>
      <c r="J16" s="7">
        <v>0.021789610054243347</v>
      </c>
      <c r="K16" s="7">
        <v>0.3017241379310345</v>
      </c>
      <c r="L16" s="7">
        <v>0.041341888147066574</v>
      </c>
      <c r="M16" s="7">
        <v>0.48444444444444446</v>
      </c>
      <c r="N16" s="7">
        <v>-0.0018264299631075565</v>
      </c>
      <c r="O16" s="7">
        <v>-0.00204864440763657</v>
      </c>
      <c r="P16" t="s">
        <v>21</v>
      </c>
      <c r="Q16">
        <v>4588.4</v>
      </c>
      <c r="R16">
        <v>4588.4</v>
      </c>
      <c r="S16">
        <v>4543.25</v>
      </c>
      <c r="T16">
        <v>4579.0</v>
      </c>
      <c r="U16">
        <v>252.47350092</v>
      </c>
    </row>
    <row r="17">
      <c r="A17" s="6">
        <v>44531.794896331114</v>
      </c>
      <c r="B17" s="21">
        <v>344.0</v>
      </c>
      <c r="C17" s="21">
        <v>124.0</v>
      </c>
      <c r="D17" s="21">
        <v>432.0</v>
      </c>
      <c r="E17" s="7">
        <v>0.38222222222222224</v>
      </c>
      <c r="F17" s="7">
        <v>0.002259042131086464</v>
      </c>
      <c r="G17" s="7">
        <v>0.7350427350427351</v>
      </c>
      <c r="H17" s="7">
        <v>-0.004575015173297059</v>
      </c>
      <c r="I17" s="7">
        <v>0.13777777777777778</v>
      </c>
      <c r="J17" s="7">
        <v>0.004011832276465566</v>
      </c>
      <c r="K17" s="7">
        <v>0.26495726495726496</v>
      </c>
      <c r="L17" s="7">
        <v>0.004575015173297059</v>
      </c>
      <c r="M17" s="7">
        <v>0.48</v>
      </c>
      <c r="N17" s="7">
        <v>-0.0062708744075520295</v>
      </c>
      <c r="O17" s="7">
        <v>-0.0017153363616699742</v>
      </c>
      <c r="P17" t="s">
        <v>21</v>
      </c>
      <c r="Q17">
        <v>4579.0</v>
      </c>
      <c r="R17">
        <v>4623.0</v>
      </c>
      <c r="S17">
        <v>4551.78</v>
      </c>
      <c r="T17">
        <v>4615.07</v>
      </c>
      <c r="U17">
        <v>796.97100105</v>
      </c>
    </row>
    <row r="18">
      <c r="A18" s="6">
        <v>44531.83663742307</v>
      </c>
      <c r="B18" s="21">
        <v>362.0</v>
      </c>
      <c r="C18" s="21">
        <v>105.0</v>
      </c>
      <c r="D18" s="21">
        <v>433.0</v>
      </c>
      <c r="E18" s="7">
        <v>0.4022222222222222</v>
      </c>
      <c r="F18" s="7">
        <v>0.022259042131086426</v>
      </c>
      <c r="G18" s="7">
        <v>0.7751605995717344</v>
      </c>
      <c r="H18" s="7">
        <v>0.03554284935570229</v>
      </c>
      <c r="I18" s="7">
        <v>0.11666666666666667</v>
      </c>
      <c r="J18" s="7">
        <v>-0.017099278834645543</v>
      </c>
      <c r="K18" s="7">
        <v>0.22483940042826553</v>
      </c>
      <c r="L18" s="7">
        <v>-0.03554284935570237</v>
      </c>
      <c r="M18" s="7">
        <v>0.4811111111111111</v>
      </c>
      <c r="N18" s="7">
        <v>-0.005159763296440911</v>
      </c>
      <c r="O18" s="7">
        <v>-0.008559401815761696</v>
      </c>
      <c r="P18" t="s">
        <v>21</v>
      </c>
      <c r="Q18">
        <v>4615.07</v>
      </c>
      <c r="R18">
        <v>4620.65</v>
      </c>
      <c r="S18">
        <v>4567.15</v>
      </c>
      <c r="T18">
        <v>4581.1</v>
      </c>
      <c r="U18">
        <v>816.66617368</v>
      </c>
    </row>
    <row r="19">
      <c r="A19" s="6">
        <v>44531.8862915233</v>
      </c>
      <c r="B19" s="21">
        <v>344.0</v>
      </c>
      <c r="C19" s="21">
        <v>126.0</v>
      </c>
      <c r="D19" s="21">
        <v>430.0</v>
      </c>
      <c r="E19" s="7">
        <v>0.38222222222222224</v>
      </c>
      <c r="F19" s="7">
        <v>0.002259042131086464</v>
      </c>
      <c r="G19" s="7">
        <v>0.7319148936170212</v>
      </c>
      <c r="H19" s="7">
        <v>-0.007702856599010932</v>
      </c>
      <c r="I19" s="7">
        <v>0.14</v>
      </c>
      <c r="J19" s="7">
        <v>0.006234054498687802</v>
      </c>
      <c r="K19" s="7">
        <v>0.2680851063829787</v>
      </c>
      <c r="L19" s="7">
        <v>0.007702856599010821</v>
      </c>
      <c r="M19" s="7">
        <v>0.4777777777777778</v>
      </c>
      <c r="N19" s="7">
        <v>-0.00849309662977421</v>
      </c>
      <c r="O19" s="7">
        <v>-0.018670188382702985</v>
      </c>
      <c r="P19" t="s">
        <v>21</v>
      </c>
      <c r="Q19">
        <v>4581.1</v>
      </c>
      <c r="R19">
        <v>4581.1</v>
      </c>
      <c r="S19">
        <v>4455.1</v>
      </c>
      <c r="T19">
        <v>4495.57</v>
      </c>
      <c r="U19">
        <v>1492.57458502</v>
      </c>
    </row>
    <row r="20">
      <c r="A20" s="6">
        <v>44531.92496069477</v>
      </c>
      <c r="B20" s="21">
        <v>181.0</v>
      </c>
      <c r="C20" s="21">
        <v>54.0</v>
      </c>
      <c r="D20" s="21">
        <v>215.0</v>
      </c>
      <c r="E20" s="7">
        <v>0.4022222222222222</v>
      </c>
      <c r="F20" s="7">
        <v>0.022259042131086426</v>
      </c>
      <c r="G20" s="7">
        <v>0.7702127659574468</v>
      </c>
      <c r="H20" s="7">
        <v>0.030595015741414655</v>
      </c>
      <c r="I20" s="7">
        <v>0.12</v>
      </c>
      <c r="J20" s="7">
        <v>-0.013765945501312216</v>
      </c>
      <c r="K20" s="7">
        <v>0.2297872340425532</v>
      </c>
      <c r="L20" s="7">
        <v>-0.03059501574141471</v>
      </c>
      <c r="M20" s="7">
        <v>0.4777777777777778</v>
      </c>
      <c r="N20" s="7">
        <v>-0.00849309662977421</v>
      </c>
      <c r="O20" s="7">
        <v>-0.0027122896760712763</v>
      </c>
      <c r="P20" t="s">
        <v>21</v>
      </c>
      <c r="Q20">
        <v>4495.57</v>
      </c>
      <c r="R20">
        <v>4527.54</v>
      </c>
      <c r="S20">
        <v>4490.15</v>
      </c>
      <c r="T20">
        <v>4515.26</v>
      </c>
      <c r="U20">
        <v>1059.43437089</v>
      </c>
    </row>
    <row r="21">
      <c r="A21" s="6">
        <v>44532.27880474243</v>
      </c>
      <c r="B21" s="21">
        <v>182.0</v>
      </c>
      <c r="C21" s="21">
        <v>53.0</v>
      </c>
      <c r="D21" s="21">
        <v>215.0</v>
      </c>
      <c r="E21" s="7">
        <v>0.40444444444444444</v>
      </c>
      <c r="F21" s="7">
        <v>0.024481264353308663</v>
      </c>
      <c r="G21" s="7">
        <v>0.774468085106383</v>
      </c>
      <c r="H21" s="7">
        <v>0.03485033489035083</v>
      </c>
      <c r="I21" s="7">
        <v>0.11777777777777777</v>
      </c>
      <c r="J21" s="7">
        <v>-0.01598816772353444</v>
      </c>
      <c r="K21" s="7">
        <v>0.225531914893617</v>
      </c>
      <c r="L21" s="7">
        <v>-0.03485033489035089</v>
      </c>
      <c r="M21" s="7">
        <v>0.4777777777777778</v>
      </c>
      <c r="N21" s="7">
        <v>-0.00849309662977421</v>
      </c>
      <c r="O21" s="7">
        <v>-0.0028631904372952433</v>
      </c>
      <c r="P21" t="s">
        <v>21</v>
      </c>
      <c r="Q21">
        <v>4535.65</v>
      </c>
      <c r="R21">
        <v>4554.36</v>
      </c>
      <c r="S21">
        <v>4505.39</v>
      </c>
      <c r="T21">
        <v>4541.32</v>
      </c>
      <c r="U21">
        <v>446.71621596</v>
      </c>
    </row>
    <row r="22">
      <c r="A22" s="6">
        <v>44532.30855196109</v>
      </c>
      <c r="B22" s="21">
        <v>183.0</v>
      </c>
      <c r="C22" s="21">
        <v>75.0</v>
      </c>
      <c r="D22" s="21">
        <v>192.0</v>
      </c>
      <c r="E22" s="7">
        <v>0.4066666666666667</v>
      </c>
      <c r="F22" s="7">
        <v>0.0267034865755309</v>
      </c>
      <c r="G22" s="7">
        <v>0.7093023255813954</v>
      </c>
      <c r="H22" s="7">
        <v>-0.030315424634636767</v>
      </c>
      <c r="I22" s="7">
        <v>0.16666666666666666</v>
      </c>
      <c r="J22" s="7">
        <v>0.032900721165354446</v>
      </c>
      <c r="K22" s="7">
        <v>0.29069767441860467</v>
      </c>
      <c r="L22" s="7">
        <v>0.030315424634636767</v>
      </c>
      <c r="M22" s="7">
        <v>0.4266666666666667</v>
      </c>
      <c r="N22" s="7">
        <v>-0.05960420774088532</v>
      </c>
      <c r="O22" s="7">
        <v>-0.0021524572971380372</v>
      </c>
      <c r="P22" t="s">
        <v>21</v>
      </c>
      <c r="Q22">
        <v>4541.32</v>
      </c>
      <c r="R22">
        <v>4548.29</v>
      </c>
      <c r="S22">
        <v>4485.8</v>
      </c>
      <c r="T22">
        <v>4538.5</v>
      </c>
      <c r="U22">
        <v>225.05302835</v>
      </c>
    </row>
    <row r="23">
      <c r="A23" s="6">
        <v>44532.3559121681</v>
      </c>
      <c r="B23" s="21">
        <v>182.0</v>
      </c>
      <c r="C23" s="21">
        <v>76.0</v>
      </c>
      <c r="D23" s="21">
        <v>192.0</v>
      </c>
      <c r="E23" s="7">
        <v>0.40444444444444444</v>
      </c>
      <c r="F23" s="7">
        <v>0.024481264353308663</v>
      </c>
      <c r="G23" s="7">
        <v>0.7054263565891473</v>
      </c>
      <c r="H23" s="7">
        <v>-0.034191393626884836</v>
      </c>
      <c r="I23" s="7">
        <v>0.1688888888888889</v>
      </c>
      <c r="J23" s="7">
        <v>0.03512294338757668</v>
      </c>
      <c r="K23" s="7">
        <v>0.29457364341085274</v>
      </c>
      <c r="L23" s="7">
        <v>0.034191393626884836</v>
      </c>
      <c r="M23" s="7">
        <v>0.4266666666666667</v>
      </c>
      <c r="N23" s="7">
        <v>-0.05960420774088532</v>
      </c>
      <c r="O23" s="7">
        <v>0.0</v>
      </c>
      <c r="P23" t="s">
        <v>21</v>
      </c>
      <c r="Q23">
        <v>4538.5</v>
      </c>
      <c r="R23">
        <v>4539.84</v>
      </c>
      <c r="S23">
        <v>4517.94</v>
      </c>
      <c r="T23">
        <v>4539.84</v>
      </c>
      <c r="U23">
        <v>18.85366588</v>
      </c>
    </row>
    <row r="24">
      <c r="A24" s="6">
        <v>44532.37764466724</v>
      </c>
      <c r="B24" s="21">
        <v>518.0</v>
      </c>
      <c r="C24" s="21">
        <v>202.0</v>
      </c>
      <c r="D24" s="21">
        <v>630.0</v>
      </c>
      <c r="E24" s="7">
        <v>0.3837037037037037</v>
      </c>
      <c r="F24" s="7">
        <v>0.0037405236125679364</v>
      </c>
      <c r="G24" s="7">
        <v>0.7194444444444444</v>
      </c>
      <c r="H24" s="7">
        <v>-0.020173305771587713</v>
      </c>
      <c r="I24" s="7">
        <v>0.14962962962962964</v>
      </c>
      <c r="J24" s="7">
        <v>0.01586368412831743</v>
      </c>
      <c r="K24" s="7">
        <v>0.28055555555555556</v>
      </c>
      <c r="L24" s="7">
        <v>0.020173305771587657</v>
      </c>
      <c r="M24" s="7">
        <v>0.4666666666666667</v>
      </c>
      <c r="N24" s="7">
        <v>-0.019604207740885338</v>
      </c>
      <c r="O24" s="7">
        <v>-0.0053236047409390775</v>
      </c>
      <c r="P24" t="s">
        <v>21</v>
      </c>
      <c r="Q24">
        <v>4539.84</v>
      </c>
      <c r="R24">
        <v>4572.09</v>
      </c>
      <c r="S24">
        <v>4503.6</v>
      </c>
      <c r="T24">
        <v>4547.75</v>
      </c>
      <c r="U24">
        <v>89.22730189</v>
      </c>
    </row>
    <row r="25">
      <c r="A25" s="6">
        <v>44532.432438482094</v>
      </c>
      <c r="B25" s="21">
        <v>154.0</v>
      </c>
      <c r="C25" s="21">
        <v>51.0</v>
      </c>
      <c r="D25" s="21">
        <v>245.0</v>
      </c>
      <c r="E25" s="7">
        <v>0.3422222222222222</v>
      </c>
      <c r="F25" s="7">
        <v>-0.03774095786891357</v>
      </c>
      <c r="G25" s="7">
        <v>0.751219512195122</v>
      </c>
      <c r="H25" s="7">
        <v>0.011601761979089797</v>
      </c>
      <c r="I25" s="7">
        <v>0.11333333333333333</v>
      </c>
      <c r="J25" s="7">
        <v>-0.020432612167978884</v>
      </c>
      <c r="K25" s="7">
        <v>0.24878048780487805</v>
      </c>
      <c r="L25" s="7">
        <v>-0.011601761979089853</v>
      </c>
      <c r="M25" s="7">
        <v>0.5444444444444444</v>
      </c>
      <c r="N25" s="7">
        <v>0.058173570036892386</v>
      </c>
      <c r="O25" s="7">
        <v>-0.01619984561132649</v>
      </c>
      <c r="P25" t="s">
        <v>21</v>
      </c>
      <c r="Q25">
        <v>4547.75</v>
      </c>
      <c r="R25">
        <v>4559.92</v>
      </c>
      <c r="S25">
        <v>4461.04</v>
      </c>
      <c r="T25">
        <v>4486.05</v>
      </c>
      <c r="U25">
        <v>563.00737229</v>
      </c>
    </row>
    <row r="26">
      <c r="A26" s="6">
        <v>44532.46596516888</v>
      </c>
      <c r="B26" s="21">
        <v>311.0</v>
      </c>
      <c r="C26" s="21">
        <v>102.0</v>
      </c>
      <c r="D26" s="21">
        <v>487.0</v>
      </c>
      <c r="E26" s="7">
        <v>0.34555555555555556</v>
      </c>
      <c r="F26" s="7">
        <v>-0.03440762453558022</v>
      </c>
      <c r="G26" s="7">
        <v>0.7530266343825666</v>
      </c>
      <c r="H26" s="7">
        <v>0.013408884166534407</v>
      </c>
      <c r="I26" s="7">
        <v>0.11333333333333333</v>
      </c>
      <c r="J26" s="7">
        <v>-0.020432612167978884</v>
      </c>
      <c r="K26" s="7">
        <v>0.2469733656174334</v>
      </c>
      <c r="L26" s="7">
        <v>-0.01340888416653449</v>
      </c>
      <c r="M26" s="7">
        <v>0.5411111111111111</v>
      </c>
      <c r="N26" s="7">
        <v>0.054840236703559087</v>
      </c>
      <c r="O26" s="7">
        <v>-0.003418462357009859</v>
      </c>
      <c r="P26" t="s">
        <v>21</v>
      </c>
      <c r="Q26">
        <v>4486.05</v>
      </c>
      <c r="R26">
        <v>4510.8</v>
      </c>
      <c r="S26">
        <v>4478.08</v>
      </c>
      <c r="T26">
        <v>4495.38</v>
      </c>
      <c r="U26">
        <v>923.08631705</v>
      </c>
    </row>
    <row r="27">
      <c r="A27" s="6">
        <v>44532.50207457334</v>
      </c>
      <c r="B27" s="21">
        <v>313.0</v>
      </c>
      <c r="C27" s="21">
        <v>101.0</v>
      </c>
      <c r="D27" s="21">
        <v>486.0</v>
      </c>
      <c r="E27" s="7">
        <v>0.3477777777777778</v>
      </c>
      <c r="F27" s="7">
        <v>-0.03218540231335798</v>
      </c>
      <c r="G27" s="7">
        <v>0.7560386473429952</v>
      </c>
      <c r="H27" s="7">
        <v>0.01642089712696304</v>
      </c>
      <c r="I27" s="7">
        <v>0.11222222222222222</v>
      </c>
      <c r="J27" s="7">
        <v>-0.021543723279089988</v>
      </c>
      <c r="K27" s="7">
        <v>0.24396135265700483</v>
      </c>
      <c r="L27" s="7">
        <v>-0.01642089712696307</v>
      </c>
      <c r="M27" s="7">
        <v>0.54</v>
      </c>
      <c r="N27" s="7">
        <v>0.053729125592448024</v>
      </c>
      <c r="O27" s="7">
        <v>-0.002901528138152801</v>
      </c>
      <c r="P27" t="s">
        <v>21</v>
      </c>
      <c r="Q27">
        <v>4495.38</v>
      </c>
      <c r="R27">
        <v>4497.63</v>
      </c>
      <c r="S27">
        <v>4436.79</v>
      </c>
      <c r="T27">
        <v>4484.58</v>
      </c>
      <c r="U27">
        <v>821.53448823</v>
      </c>
    </row>
    <row r="28">
      <c r="A28" s="6">
        <v>44532.568383791804</v>
      </c>
      <c r="B28" s="21">
        <v>158.0</v>
      </c>
      <c r="C28" s="21">
        <v>52.0</v>
      </c>
      <c r="D28" s="21">
        <v>240.0</v>
      </c>
      <c r="E28" s="7">
        <v>0.3511111111111111</v>
      </c>
      <c r="F28" s="7">
        <v>-0.02885206898002468</v>
      </c>
      <c r="G28" s="7">
        <v>0.7523809523809524</v>
      </c>
      <c r="H28" s="7">
        <v>0.012763202164920218</v>
      </c>
      <c r="I28" s="7">
        <v>0.11555555555555555</v>
      </c>
      <c r="J28" s="7">
        <v>-0.01821038994575666</v>
      </c>
      <c r="K28" s="7">
        <v>0.24761904761904763</v>
      </c>
      <c r="L28" s="7">
        <v>-0.012763202164920273</v>
      </c>
      <c r="M28" s="7">
        <v>0.5333333333333333</v>
      </c>
      <c r="N28" s="7">
        <v>0.047062458925781314</v>
      </c>
      <c r="O28" s="7">
        <v>-0.0038365071374556596</v>
      </c>
      <c r="P28" t="s">
        <v>21</v>
      </c>
      <c r="Q28">
        <v>4484.58</v>
      </c>
      <c r="R28">
        <v>4509.31</v>
      </c>
      <c r="S28">
        <v>4478.27</v>
      </c>
      <c r="T28">
        <v>4492.01</v>
      </c>
      <c r="U28">
        <v>917.74115547</v>
      </c>
    </row>
    <row r="29">
      <c r="A29" s="6">
        <v>44532.59342059526</v>
      </c>
      <c r="B29" s="21">
        <v>450.0</v>
      </c>
      <c r="C29" s="21">
        <v>296.0</v>
      </c>
      <c r="D29" s="21">
        <v>243.0</v>
      </c>
      <c r="E29" s="7">
        <v>0.455005055611729</v>
      </c>
      <c r="F29" s="7">
        <v>0.07504187552059322</v>
      </c>
      <c r="G29" s="7">
        <v>0.6032171581769437</v>
      </c>
      <c r="H29" s="7">
        <v>-0.1364005920390885</v>
      </c>
      <c r="I29" s="7">
        <v>0.2992922143579373</v>
      </c>
      <c r="J29" s="7">
        <v>0.16552626885662508</v>
      </c>
      <c r="K29" s="7">
        <v>0.3967828418230563</v>
      </c>
      <c r="L29" s="7">
        <v>0.1364005920390884</v>
      </c>
      <c r="M29" s="7">
        <v>0.24570273003033366</v>
      </c>
      <c r="N29" s="7">
        <v>-0.24056814437721835</v>
      </c>
      <c r="O29" s="7">
        <v>-0.0011138504886854803</v>
      </c>
      <c r="P29" t="s">
        <v>21</v>
      </c>
      <c r="Q29">
        <v>4492.01</v>
      </c>
      <c r="R29">
        <v>4542.8</v>
      </c>
      <c r="S29">
        <v>4473.54</v>
      </c>
      <c r="T29">
        <v>4537.74</v>
      </c>
      <c r="U29">
        <v>1525.43636818</v>
      </c>
    </row>
    <row r="30">
      <c r="A30" s="6">
        <v>44532.64051872384</v>
      </c>
      <c r="B30" s="21">
        <v>309.0</v>
      </c>
      <c r="C30" s="21">
        <v>101.0</v>
      </c>
      <c r="D30" s="21">
        <v>490.0</v>
      </c>
      <c r="E30" s="7">
        <v>0.3433333333333333</v>
      </c>
      <c r="F30" s="7">
        <v>-0.03662984675780245</v>
      </c>
      <c r="G30" s="7">
        <v>0.7536585365853659</v>
      </c>
      <c r="H30" s="7">
        <v>0.014040786369333702</v>
      </c>
      <c r="I30" s="7">
        <v>0.11222222222222222</v>
      </c>
      <c r="J30" s="7">
        <v>-0.021543723279089988</v>
      </c>
      <c r="K30" s="7">
        <v>0.24634146341463414</v>
      </c>
      <c r="L30" s="7">
        <v>-0.014040786369333758</v>
      </c>
      <c r="M30" s="7">
        <v>0.5444444444444444</v>
      </c>
      <c r="N30" s="7">
        <v>0.058173570036892386</v>
      </c>
      <c r="O30" s="7">
        <v>-0.0019134178426214383</v>
      </c>
      <c r="P30" t="s">
        <v>21</v>
      </c>
      <c r="Q30">
        <v>4537.74</v>
      </c>
      <c r="R30">
        <v>4557.29</v>
      </c>
      <c r="S30">
        <v>4523.46</v>
      </c>
      <c r="T30">
        <v>4548.57</v>
      </c>
      <c r="U30">
        <v>500.30535216</v>
      </c>
    </row>
    <row r="31">
      <c r="A31" s="6">
        <v>44532.68718471011</v>
      </c>
      <c r="B31" s="21">
        <v>156.0</v>
      </c>
      <c r="C31" s="21">
        <v>54.0</v>
      </c>
      <c r="D31" s="21">
        <v>240.0</v>
      </c>
      <c r="E31" s="7">
        <v>0.3466666666666667</v>
      </c>
      <c r="F31" s="7">
        <v>-0.0332965134244691</v>
      </c>
      <c r="G31" s="7">
        <v>0.7428571428571429</v>
      </c>
      <c r="H31" s="7">
        <v>0.0032393926411107277</v>
      </c>
      <c r="I31" s="7">
        <v>0.12</v>
      </c>
      <c r="J31" s="7">
        <v>-0.013765945501312216</v>
      </c>
      <c r="K31" s="7">
        <v>0.2571428571428571</v>
      </c>
      <c r="L31" s="7">
        <v>-0.003239392641110783</v>
      </c>
      <c r="M31" s="7">
        <v>0.5333333333333333</v>
      </c>
      <c r="N31" s="7">
        <v>0.047062458925781314</v>
      </c>
      <c r="O31" s="7">
        <v>-0.0029666693709476336</v>
      </c>
      <c r="P31" t="s">
        <v>21</v>
      </c>
      <c r="Q31">
        <v>4548.57</v>
      </c>
      <c r="R31">
        <v>4560.67</v>
      </c>
      <c r="S31">
        <v>4524.89</v>
      </c>
      <c r="T31">
        <v>4547.14</v>
      </c>
      <c r="U31">
        <v>413.04766127</v>
      </c>
    </row>
    <row r="32">
      <c r="A32" s="6">
        <v>44532.726256188194</v>
      </c>
      <c r="B32" s="21">
        <v>311.0</v>
      </c>
      <c r="C32" s="21">
        <v>105.0</v>
      </c>
      <c r="D32" s="21">
        <v>484.0</v>
      </c>
      <c r="E32" s="7">
        <v>0.34555555555555556</v>
      </c>
      <c r="F32" s="7">
        <v>-0.03440762453558022</v>
      </c>
      <c r="G32" s="7">
        <v>0.7475961538461539</v>
      </c>
      <c r="H32" s="7">
        <v>0.0079784036301217</v>
      </c>
      <c r="I32" s="7">
        <v>0.11666666666666667</v>
      </c>
      <c r="J32" s="7">
        <v>-0.017099278834645543</v>
      </c>
      <c r="K32" s="7">
        <v>0.25240384615384615</v>
      </c>
      <c r="L32" s="7">
        <v>-0.007978403630121755</v>
      </c>
      <c r="M32" s="7">
        <v>0.5377777777777778</v>
      </c>
      <c r="N32" s="7">
        <v>0.05150690337022579</v>
      </c>
      <c r="O32" s="7">
        <v>-0.00924499229583973</v>
      </c>
      <c r="P32" t="s">
        <v>21</v>
      </c>
      <c r="Q32">
        <v>4547.14</v>
      </c>
      <c r="R32">
        <v>4555.98</v>
      </c>
      <c r="S32">
        <v>4505.81</v>
      </c>
      <c r="T32">
        <v>4513.86</v>
      </c>
      <c r="U32">
        <v>1528.29056985</v>
      </c>
    </row>
    <row r="33">
      <c r="A33" s="6">
        <v>44532.75301523679</v>
      </c>
      <c r="B33" s="21">
        <v>313.0</v>
      </c>
      <c r="C33" s="21">
        <v>105.0</v>
      </c>
      <c r="D33" s="21">
        <v>482.0</v>
      </c>
      <c r="E33" s="7">
        <v>0.3477777777777778</v>
      </c>
      <c r="F33" s="7">
        <v>-0.03218540231335798</v>
      </c>
      <c r="G33" s="7">
        <v>0.7488038277511961</v>
      </c>
      <c r="H33" s="7">
        <v>0.009186077535163983</v>
      </c>
      <c r="I33" s="7">
        <v>0.11666666666666667</v>
      </c>
      <c r="J33" s="7">
        <v>-0.017099278834645543</v>
      </c>
      <c r="K33" s="7">
        <v>0.2511961722488038</v>
      </c>
      <c r="L33" s="7">
        <v>-0.009186077535164094</v>
      </c>
      <c r="M33" s="7">
        <v>0.5355555555555556</v>
      </c>
      <c r="N33" s="7">
        <v>0.04928468114800355</v>
      </c>
      <c r="O33" s="7">
        <v>-0.00634993900629706</v>
      </c>
      <c r="P33" t="s">
        <v>21</v>
      </c>
      <c r="Q33">
        <v>4513.86</v>
      </c>
      <c r="R33">
        <v>4549.65</v>
      </c>
      <c r="S33">
        <v>4510.98</v>
      </c>
      <c r="T33">
        <v>4520.76</v>
      </c>
      <c r="U33">
        <v>424.77342251</v>
      </c>
    </row>
    <row r="34">
      <c r="A34" s="6">
        <v>44532.79734334168</v>
      </c>
      <c r="B34" s="21">
        <v>314.0</v>
      </c>
      <c r="C34" s="21">
        <v>102.0</v>
      </c>
      <c r="D34" s="21">
        <v>484.0</v>
      </c>
      <c r="E34" s="7">
        <v>0.3488888888888889</v>
      </c>
      <c r="F34" s="7">
        <v>-0.031074291202246862</v>
      </c>
      <c r="G34" s="7">
        <v>0.7548076923076923</v>
      </c>
      <c r="H34" s="7">
        <v>0.015189942091660136</v>
      </c>
      <c r="I34" s="7">
        <v>0.11333333333333333</v>
      </c>
      <c r="J34" s="7">
        <v>-0.020432612167978884</v>
      </c>
      <c r="K34" s="7">
        <v>0.24519230769230768</v>
      </c>
      <c r="L34" s="7">
        <v>-0.015189942091660219</v>
      </c>
      <c r="M34" s="7">
        <v>0.5377777777777778</v>
      </c>
      <c r="N34" s="7">
        <v>0.05150690337022579</v>
      </c>
      <c r="O34" s="7">
        <v>-0.00466297505297335</v>
      </c>
      <c r="P34" t="s">
        <v>21</v>
      </c>
      <c r="Q34">
        <v>4520.76</v>
      </c>
      <c r="R34">
        <v>4540.02</v>
      </c>
      <c r="S34">
        <v>4500.0</v>
      </c>
      <c r="T34">
        <v>4518.85</v>
      </c>
      <c r="U34">
        <v>427.87932262</v>
      </c>
    </row>
    <row r="35">
      <c r="A35" s="6">
        <v>44532.9469713269</v>
      </c>
      <c r="B35" s="21">
        <v>153.0</v>
      </c>
      <c r="C35" s="21">
        <v>51.0</v>
      </c>
      <c r="D35" s="21">
        <v>246.0</v>
      </c>
      <c r="E35" s="7">
        <v>0.34</v>
      </c>
      <c r="F35" s="7">
        <v>-0.03996318009113575</v>
      </c>
      <c r="G35" s="7">
        <v>0.75</v>
      </c>
      <c r="H35" s="7">
        <v>0.010382249783967845</v>
      </c>
      <c r="I35" s="7">
        <v>0.11333333333333333</v>
      </c>
      <c r="J35" s="7">
        <v>-0.020432612167978884</v>
      </c>
      <c r="K35" s="7">
        <v>0.25</v>
      </c>
      <c r="L35" s="7">
        <v>-0.0103822497839679</v>
      </c>
      <c r="M35" s="7">
        <v>0.5466666666666666</v>
      </c>
      <c r="N35" s="7">
        <v>0.06039579225911462</v>
      </c>
      <c r="O35" s="7">
        <v>-0.0025485613173288806</v>
      </c>
      <c r="P35" t="s">
        <v>21</v>
      </c>
      <c r="Q35">
        <v>4498.17</v>
      </c>
      <c r="R35">
        <v>4543.74</v>
      </c>
      <c r="S35">
        <v>4493.1</v>
      </c>
      <c r="T35">
        <v>4532.16</v>
      </c>
      <c r="U35">
        <v>319.24579138</v>
      </c>
    </row>
    <row r="36">
      <c r="A36" s="6">
        <v>44532.966054899545</v>
      </c>
      <c r="B36" s="21">
        <v>154.0</v>
      </c>
      <c r="C36" s="21">
        <v>55.0</v>
      </c>
      <c r="D36" s="21">
        <v>241.0</v>
      </c>
      <c r="E36" s="7">
        <v>0.3422222222222222</v>
      </c>
      <c r="F36" s="7">
        <v>-0.03774095786891357</v>
      </c>
      <c r="G36" s="7">
        <v>0.7368421052631579</v>
      </c>
      <c r="H36" s="7">
        <v>-0.002775644952874301</v>
      </c>
      <c r="I36" s="7">
        <v>0.12222222222222222</v>
      </c>
      <c r="J36" s="7">
        <v>-0.011543723279089993</v>
      </c>
      <c r="K36" s="7">
        <v>0.2631578947368421</v>
      </c>
      <c r="L36" s="7">
        <v>0.00277564495287419</v>
      </c>
      <c r="M36" s="7">
        <v>0.5355555555555556</v>
      </c>
      <c r="N36" s="7">
        <v>0.04928468114800355</v>
      </c>
      <c r="O36" s="7">
        <v>-7.038251366120775E-4</v>
      </c>
      <c r="P36" t="s">
        <v>21</v>
      </c>
      <c r="Q36">
        <v>4532.16</v>
      </c>
      <c r="R36">
        <v>4575.0</v>
      </c>
      <c r="S36">
        <v>4518.6</v>
      </c>
      <c r="T36">
        <v>4571.78</v>
      </c>
      <c r="U36">
        <v>1275.38450651</v>
      </c>
    </row>
    <row r="37">
      <c r="A37" s="6">
        <v>44533.282735270244</v>
      </c>
      <c r="B37" s="21">
        <v>151.0</v>
      </c>
      <c r="C37" s="21">
        <v>58.0</v>
      </c>
      <c r="D37" s="21">
        <v>241.0</v>
      </c>
      <c r="E37" s="7">
        <v>0.33555555555555555</v>
      </c>
      <c r="F37" s="7">
        <v>-0.044407624535580226</v>
      </c>
      <c r="G37" s="7">
        <v>0.722488038277512</v>
      </c>
      <c r="H37" s="7">
        <v>-0.017129711938520198</v>
      </c>
      <c r="I37" s="7">
        <v>0.1288888888888889</v>
      </c>
      <c r="J37" s="7">
        <v>-0.004877056612423325</v>
      </c>
      <c r="K37" s="7">
        <v>0.27751196172248804</v>
      </c>
      <c r="L37" s="7">
        <v>0.017129711938520142</v>
      </c>
      <c r="M37" s="7">
        <v>0.5355555555555556</v>
      </c>
      <c r="N37" s="7">
        <v>0.04928468114800355</v>
      </c>
      <c r="O37" s="7">
        <v>-0.007175158926316425</v>
      </c>
      <c r="P37" t="s">
        <v>21</v>
      </c>
      <c r="Q37">
        <v>4618.25</v>
      </c>
      <c r="R37">
        <v>4632.65</v>
      </c>
      <c r="S37">
        <v>4594.57</v>
      </c>
      <c r="T37">
        <v>4599.41</v>
      </c>
      <c r="U37">
        <v>479.46639575</v>
      </c>
    </row>
    <row r="38">
      <c r="A38" s="6">
        <v>44533.299359783035</v>
      </c>
      <c r="B38" s="21">
        <v>151.0</v>
      </c>
      <c r="C38" s="21">
        <v>59.0</v>
      </c>
      <c r="D38" s="21">
        <v>240.0</v>
      </c>
      <c r="E38" s="7">
        <v>0.33555555555555555</v>
      </c>
      <c r="F38" s="7">
        <v>-0.044407624535580226</v>
      </c>
      <c r="G38" s="7">
        <v>0.719047619047619</v>
      </c>
      <c r="H38" s="7">
        <v>-0.02057013116841311</v>
      </c>
      <c r="I38" s="7">
        <v>0.13111111111111112</v>
      </c>
      <c r="J38" s="7">
        <v>-0.0026548343902010885</v>
      </c>
      <c r="K38" s="7">
        <v>0.28095238095238095</v>
      </c>
      <c r="L38" s="7">
        <v>0.020570131168413053</v>
      </c>
      <c r="M38" s="7">
        <v>0.5333333333333333</v>
      </c>
      <c r="N38" s="7">
        <v>0.047062458925781314</v>
      </c>
      <c r="O38" s="7">
        <v>-0.012012276258745621</v>
      </c>
      <c r="P38" t="s">
        <v>21</v>
      </c>
      <c r="Q38">
        <v>4599.41</v>
      </c>
      <c r="R38">
        <v>4659.4</v>
      </c>
      <c r="S38">
        <v>4575.23</v>
      </c>
      <c r="T38">
        <v>4603.43</v>
      </c>
      <c r="U38">
        <v>732.3786137</v>
      </c>
    </row>
    <row r="39">
      <c r="A39" s="6">
        <v>44533.34835865094</v>
      </c>
      <c r="B39" s="21">
        <v>305.0</v>
      </c>
      <c r="C39" s="21">
        <v>118.0</v>
      </c>
      <c r="D39" s="21">
        <v>477.0</v>
      </c>
      <c r="E39" s="7">
        <v>0.3388888888888889</v>
      </c>
      <c r="F39" s="7">
        <v>-0.04107429120224687</v>
      </c>
      <c r="G39" s="7">
        <v>0.7210401891252955</v>
      </c>
      <c r="H39" s="7">
        <v>-0.018577561090736605</v>
      </c>
      <c r="I39" s="7">
        <v>0.13111111111111112</v>
      </c>
      <c r="J39" s="7">
        <v>-0.0026548343902010885</v>
      </c>
      <c r="K39" s="7">
        <v>0.2789598108747045</v>
      </c>
      <c r="L39" s="7">
        <v>0.018577561090736605</v>
      </c>
      <c r="M39" s="7">
        <v>0.53</v>
      </c>
      <c r="N39" s="7">
        <v>0.043729125592448015</v>
      </c>
      <c r="O39" s="7">
        <v>-0.017218125943380805</v>
      </c>
      <c r="P39" t="s">
        <v>21</v>
      </c>
      <c r="Q39">
        <v>4603.43</v>
      </c>
      <c r="R39">
        <v>4604.45</v>
      </c>
      <c r="S39">
        <v>4518.0</v>
      </c>
      <c r="T39">
        <v>4525.17</v>
      </c>
      <c r="U39">
        <v>939.02031199</v>
      </c>
    </row>
    <row r="40">
      <c r="A40" s="6">
        <v>44533.3849467822</v>
      </c>
      <c r="B40" s="21">
        <v>309.0</v>
      </c>
      <c r="C40" s="21">
        <v>118.0</v>
      </c>
      <c r="D40" s="21">
        <v>473.0</v>
      </c>
      <c r="E40" s="7">
        <v>0.3433333333333333</v>
      </c>
      <c r="F40" s="7">
        <v>-0.03662984675780245</v>
      </c>
      <c r="G40" s="7">
        <v>0.7236533957845434</v>
      </c>
      <c r="H40" s="7">
        <v>-0.015964354431488803</v>
      </c>
      <c r="I40" s="7">
        <v>0.13111111111111112</v>
      </c>
      <c r="J40" s="7">
        <v>-0.0026548343902010885</v>
      </c>
      <c r="K40" s="7">
        <v>0.27634660421545665</v>
      </c>
      <c r="L40" s="7">
        <v>0.015964354431488748</v>
      </c>
      <c r="M40" s="7">
        <v>0.5255555555555556</v>
      </c>
      <c r="N40" s="7">
        <v>0.03928468114800354</v>
      </c>
      <c r="O40" s="7">
        <v>-0.012143120554533583</v>
      </c>
      <c r="P40" t="s">
        <v>21</v>
      </c>
      <c r="Q40">
        <v>4525.17</v>
      </c>
      <c r="R40">
        <v>4528.49</v>
      </c>
      <c r="S40">
        <v>4459.64</v>
      </c>
      <c r="T40">
        <v>4473.5</v>
      </c>
      <c r="U40">
        <v>3225.14217584</v>
      </c>
    </row>
    <row r="41">
      <c r="A41" s="6">
        <v>44533.4780719363</v>
      </c>
      <c r="B41" s="21">
        <v>305.0</v>
      </c>
      <c r="C41" s="21">
        <v>122.0</v>
      </c>
      <c r="D41" s="21">
        <v>473.0</v>
      </c>
      <c r="E41" s="7">
        <v>0.3388888888888889</v>
      </c>
      <c r="F41" s="7">
        <v>-0.04107429120224687</v>
      </c>
      <c r="G41" s="7">
        <v>0.7142857142857143</v>
      </c>
      <c r="H41" s="7">
        <v>-0.025332035930317853</v>
      </c>
      <c r="I41" s="7">
        <v>0.13555555555555557</v>
      </c>
      <c r="J41" s="7">
        <v>0.0017896100542433568</v>
      </c>
      <c r="K41" s="7">
        <v>0.2857142857142857</v>
      </c>
      <c r="L41" s="7">
        <v>0.025332035930317798</v>
      </c>
      <c r="M41" s="7">
        <v>0.5255555555555556</v>
      </c>
      <c r="N41" s="7">
        <v>0.03928468114800354</v>
      </c>
      <c r="O41" s="7">
        <v>-0.0026385586558684824</v>
      </c>
      <c r="P41" t="s">
        <v>21</v>
      </c>
      <c r="Q41">
        <v>4338.57</v>
      </c>
      <c r="R41">
        <v>4369.81</v>
      </c>
      <c r="S41">
        <v>4302.0</v>
      </c>
      <c r="T41">
        <v>4358.28</v>
      </c>
      <c r="U41">
        <v>1724.79809449</v>
      </c>
    </row>
    <row r="42">
      <c r="A42" s="6">
        <v>44533.50890107648</v>
      </c>
      <c r="B42" s="21">
        <v>302.0</v>
      </c>
      <c r="C42" s="21">
        <v>120.0</v>
      </c>
      <c r="D42" s="21">
        <v>478.0</v>
      </c>
      <c r="E42" s="7">
        <v>0.33555555555555555</v>
      </c>
      <c r="F42" s="7">
        <v>-0.044407624535580226</v>
      </c>
      <c r="G42" s="7">
        <v>0.7156398104265402</v>
      </c>
      <c r="H42" s="7">
        <v>-0.02397793978949192</v>
      </c>
      <c r="I42" s="7">
        <v>0.13333333333333333</v>
      </c>
      <c r="J42" s="7">
        <v>-4.326121679788797E-4</v>
      </c>
      <c r="K42" s="7">
        <v>0.2843601895734597</v>
      </c>
      <c r="L42" s="7">
        <v>0.02397793978949181</v>
      </c>
      <c r="M42" s="7">
        <v>0.5311111111111111</v>
      </c>
      <c r="N42" s="7">
        <v>0.04484023670355908</v>
      </c>
      <c r="O42" s="7">
        <v>-0.009717363031890445</v>
      </c>
      <c r="P42" t="s">
        <v>21</v>
      </c>
      <c r="Q42">
        <v>4358.28</v>
      </c>
      <c r="R42">
        <v>4367.44</v>
      </c>
      <c r="S42">
        <v>4278.39</v>
      </c>
      <c r="T42">
        <v>4325.0</v>
      </c>
      <c r="U42">
        <v>1744.22736617</v>
      </c>
    </row>
    <row r="43">
      <c r="A43" s="6">
        <v>44533.56270489844</v>
      </c>
      <c r="B43" s="21">
        <v>152.0</v>
      </c>
      <c r="C43" s="21">
        <v>60.0</v>
      </c>
      <c r="D43" s="21">
        <v>238.0</v>
      </c>
      <c r="E43" s="7">
        <v>0.3377777777777778</v>
      </c>
      <c r="F43" s="7">
        <v>-0.04218540231335799</v>
      </c>
      <c r="G43" s="7">
        <v>0.7169811320754716</v>
      </c>
      <c r="H43" s="7">
        <v>-0.022636618140560505</v>
      </c>
      <c r="I43" s="7">
        <v>0.13333333333333333</v>
      </c>
      <c r="J43" s="7">
        <v>-4.326121679788797E-4</v>
      </c>
      <c r="K43" s="7">
        <v>0.2830188679245283</v>
      </c>
      <c r="L43" s="7">
        <v>0.022636618140560394</v>
      </c>
      <c r="M43" s="7">
        <v>0.5288888888888889</v>
      </c>
      <c r="N43" s="7">
        <v>0.04261801448133684</v>
      </c>
      <c r="O43" s="7">
        <v>-0.022223557525641646</v>
      </c>
      <c r="P43" t="s">
        <v>21</v>
      </c>
      <c r="Q43">
        <v>4325.0</v>
      </c>
      <c r="R43">
        <v>4326.94</v>
      </c>
      <c r="S43">
        <v>4186.3</v>
      </c>
      <c r="T43">
        <v>4230.78</v>
      </c>
      <c r="U43">
        <v>3042.21994057</v>
      </c>
    </row>
    <row r="44">
      <c r="A44" s="6">
        <v>44533.61863786559</v>
      </c>
      <c r="B44" s="21">
        <v>154.0</v>
      </c>
      <c r="C44" s="21">
        <v>62.0</v>
      </c>
      <c r="D44" s="21">
        <v>234.0</v>
      </c>
      <c r="E44" s="7">
        <v>0.3422222222222222</v>
      </c>
      <c r="F44" s="7">
        <v>-0.03774095786891357</v>
      </c>
      <c r="G44" s="7">
        <v>0.7129629629629629</v>
      </c>
      <c r="H44" s="7">
        <v>-0.026654787253069245</v>
      </c>
      <c r="I44" s="7">
        <v>0.13777777777777778</v>
      </c>
      <c r="J44" s="7">
        <v>0.004011832276465566</v>
      </c>
      <c r="K44" s="7">
        <v>0.28703703703703703</v>
      </c>
      <c r="L44" s="7">
        <v>0.026654787253069134</v>
      </c>
      <c r="M44" s="7">
        <v>0.52</v>
      </c>
      <c r="N44" s="7">
        <v>0.033729125592448006</v>
      </c>
      <c r="O44" s="7">
        <v>-0.004549988418211299</v>
      </c>
      <c r="P44" t="s">
        <v>21</v>
      </c>
      <c r="Q44">
        <v>4230.78</v>
      </c>
      <c r="R44">
        <v>4230.78</v>
      </c>
      <c r="S44">
        <v>4038.35</v>
      </c>
      <c r="T44">
        <v>4211.53</v>
      </c>
      <c r="U44">
        <v>7773.78635681</v>
      </c>
    </row>
    <row r="45">
      <c r="A45" s="6">
        <v>44533.65353714659</v>
      </c>
      <c r="B45" s="21">
        <v>150.0</v>
      </c>
      <c r="C45" s="21">
        <v>61.0</v>
      </c>
      <c r="D45" s="21">
        <v>239.0</v>
      </c>
      <c r="E45" s="7">
        <v>0.3333333333333333</v>
      </c>
      <c r="F45" s="7">
        <v>-0.04662984675780246</v>
      </c>
      <c r="G45" s="7">
        <v>0.7109004739336493</v>
      </c>
      <c r="H45" s="7">
        <v>-0.028717276282382853</v>
      </c>
      <c r="I45" s="7">
        <v>0.13555555555555557</v>
      </c>
      <c r="J45" s="7">
        <v>0.0017896100542433568</v>
      </c>
      <c r="K45" s="7">
        <v>0.2890995260663507</v>
      </c>
      <c r="L45" s="7">
        <v>0.028717276282382798</v>
      </c>
      <c r="M45" s="7">
        <v>0.5311111111111111</v>
      </c>
      <c r="N45" s="7">
        <v>0.04484023670355908</v>
      </c>
      <c r="O45" s="7">
        <v>-0.008723628766353842</v>
      </c>
      <c r="P45" t="s">
        <v>21</v>
      </c>
      <c r="Q45">
        <v>4211.53</v>
      </c>
      <c r="R45">
        <v>4255.11</v>
      </c>
      <c r="S45">
        <v>4204.11</v>
      </c>
      <c r="T45">
        <v>4217.99</v>
      </c>
      <c r="U45">
        <v>2419.11933102</v>
      </c>
    </row>
    <row r="46">
      <c r="A46" s="6">
        <v>44533.95949390798</v>
      </c>
      <c r="B46" s="21">
        <v>323.0</v>
      </c>
      <c r="C46" s="21">
        <v>135.0</v>
      </c>
      <c r="D46" s="21">
        <v>442.0</v>
      </c>
      <c r="E46" s="7">
        <v>0.35888888888888887</v>
      </c>
      <c r="F46" s="7">
        <v>-0.02107429120224691</v>
      </c>
      <c r="G46" s="7">
        <v>0.7052401746724891</v>
      </c>
      <c r="H46" s="7">
        <v>-0.03437757554354304</v>
      </c>
      <c r="I46" s="7">
        <v>0.15</v>
      </c>
      <c r="J46" s="7">
        <v>0.016234054498687783</v>
      </c>
      <c r="K46" s="7">
        <v>0.29475982532751094</v>
      </c>
      <c r="L46" s="7">
        <v>0.03437757554354304</v>
      </c>
      <c r="M46" s="7">
        <v>0.4911111111111111</v>
      </c>
      <c r="N46" s="7">
        <v>0.004840236703559098</v>
      </c>
      <c r="O46" s="7">
        <v>-0.0428921416840275</v>
      </c>
      <c r="P46" t="s">
        <v>21</v>
      </c>
      <c r="Q46">
        <v>4024.92</v>
      </c>
      <c r="R46">
        <v>4036.87</v>
      </c>
      <c r="S46">
        <v>3500.0</v>
      </c>
      <c r="T46">
        <v>3863.72</v>
      </c>
      <c r="U46">
        <v>13474.17034478</v>
      </c>
    </row>
    <row r="47">
      <c r="A47" s="6">
        <v>44534.293304034756</v>
      </c>
      <c r="B47" s="21">
        <v>303.0</v>
      </c>
      <c r="C47" s="21">
        <v>143.0</v>
      </c>
      <c r="D47" s="21">
        <v>454.0</v>
      </c>
      <c r="E47" s="7">
        <v>0.33666666666666667</v>
      </c>
      <c r="F47" s="7">
        <v>-0.04329651342446911</v>
      </c>
      <c r="G47" s="7">
        <v>0.679372197309417</v>
      </c>
      <c r="H47" s="7">
        <v>-0.06024555290661515</v>
      </c>
      <c r="I47" s="7">
        <v>0.15888888888888889</v>
      </c>
      <c r="J47" s="7">
        <v>0.025122943387576674</v>
      </c>
      <c r="K47" s="7">
        <v>0.32062780269058294</v>
      </c>
      <c r="L47" s="7">
        <v>0.06024555290661504</v>
      </c>
      <c r="M47" s="7">
        <v>0.5044444444444445</v>
      </c>
      <c r="N47" s="7">
        <v>0.01817357003689246</v>
      </c>
      <c r="O47" s="7">
        <v>0.0</v>
      </c>
      <c r="P47" t="s">
        <v>21</v>
      </c>
      <c r="Q47">
        <v>3916.29</v>
      </c>
      <c r="R47">
        <v>3975.0</v>
      </c>
      <c r="S47">
        <v>3902.23</v>
      </c>
      <c r="T47">
        <v>3975.0</v>
      </c>
      <c r="U47">
        <v>1329.79856735</v>
      </c>
    </row>
    <row r="48">
      <c r="A48" s="6">
        <v>44534.35044575146</v>
      </c>
      <c r="B48" s="21">
        <v>306.0</v>
      </c>
      <c r="C48" s="21">
        <v>141.0</v>
      </c>
      <c r="D48" s="21">
        <v>453.0</v>
      </c>
      <c r="E48" s="7">
        <v>0.34</v>
      </c>
      <c r="F48" s="7">
        <v>-0.03996318009113575</v>
      </c>
      <c r="G48" s="7">
        <v>0.6845637583892618</v>
      </c>
      <c r="H48" s="7">
        <v>-0.0550539918267704</v>
      </c>
      <c r="I48" s="7">
        <v>0.15666666666666668</v>
      </c>
      <c r="J48" s="7">
        <v>0.022900721165354465</v>
      </c>
      <c r="K48" s="7">
        <v>0.31543624161073824</v>
      </c>
      <c r="L48" s="7">
        <v>0.05505399182677034</v>
      </c>
      <c r="M48" s="7">
        <v>0.5033333333333333</v>
      </c>
      <c r="N48" s="7">
        <v>0.017062458925781288</v>
      </c>
      <c r="O48" s="7">
        <v>-5.226523989993133E-4</v>
      </c>
      <c r="P48" t="s">
        <v>21</v>
      </c>
      <c r="Q48">
        <v>3975.0</v>
      </c>
      <c r="R48">
        <v>4037.1</v>
      </c>
      <c r="S48">
        <v>3960.34</v>
      </c>
      <c r="T48">
        <v>4034.99</v>
      </c>
      <c r="U48">
        <v>1931.18918202</v>
      </c>
    </row>
    <row r="49">
      <c r="A49" s="6">
        <v>44534.383959859675</v>
      </c>
      <c r="B49" s="21">
        <v>305.0</v>
      </c>
      <c r="C49" s="21">
        <v>143.0</v>
      </c>
      <c r="D49" s="21">
        <v>452.0</v>
      </c>
      <c r="E49" s="7">
        <v>0.3388888888888889</v>
      </c>
      <c r="F49" s="7">
        <v>-0.04107429120224687</v>
      </c>
      <c r="G49" s="7">
        <v>0.6808035714285714</v>
      </c>
      <c r="H49" s="7">
        <v>-0.05881417878746076</v>
      </c>
      <c r="I49" s="7">
        <v>0.15888888888888889</v>
      </c>
      <c r="J49" s="7">
        <v>0.025122943387576674</v>
      </c>
      <c r="K49" s="7">
        <v>0.31919642857142855</v>
      </c>
      <c r="L49" s="7">
        <v>0.05881417878746065</v>
      </c>
      <c r="M49" s="7">
        <v>0.5022222222222222</v>
      </c>
      <c r="N49" s="7">
        <v>0.015951347814670225</v>
      </c>
      <c r="O49" s="7">
        <v>-0.007479515990900908</v>
      </c>
      <c r="P49" t="s">
        <v>21</v>
      </c>
      <c r="Q49">
        <v>4034.99</v>
      </c>
      <c r="R49">
        <v>4075.13</v>
      </c>
      <c r="S49">
        <v>4026.59</v>
      </c>
      <c r="T49">
        <v>4044.65</v>
      </c>
      <c r="U49">
        <v>2486.75820032</v>
      </c>
    </row>
    <row r="50">
      <c r="A50" s="11">
        <v>44534.437793857156</v>
      </c>
      <c r="B50">
        <v>304.0</v>
      </c>
      <c r="C50">
        <v>142.0</v>
      </c>
      <c r="D50">
        <v>454.0</v>
      </c>
      <c r="E50" s="7">
        <v>0.3377777777777778</v>
      </c>
      <c r="F50" s="7">
        <v>-0.04218540231335799</v>
      </c>
      <c r="G50" s="7">
        <v>0.6816143497757847</v>
      </c>
      <c r="H50" s="7">
        <v>-0.05800340044024743</v>
      </c>
      <c r="I50" s="7">
        <v>0.15777777777777777</v>
      </c>
      <c r="J50" s="7">
        <v>0.024011832276465556</v>
      </c>
      <c r="K50" s="7">
        <v>0.3183856502242152</v>
      </c>
      <c r="L50" s="7">
        <v>0.05800340044024732</v>
      </c>
      <c r="M50" s="7">
        <v>0.5044444444444445</v>
      </c>
      <c r="N50" s="7">
        <v>0.01817357003689246</v>
      </c>
      <c r="O50" s="7">
        <v>-0.015644918298760063</v>
      </c>
      <c r="P50" t="s">
        <v>21</v>
      </c>
      <c r="Q50">
        <v>4044.65</v>
      </c>
      <c r="R50">
        <v>4055.63</v>
      </c>
      <c r="S50">
        <v>3984.7</v>
      </c>
      <c r="T50">
        <v>3992.18</v>
      </c>
      <c r="U50">
        <v>1662.0957734</v>
      </c>
    </row>
    <row r="51">
      <c r="A51" s="11">
        <v>44534.48269931</v>
      </c>
      <c r="B51">
        <v>156.0</v>
      </c>
      <c r="C51">
        <v>70.0</v>
      </c>
      <c r="D51">
        <v>224.0</v>
      </c>
      <c r="E51" s="7">
        <v>0.3466666666666667</v>
      </c>
      <c r="F51" s="7">
        <v>-0.0332965134244691</v>
      </c>
      <c r="G51" s="7">
        <v>0.6902654867256637</v>
      </c>
      <c r="H51" s="7">
        <v>-0.049352263490368475</v>
      </c>
      <c r="I51" s="7">
        <v>0.15555555555555556</v>
      </c>
      <c r="J51" s="7">
        <v>0.021789610054243347</v>
      </c>
      <c r="K51" s="7">
        <v>0.30973451327433627</v>
      </c>
      <c r="L51" s="7">
        <v>0.049352263490368364</v>
      </c>
      <c r="M51" s="7">
        <v>0.49777777777777776</v>
      </c>
      <c r="N51" s="7">
        <v>0.011506903370225752</v>
      </c>
      <c r="O51" s="7">
        <v>-0.003207843486962982</v>
      </c>
      <c r="P51" t="s">
        <v>21</v>
      </c>
      <c r="Q51">
        <v>3992.18</v>
      </c>
      <c r="R51">
        <v>4036.98</v>
      </c>
      <c r="S51">
        <v>3989.18</v>
      </c>
      <c r="T51">
        <v>4024.03</v>
      </c>
      <c r="U51">
        <v>1729.65256367</v>
      </c>
    </row>
    <row r="52">
      <c r="A52" s="11">
        <v>44534.508208395964</v>
      </c>
      <c r="B52">
        <v>309.0</v>
      </c>
      <c r="C52">
        <v>141.0</v>
      </c>
      <c r="D52">
        <v>450.0</v>
      </c>
      <c r="E52" s="7">
        <v>0.3433333333333333</v>
      </c>
      <c r="F52" s="7">
        <v>-0.03662984675780245</v>
      </c>
      <c r="G52" s="7">
        <v>0.6866666666666666</v>
      </c>
      <c r="H52" s="7">
        <v>-0.05295108354936551</v>
      </c>
      <c r="I52" s="7">
        <v>0.15666666666666668</v>
      </c>
      <c r="J52" s="7">
        <v>0.022900721165354465</v>
      </c>
      <c r="K52" s="7">
        <v>0.31333333333333335</v>
      </c>
      <c r="L52" s="7">
        <v>0.05295108354936545</v>
      </c>
      <c r="M52" s="7">
        <v>0.5</v>
      </c>
      <c r="N52" s="7">
        <v>0.013729125592447988</v>
      </c>
      <c r="O52" s="7">
        <v>0.0</v>
      </c>
      <c r="P52" t="s">
        <v>21</v>
      </c>
      <c r="Q52">
        <v>4024.03</v>
      </c>
      <c r="R52">
        <v>4069.88</v>
      </c>
      <c r="S52">
        <v>4011.28</v>
      </c>
      <c r="T52">
        <v>4069.88</v>
      </c>
      <c r="U52">
        <v>498.0005311</v>
      </c>
    </row>
    <row r="53">
      <c r="A53" s="11">
        <v>44534.57469363672</v>
      </c>
      <c r="B53">
        <v>154.0</v>
      </c>
      <c r="C53">
        <v>73.0</v>
      </c>
      <c r="D53">
        <v>223.0</v>
      </c>
      <c r="E53" s="7">
        <v>0.3422222222222222</v>
      </c>
      <c r="F53" s="7">
        <v>-0.03774095786891357</v>
      </c>
      <c r="G53" s="7">
        <v>0.6784140969162996</v>
      </c>
      <c r="H53" s="7">
        <v>-0.06120365329973254</v>
      </c>
      <c r="I53" s="7">
        <v>0.1622222222222222</v>
      </c>
      <c r="J53" s="7">
        <v>0.02845627672091</v>
      </c>
      <c r="K53" s="7">
        <v>0.32158590308370044</v>
      </c>
      <c r="L53" s="7">
        <v>0.06120365329973254</v>
      </c>
      <c r="M53" s="7">
        <v>0.4955555555555556</v>
      </c>
      <c r="N53" s="7">
        <v>0.00928468114800357</v>
      </c>
      <c r="O53" s="7">
        <v>-0.004623113636857354</v>
      </c>
      <c r="P53" t="s">
        <v>21</v>
      </c>
      <c r="Q53">
        <v>4069.88</v>
      </c>
      <c r="R53">
        <v>4142.23</v>
      </c>
      <c r="S53">
        <v>4057.94</v>
      </c>
      <c r="T53">
        <v>4123.08</v>
      </c>
      <c r="U53">
        <v>821.75796984</v>
      </c>
    </row>
    <row r="54">
      <c r="A54" s="11">
        <v>44534.648833534804</v>
      </c>
      <c r="B54">
        <v>149.0</v>
      </c>
      <c r="C54">
        <v>72.0</v>
      </c>
      <c r="D54">
        <v>229.0</v>
      </c>
      <c r="E54" s="7">
        <v>0.33111111111111113</v>
      </c>
      <c r="F54" s="7">
        <v>-0.04885206898002464</v>
      </c>
      <c r="G54" s="7">
        <v>0.6742081447963801</v>
      </c>
      <c r="H54" s="7">
        <v>-0.06540960541965202</v>
      </c>
      <c r="I54" s="7">
        <v>0.16</v>
      </c>
      <c r="J54" s="7">
        <v>0.026234054498687792</v>
      </c>
      <c r="K54" s="7">
        <v>0.3257918552036199</v>
      </c>
      <c r="L54" s="7">
        <v>0.06540960541965202</v>
      </c>
      <c r="M54" s="7">
        <v>0.5088888888888888</v>
      </c>
      <c r="N54" s="7">
        <v>0.022618014481336823</v>
      </c>
      <c r="O54" s="7">
        <v>-0.011323874481769258</v>
      </c>
      <c r="P54" t="s">
        <v>21</v>
      </c>
      <c r="Q54">
        <v>4105.39</v>
      </c>
      <c r="R54">
        <v>4112.55</v>
      </c>
      <c r="S54">
        <v>4037.59</v>
      </c>
      <c r="T54">
        <v>4065.98</v>
      </c>
      <c r="U54">
        <v>987.23150918</v>
      </c>
    </row>
    <row r="55">
      <c r="A55" s="11">
        <v>44534.67515734589</v>
      </c>
      <c r="B55">
        <v>151.0</v>
      </c>
      <c r="C55">
        <v>70.0</v>
      </c>
      <c r="D55">
        <v>229.0</v>
      </c>
      <c r="E55" s="7">
        <v>0.33555555555555555</v>
      </c>
      <c r="F55" s="7">
        <v>-0.044407624535580226</v>
      </c>
      <c r="G55" s="7">
        <v>0.6832579185520362</v>
      </c>
      <c r="H55" s="7">
        <v>-0.05635983166399594</v>
      </c>
      <c r="I55" s="7">
        <v>0.15555555555555556</v>
      </c>
      <c r="J55" s="7">
        <v>0.021789610054243347</v>
      </c>
      <c r="K55" s="7">
        <v>0.3167420814479638</v>
      </c>
      <c r="L55" s="7">
        <v>0.056359831663995885</v>
      </c>
      <c r="M55" s="7">
        <v>0.5088888888888888</v>
      </c>
      <c r="N55" s="7">
        <v>0.022618014481336823</v>
      </c>
      <c r="O55" s="7">
        <v>-0.002212362457498847</v>
      </c>
      <c r="P55" t="s">
        <v>21</v>
      </c>
      <c r="Q55">
        <v>4065.98</v>
      </c>
      <c r="R55">
        <v>4108.73</v>
      </c>
      <c r="S55">
        <v>4064.62</v>
      </c>
      <c r="T55">
        <v>4099.64</v>
      </c>
      <c r="U55">
        <v>1114.46725261</v>
      </c>
    </row>
    <row r="56">
      <c r="A56" s="11">
        <v>44534.71562690842</v>
      </c>
      <c r="B56">
        <v>152.0</v>
      </c>
      <c r="C56">
        <v>70.0</v>
      </c>
      <c r="D56">
        <v>228.0</v>
      </c>
      <c r="E56" s="7">
        <v>0.3377777777777778</v>
      </c>
      <c r="F56" s="7">
        <v>-0.04218540231335799</v>
      </c>
      <c r="G56" s="7">
        <v>0.6846846846846847</v>
      </c>
      <c r="H56" s="7">
        <v>-0.05493306553134747</v>
      </c>
      <c r="I56" s="7">
        <v>0.15555555555555556</v>
      </c>
      <c r="J56" s="7">
        <v>0.021789610054243347</v>
      </c>
      <c r="K56" s="7">
        <v>0.3153153153153153</v>
      </c>
      <c r="L56" s="7">
        <v>0.054933065531347414</v>
      </c>
      <c r="M56" s="7">
        <v>0.5066666666666667</v>
      </c>
      <c r="N56" s="7">
        <v>0.020395792259114698</v>
      </c>
      <c r="O56" s="7">
        <v>-0.0014274446804702693</v>
      </c>
      <c r="P56" t="s">
        <v>21</v>
      </c>
      <c r="Q56">
        <v>4099.64</v>
      </c>
      <c r="R56">
        <v>4133.26</v>
      </c>
      <c r="S56">
        <v>4064.29</v>
      </c>
      <c r="T56">
        <v>4127.36</v>
      </c>
      <c r="U56">
        <v>714.48204688</v>
      </c>
    </row>
    <row r="57">
      <c r="A57" s="11">
        <v>44534.93862035183</v>
      </c>
      <c r="B57">
        <v>154.0</v>
      </c>
      <c r="C57">
        <v>73.0</v>
      </c>
      <c r="D57">
        <v>223.0</v>
      </c>
      <c r="E57" s="7">
        <v>0.3422222222222222</v>
      </c>
      <c r="F57" s="7">
        <v>-0.03774095786891357</v>
      </c>
      <c r="G57" s="7">
        <v>0.6784140969162996</v>
      </c>
      <c r="H57" s="7">
        <v>-0.06120365329973254</v>
      </c>
      <c r="I57" s="7">
        <v>0.1622222222222222</v>
      </c>
      <c r="J57" s="7">
        <v>0.02845627672091</v>
      </c>
      <c r="K57" s="7">
        <v>0.32158590308370044</v>
      </c>
      <c r="L57" s="7">
        <v>0.06120365329973254</v>
      </c>
      <c r="M57" s="7">
        <v>0.4955555555555556</v>
      </c>
      <c r="N57" s="7">
        <v>0.00928468114800357</v>
      </c>
      <c r="O57" s="7">
        <v>-0.006838956528376797</v>
      </c>
      <c r="P57" t="s">
        <v>21</v>
      </c>
      <c r="Q57">
        <v>4170.69</v>
      </c>
      <c r="R57">
        <v>4192.16</v>
      </c>
      <c r="S57">
        <v>4146.39</v>
      </c>
      <c r="T57">
        <v>4163.49</v>
      </c>
      <c r="U57">
        <v>365.58271622</v>
      </c>
    </row>
    <row r="58">
      <c r="A58" s="11">
        <v>44534.95952909959</v>
      </c>
      <c r="B58">
        <v>172.0</v>
      </c>
      <c r="C58">
        <v>77.0</v>
      </c>
      <c r="D58">
        <v>201.0</v>
      </c>
      <c r="E58" s="7">
        <v>0.38222222222222224</v>
      </c>
      <c r="F58" s="7">
        <v>0.002259042131086464</v>
      </c>
      <c r="G58" s="7">
        <v>0.6907630522088354</v>
      </c>
      <c r="H58" s="7">
        <v>-0.04885469800719677</v>
      </c>
      <c r="I58" s="7">
        <v>0.1711111111111111</v>
      </c>
      <c r="J58" s="7">
        <v>0.03734516560979889</v>
      </c>
      <c r="K58" s="7">
        <v>0.3092369477911647</v>
      </c>
      <c r="L58" s="7">
        <v>0.04885469800719677</v>
      </c>
      <c r="M58" s="7">
        <v>0.44666666666666666</v>
      </c>
      <c r="N58" s="7">
        <v>-0.039604207740885355</v>
      </c>
      <c r="O58" s="7">
        <v>-0.001592095990812832</v>
      </c>
      <c r="P58" t="s">
        <v>21</v>
      </c>
      <c r="Q58">
        <v>4163.49</v>
      </c>
      <c r="R58">
        <v>4214.57</v>
      </c>
      <c r="S58">
        <v>4154.98</v>
      </c>
      <c r="T58">
        <v>4207.86</v>
      </c>
      <c r="U58">
        <v>1049.76296067</v>
      </c>
    </row>
    <row r="59">
      <c r="A59" s="11">
        <v>44535.281876829074</v>
      </c>
      <c r="B59">
        <v>171.0</v>
      </c>
      <c r="C59">
        <v>58.0</v>
      </c>
      <c r="D59">
        <v>221.0</v>
      </c>
      <c r="E59" s="7">
        <v>0.38</v>
      </c>
      <c r="F59" s="7">
        <v>3.681990886422737E-5</v>
      </c>
      <c r="G59" s="7">
        <v>0.7467248908296943</v>
      </c>
      <c r="H59" s="7">
        <v>0.007107140613662133</v>
      </c>
      <c r="I59" s="7">
        <v>0.1288888888888889</v>
      </c>
      <c r="J59" s="7">
        <v>-0.004877056612423325</v>
      </c>
      <c r="K59" s="7">
        <v>0.25327510917030566</v>
      </c>
      <c r="L59" s="7">
        <v>-0.007107140613662244</v>
      </c>
      <c r="M59" s="7">
        <v>0.4911111111111111</v>
      </c>
      <c r="N59" s="7">
        <v>0.004840236703559098</v>
      </c>
      <c r="O59" s="7">
        <v>-0.003956413666073082</v>
      </c>
      <c r="P59" t="s">
        <v>21</v>
      </c>
      <c r="Q59">
        <v>4203.32</v>
      </c>
      <c r="R59">
        <v>4256.38</v>
      </c>
      <c r="S59">
        <v>4191.4</v>
      </c>
      <c r="T59">
        <v>4239.54</v>
      </c>
      <c r="U59">
        <v>2343.03102322</v>
      </c>
    </row>
    <row r="60">
      <c r="A60" s="11">
        <v>44535.32290880978</v>
      </c>
      <c r="B60">
        <v>171.0</v>
      </c>
      <c r="C60">
        <v>60.0</v>
      </c>
      <c r="D60">
        <v>219.0</v>
      </c>
      <c r="E60" s="7">
        <v>0.38</v>
      </c>
      <c r="F60" s="7">
        <v>3.681990886422737E-5</v>
      </c>
      <c r="G60" s="7">
        <v>0.7402597402597403</v>
      </c>
      <c r="H60" s="7">
        <v>6.419900437081294E-4</v>
      </c>
      <c r="I60" s="7">
        <v>0.13333333333333333</v>
      </c>
      <c r="J60" s="7">
        <v>-4.326121679788797E-4</v>
      </c>
      <c r="K60" s="7">
        <v>0.2597402597402597</v>
      </c>
      <c r="L60" s="7">
        <v>-6.419900437081849E-4</v>
      </c>
      <c r="M60" s="7">
        <v>0.4866666666666667</v>
      </c>
      <c r="N60" s="7">
        <v>3.957922591146801E-4</v>
      </c>
      <c r="O60" s="7">
        <v>-0.007038084433427161</v>
      </c>
      <c r="P60" t="s">
        <v>21</v>
      </c>
      <c r="Q60">
        <v>4239.54</v>
      </c>
      <c r="R60">
        <v>4239.79</v>
      </c>
      <c r="S60">
        <v>4203.24</v>
      </c>
      <c r="T60">
        <v>4209.95</v>
      </c>
      <c r="U60">
        <v>531.29525087</v>
      </c>
    </row>
    <row r="61">
      <c r="A61" s="11">
        <v>44535.35197806117</v>
      </c>
      <c r="B61">
        <v>175.0</v>
      </c>
      <c r="C61">
        <v>59.0</v>
      </c>
      <c r="D61">
        <v>216.0</v>
      </c>
      <c r="E61" s="7">
        <v>0.3888888888888889</v>
      </c>
      <c r="F61" s="7">
        <v>0.008925708797753118</v>
      </c>
      <c r="G61" s="7">
        <v>0.7478632478632479</v>
      </c>
      <c r="H61" s="7">
        <v>0.008245497647215716</v>
      </c>
      <c r="I61" s="7">
        <v>0.13111111111111112</v>
      </c>
      <c r="J61" s="7">
        <v>-0.0026548343902010885</v>
      </c>
      <c r="K61" s="7">
        <v>0.25213675213675213</v>
      </c>
      <c r="L61" s="7">
        <v>-0.008245497647215771</v>
      </c>
      <c r="M61" s="7">
        <v>0.48</v>
      </c>
      <c r="N61" s="7">
        <v>-0.0062708744075520295</v>
      </c>
      <c r="O61" s="7">
        <v>-0.015441183452178662</v>
      </c>
      <c r="P61" t="s">
        <v>21</v>
      </c>
      <c r="Q61">
        <v>4209.95</v>
      </c>
      <c r="R61">
        <v>4212.76</v>
      </c>
      <c r="S61">
        <v>4135.01</v>
      </c>
      <c r="T61">
        <v>4147.71</v>
      </c>
      <c r="U61">
        <v>1620.61720605</v>
      </c>
    </row>
    <row r="62">
      <c r="A62" s="11">
        <v>44535.39830239552</v>
      </c>
      <c r="B62">
        <v>170.0</v>
      </c>
      <c r="C62">
        <v>59.0</v>
      </c>
      <c r="D62">
        <v>221.0</v>
      </c>
      <c r="E62" s="7">
        <v>0.37777777777777777</v>
      </c>
      <c r="F62" s="7">
        <v>-0.002185402313358009</v>
      </c>
      <c r="G62" s="7">
        <v>0.74235807860262</v>
      </c>
      <c r="H62" s="7">
        <v>0.002740328386587887</v>
      </c>
      <c r="I62" s="7">
        <v>0.13111111111111112</v>
      </c>
      <c r="J62" s="7">
        <v>-0.0026548343902010885</v>
      </c>
      <c r="K62" s="7">
        <v>0.2576419213973799</v>
      </c>
      <c r="L62" s="7">
        <v>-0.002740328386587998</v>
      </c>
      <c r="M62" s="7">
        <v>0.4911111111111111</v>
      </c>
      <c r="N62" s="7">
        <v>0.004840236703559098</v>
      </c>
      <c r="O62" s="7">
        <v>-0.022455413050049746</v>
      </c>
      <c r="P62" t="s">
        <v>21</v>
      </c>
      <c r="Q62">
        <v>4147.71</v>
      </c>
      <c r="R62">
        <v>4168.26</v>
      </c>
      <c r="S62">
        <v>4037.03</v>
      </c>
      <c r="T62">
        <v>4074.66</v>
      </c>
      <c r="U62">
        <v>2606.23057339</v>
      </c>
    </row>
    <row r="63">
      <c r="A63" s="11">
        <v>44535.42177412897</v>
      </c>
      <c r="B63">
        <v>173.0</v>
      </c>
      <c r="C63">
        <v>62.0</v>
      </c>
      <c r="D63">
        <v>215.0</v>
      </c>
      <c r="E63" s="7">
        <v>0.3844444444444444</v>
      </c>
      <c r="F63" s="7">
        <v>0.004481264353308645</v>
      </c>
      <c r="G63" s="7">
        <v>0.7361702127659574</v>
      </c>
      <c r="H63" s="7">
        <v>-0.0034475374500747558</v>
      </c>
      <c r="I63" s="7">
        <v>0.13777777777777778</v>
      </c>
      <c r="J63" s="7">
        <v>0.004011832276465566</v>
      </c>
      <c r="K63" s="7">
        <v>0.26382978723404255</v>
      </c>
      <c r="L63" s="7">
        <v>0.0034475374500746447</v>
      </c>
      <c r="M63" s="7">
        <v>0.4777777777777778</v>
      </c>
      <c r="N63" s="7">
        <v>-0.00849309662977421</v>
      </c>
      <c r="O63" s="7">
        <v>-0.006671463617222688</v>
      </c>
      <c r="P63" t="s">
        <v>21</v>
      </c>
      <c r="Q63">
        <v>4074.66</v>
      </c>
      <c r="R63">
        <v>4141.52</v>
      </c>
      <c r="S63">
        <v>4072.38</v>
      </c>
      <c r="T63">
        <v>4113.89</v>
      </c>
      <c r="U63">
        <v>1619.37361221</v>
      </c>
    </row>
    <row r="64">
      <c r="A64" s="11">
        <v>44535.528697688205</v>
      </c>
      <c r="B64">
        <v>170.0</v>
      </c>
      <c r="C64">
        <v>59.0</v>
      </c>
      <c r="D64">
        <v>221.0</v>
      </c>
      <c r="E64" s="7">
        <v>0.37777777777777777</v>
      </c>
      <c r="F64" s="7">
        <v>-0.002185402313358009</v>
      </c>
      <c r="G64" s="7">
        <v>0.74235807860262</v>
      </c>
      <c r="H64" s="7">
        <v>0.002740328386587887</v>
      </c>
      <c r="I64" s="7">
        <v>0.13111111111111112</v>
      </c>
      <c r="J64" s="7">
        <v>-0.0026548343902010885</v>
      </c>
      <c r="K64" s="7">
        <v>0.2576419213973799</v>
      </c>
      <c r="L64" s="7">
        <v>-0.002740328386587998</v>
      </c>
      <c r="M64" s="7">
        <v>0.4911111111111111</v>
      </c>
      <c r="N64" s="7">
        <v>0.004840236703559098</v>
      </c>
      <c r="O64" s="7">
        <v>-0.007319206285484914</v>
      </c>
      <c r="P64" t="s">
        <v>21</v>
      </c>
      <c r="Q64">
        <v>4161.4</v>
      </c>
      <c r="R64">
        <v>4184.88</v>
      </c>
      <c r="S64">
        <v>4141.58</v>
      </c>
      <c r="T64">
        <v>4154.25</v>
      </c>
      <c r="U64">
        <v>1114.90610783</v>
      </c>
    </row>
    <row r="65">
      <c r="A65" s="11">
        <v>44535.55134937732</v>
      </c>
      <c r="B65">
        <v>170.0</v>
      </c>
      <c r="C65">
        <v>57.0</v>
      </c>
      <c r="D65">
        <v>223.0</v>
      </c>
      <c r="E65" s="7">
        <v>0.37777777777777777</v>
      </c>
      <c r="F65" s="7">
        <v>-0.002185402313358009</v>
      </c>
      <c r="G65" s="7">
        <v>0.748898678414097</v>
      </c>
      <c r="H65" s="7">
        <v>0.009280928198064808</v>
      </c>
      <c r="I65" s="7">
        <v>0.12666666666666668</v>
      </c>
      <c r="J65" s="7">
        <v>-0.007099278834645534</v>
      </c>
      <c r="K65" s="7">
        <v>0.2511013215859031</v>
      </c>
      <c r="L65" s="7">
        <v>-0.009280928198064808</v>
      </c>
      <c r="M65" s="7">
        <v>0.4955555555555556</v>
      </c>
      <c r="N65" s="7">
        <v>0.00928468114800357</v>
      </c>
      <c r="O65" s="7">
        <v>-0.0031701286331406618</v>
      </c>
      <c r="P65" t="s">
        <v>21</v>
      </c>
      <c r="Q65">
        <v>4154.25</v>
      </c>
      <c r="R65">
        <v>4157.56</v>
      </c>
      <c r="S65">
        <v>4103.9</v>
      </c>
      <c r="T65">
        <v>4144.38</v>
      </c>
      <c r="U65">
        <v>913.53160275</v>
      </c>
    </row>
    <row r="66">
      <c r="A66" s="11">
        <v>44535.82322527119</v>
      </c>
      <c r="B66">
        <v>161.0</v>
      </c>
      <c r="C66">
        <v>58.0</v>
      </c>
      <c r="D66">
        <v>231.0</v>
      </c>
      <c r="E66" s="7">
        <v>0.35777777777777775</v>
      </c>
      <c r="F66" s="7">
        <v>-0.022185402313358027</v>
      </c>
      <c r="G66" s="7">
        <v>0.7351598173515982</v>
      </c>
      <c r="H66" s="7">
        <v>-0.004457932864433967</v>
      </c>
      <c r="I66" s="7">
        <v>0.1288888888888889</v>
      </c>
      <c r="J66" s="7">
        <v>-0.004877056612423325</v>
      </c>
      <c r="K66" s="7">
        <v>0.2648401826484018</v>
      </c>
      <c r="L66" s="7">
        <v>0.004457932864433911</v>
      </c>
      <c r="M66" s="7">
        <v>0.5133333333333333</v>
      </c>
      <c r="N66" s="7">
        <v>0.027062458925781296</v>
      </c>
      <c r="O66" s="7">
        <v>-0.005507199141087941</v>
      </c>
      <c r="P66" t="s">
        <v>21</v>
      </c>
      <c r="Q66">
        <v>4137.64</v>
      </c>
      <c r="R66">
        <v>4172.72</v>
      </c>
      <c r="S66">
        <v>4108.74</v>
      </c>
      <c r="T66">
        <v>4149.74</v>
      </c>
      <c r="U66">
        <v>2166.92600583</v>
      </c>
    </row>
    <row r="67">
      <c r="A67" s="11">
        <v>44535.84146648406</v>
      </c>
      <c r="B67">
        <v>164.0</v>
      </c>
      <c r="C67">
        <v>60.0</v>
      </c>
      <c r="D67">
        <v>226.0</v>
      </c>
      <c r="E67" s="7">
        <v>0.36444444444444446</v>
      </c>
      <c r="F67" s="7">
        <v>-0.015518735646691317</v>
      </c>
      <c r="G67" s="7">
        <v>0.7321428571428571</v>
      </c>
      <c r="H67" s="7">
        <v>-0.00747489307317506</v>
      </c>
      <c r="I67" s="7">
        <v>0.13333333333333333</v>
      </c>
      <c r="J67" s="7">
        <v>-4.326121679788797E-4</v>
      </c>
      <c r="K67" s="7">
        <v>0.26785714285714285</v>
      </c>
      <c r="L67" s="7">
        <v>0.0074748930731749486</v>
      </c>
      <c r="M67" s="7">
        <v>0.5022222222222222</v>
      </c>
      <c r="N67" s="7">
        <v>0.015951347814670225</v>
      </c>
      <c r="O67" s="7">
        <v>-0.0037205645093624285</v>
      </c>
      <c r="P67" t="s">
        <v>21</v>
      </c>
      <c r="Q67">
        <v>4149.74</v>
      </c>
      <c r="R67">
        <v>4171.41</v>
      </c>
      <c r="S67">
        <v>4140.54</v>
      </c>
      <c r="T67">
        <v>4155.89</v>
      </c>
      <c r="U67">
        <v>548.17771725</v>
      </c>
    </row>
    <row r="68">
      <c r="A68" s="11">
        <v>44535.90423559402</v>
      </c>
      <c r="B68">
        <v>154.0</v>
      </c>
      <c r="C68">
        <v>74.0</v>
      </c>
      <c r="D68">
        <v>222.0</v>
      </c>
      <c r="E68" s="7">
        <v>0.3422222222222222</v>
      </c>
      <c r="F68" s="7">
        <v>-0.03774095786891357</v>
      </c>
      <c r="G68" s="7">
        <v>0.6754385964912281</v>
      </c>
      <c r="H68" s="7">
        <v>-0.0641791537248041</v>
      </c>
      <c r="I68" s="7">
        <v>0.16444444444444445</v>
      </c>
      <c r="J68" s="7">
        <v>0.030678498943132237</v>
      </c>
      <c r="K68" s="7">
        <v>0.32456140350877194</v>
      </c>
      <c r="L68" s="7">
        <v>0.06417915372480404</v>
      </c>
      <c r="M68" s="7">
        <v>0.49333333333333335</v>
      </c>
      <c r="N68" s="7">
        <v>0.007062458925781334</v>
      </c>
      <c r="O68" s="7">
        <v>-0.005317133276292995</v>
      </c>
      <c r="P68" t="s">
        <v>21</v>
      </c>
      <c r="Q68">
        <v>4155.89</v>
      </c>
      <c r="R68">
        <v>4195.87</v>
      </c>
      <c r="S68">
        <v>4152.49</v>
      </c>
      <c r="T68">
        <v>4173.56</v>
      </c>
      <c r="U68">
        <v>551.45780207</v>
      </c>
    </row>
    <row r="69">
      <c r="A69" s="11">
        <v>44535.91866883908</v>
      </c>
      <c r="B69">
        <v>155.0</v>
      </c>
      <c r="C69">
        <v>73.0</v>
      </c>
      <c r="D69">
        <v>222.0</v>
      </c>
      <c r="E69" s="7">
        <v>0.34444444444444444</v>
      </c>
      <c r="F69" s="7">
        <v>-0.035518735646691335</v>
      </c>
      <c r="G69" s="7">
        <v>0.6798245614035088</v>
      </c>
      <c r="H69" s="7">
        <v>-0.05979318881252338</v>
      </c>
      <c r="I69" s="7">
        <v>0.1622222222222222</v>
      </c>
      <c r="J69" s="7">
        <v>0.02845627672091</v>
      </c>
      <c r="K69" s="7">
        <v>0.3201754385964912</v>
      </c>
      <c r="L69" s="7">
        <v>0.059793188812523324</v>
      </c>
      <c r="M69" s="7">
        <v>0.49333333333333335</v>
      </c>
      <c r="N69" s="7">
        <v>0.007062458925781334</v>
      </c>
      <c r="O69" s="7">
        <v>-0.007019189115853461</v>
      </c>
      <c r="P69" t="s">
        <v>21</v>
      </c>
      <c r="Q69">
        <v>4173.56</v>
      </c>
      <c r="R69">
        <v>4201.34</v>
      </c>
      <c r="S69">
        <v>4166.89</v>
      </c>
      <c r="T69">
        <v>4171.85</v>
      </c>
      <c r="U69">
        <v>395.10318474</v>
      </c>
    </row>
    <row r="70">
      <c r="A70" s="11">
        <v>44536.317559614945</v>
      </c>
      <c r="B70">
        <v>151.0</v>
      </c>
      <c r="C70">
        <v>75.0</v>
      </c>
      <c r="D70">
        <v>224.0</v>
      </c>
      <c r="E70" s="7">
        <v>0.33555555555555555</v>
      </c>
      <c r="F70" s="7">
        <v>-0.044407624535580226</v>
      </c>
      <c r="G70" s="7">
        <v>0.668141592920354</v>
      </c>
      <c r="H70" s="7">
        <v>-0.07147615729567813</v>
      </c>
      <c r="I70" s="7">
        <v>0.16666666666666666</v>
      </c>
      <c r="J70" s="7">
        <v>0.032900721165354446</v>
      </c>
      <c r="K70" s="7">
        <v>0.33185840707964603</v>
      </c>
      <c r="L70" s="7">
        <v>0.07147615729567813</v>
      </c>
      <c r="M70" s="7">
        <v>0.49777777777777776</v>
      </c>
      <c r="N70" s="7">
        <v>0.011506903370225752</v>
      </c>
      <c r="O70" s="7">
        <v>-0.010703431156977129</v>
      </c>
      <c r="P70" t="s">
        <v>21</v>
      </c>
      <c r="Q70">
        <v>4058.24</v>
      </c>
      <c r="R70">
        <v>4093.08</v>
      </c>
      <c r="S70">
        <v>4022.58</v>
      </c>
      <c r="T70">
        <v>4049.27</v>
      </c>
      <c r="U70">
        <v>753.2662139</v>
      </c>
    </row>
    <row r="71">
      <c r="A71" s="11">
        <v>44536.37827753664</v>
      </c>
      <c r="B71">
        <v>309.0</v>
      </c>
      <c r="C71">
        <v>145.0</v>
      </c>
      <c r="D71">
        <v>446.0</v>
      </c>
      <c r="E71" s="7">
        <v>0.3433333333333333</v>
      </c>
      <c r="F71" s="7">
        <v>-0.03662984675780245</v>
      </c>
      <c r="G71" s="7">
        <v>0.6806167400881057</v>
      </c>
      <c r="H71" s="7">
        <v>-0.05900101012792647</v>
      </c>
      <c r="I71" s="7">
        <v>0.16111111111111112</v>
      </c>
      <c r="J71" s="7">
        <v>0.02734516560979891</v>
      </c>
      <c r="K71" s="7">
        <v>0.31938325991189426</v>
      </c>
      <c r="L71" s="7">
        <v>0.05900101012792636</v>
      </c>
      <c r="M71" s="7">
        <v>0.4955555555555556</v>
      </c>
      <c r="N71" s="7">
        <v>0.00928468114800357</v>
      </c>
      <c r="O71" s="7">
        <v>-2.468723452145556E-4</v>
      </c>
      <c r="P71" t="s">
        <v>21</v>
      </c>
      <c r="Q71">
        <v>4022.05</v>
      </c>
      <c r="R71">
        <v>4131.69</v>
      </c>
      <c r="S71">
        <v>4007.32</v>
      </c>
      <c r="T71">
        <v>4130.67</v>
      </c>
      <c r="U71">
        <v>1226.38787902</v>
      </c>
    </row>
    <row r="72">
      <c r="A72" s="11">
        <v>44536.45364152019</v>
      </c>
      <c r="B72">
        <v>234.0</v>
      </c>
      <c r="C72">
        <v>56.0</v>
      </c>
      <c r="D72">
        <v>160.0</v>
      </c>
      <c r="E72" s="7">
        <v>0.52</v>
      </c>
      <c r="F72" s="7">
        <v>0.14003681990886424</v>
      </c>
      <c r="G72" s="7">
        <v>0.8068965517241379</v>
      </c>
      <c r="H72" s="7">
        <v>0.06727880150810572</v>
      </c>
      <c r="I72" s="7">
        <v>0.12444444444444444</v>
      </c>
      <c r="J72" s="7">
        <v>-0.00932150105686777</v>
      </c>
      <c r="K72" s="7">
        <v>0.19310344827586207</v>
      </c>
      <c r="L72" s="7">
        <v>-0.06727880150810583</v>
      </c>
      <c r="M72" s="7">
        <v>0.35555555555555557</v>
      </c>
      <c r="N72" s="7">
        <v>-0.13071531885199644</v>
      </c>
      <c r="O72" s="7">
        <v>-6.944244897176413E-4</v>
      </c>
      <c r="P72" t="s">
        <v>21</v>
      </c>
      <c r="Q72">
        <v>4130.67</v>
      </c>
      <c r="R72">
        <v>4176.12</v>
      </c>
      <c r="S72">
        <v>4098.72</v>
      </c>
      <c r="T72">
        <v>4173.22</v>
      </c>
      <c r="U72">
        <v>1710.20260842</v>
      </c>
    </row>
    <row r="73">
      <c r="A73" s="11">
        <v>44536.47502031399</v>
      </c>
      <c r="B73">
        <v>232.0</v>
      </c>
      <c r="C73">
        <v>57.0</v>
      </c>
      <c r="D73">
        <v>161.0</v>
      </c>
      <c r="E73" s="7">
        <v>0.5155555555555555</v>
      </c>
      <c r="F73" s="7">
        <v>0.13559237546441977</v>
      </c>
      <c r="G73" s="7">
        <v>0.8027681660899654</v>
      </c>
      <c r="H73" s="7">
        <v>0.06315041587393322</v>
      </c>
      <c r="I73" s="7">
        <v>0.12666666666666668</v>
      </c>
      <c r="J73" s="7">
        <v>-0.007099278834645534</v>
      </c>
      <c r="K73" s="7">
        <v>0.1972318339100346</v>
      </c>
      <c r="L73" s="7">
        <v>-0.0631504158739333</v>
      </c>
      <c r="M73" s="7">
        <v>0.35777777777777775</v>
      </c>
      <c r="N73" s="7">
        <v>-0.12849309662977426</v>
      </c>
      <c r="O73" s="7">
        <v>-0.005377878627868062</v>
      </c>
      <c r="P73" t="s">
        <v>21</v>
      </c>
      <c r="Q73">
        <v>4173.22</v>
      </c>
      <c r="R73">
        <v>4204.26</v>
      </c>
      <c r="S73">
        <v>4165.05</v>
      </c>
      <c r="T73">
        <v>4181.65</v>
      </c>
      <c r="U73">
        <v>1277.15689024</v>
      </c>
    </row>
    <row r="74">
      <c r="A74" s="11">
        <v>44536.51994144794</v>
      </c>
      <c r="B74">
        <v>230.0</v>
      </c>
      <c r="C74">
        <v>59.0</v>
      </c>
      <c r="D74">
        <v>161.0</v>
      </c>
      <c r="E74" s="7">
        <v>0.5111111111111111</v>
      </c>
      <c r="F74" s="7">
        <v>0.1311479310199753</v>
      </c>
      <c r="G74" s="7">
        <v>0.7958477508650519</v>
      </c>
      <c r="H74" s="7">
        <v>0.05623000064901973</v>
      </c>
      <c r="I74" s="7">
        <v>0.13111111111111112</v>
      </c>
      <c r="J74" s="7">
        <v>-0.0026548343902010885</v>
      </c>
      <c r="K74" s="7">
        <v>0.2041522491349481</v>
      </c>
      <c r="L74" s="7">
        <v>-0.05623000064901981</v>
      </c>
      <c r="M74" s="7">
        <v>0.35777777777777775</v>
      </c>
      <c r="N74" s="7">
        <v>-0.12849309662977426</v>
      </c>
      <c r="O74" s="7">
        <v>-0.001297412806227486</v>
      </c>
      <c r="P74" t="s">
        <v>21</v>
      </c>
      <c r="Q74">
        <v>4181.65</v>
      </c>
      <c r="R74">
        <v>4192.96</v>
      </c>
      <c r="S74">
        <v>4151.51</v>
      </c>
      <c r="T74">
        <v>4187.52</v>
      </c>
      <c r="U74">
        <v>501.94437911</v>
      </c>
    </row>
    <row r="75">
      <c r="A75" s="11">
        <v>44536.55434144565</v>
      </c>
      <c r="B75">
        <v>235.0</v>
      </c>
      <c r="C75">
        <v>59.0</v>
      </c>
      <c r="D75">
        <v>156.0</v>
      </c>
      <c r="E75" s="7">
        <v>0.5222222222222223</v>
      </c>
      <c r="F75" s="7">
        <v>0.14225904213108648</v>
      </c>
      <c r="G75" s="7">
        <v>0.7993197278911565</v>
      </c>
      <c r="H75" s="7">
        <v>0.05970197767512431</v>
      </c>
      <c r="I75" s="7">
        <v>0.13111111111111112</v>
      </c>
      <c r="J75" s="7">
        <v>-0.0026548343902010885</v>
      </c>
      <c r="K75" s="7">
        <v>0.20068027210884354</v>
      </c>
      <c r="L75" s="7">
        <v>-0.05970197767512436</v>
      </c>
      <c r="M75" s="7">
        <v>0.3466666666666667</v>
      </c>
      <c r="N75" s="7">
        <v>-0.13960420774088533</v>
      </c>
      <c r="O75" s="7">
        <v>-0.005712540600941305</v>
      </c>
      <c r="P75" t="s">
        <v>21</v>
      </c>
      <c r="Q75">
        <v>4187.52</v>
      </c>
      <c r="R75">
        <v>4224.04</v>
      </c>
      <c r="S75">
        <v>4187.52</v>
      </c>
      <c r="T75">
        <v>4199.91</v>
      </c>
      <c r="U75">
        <v>664.67747922</v>
      </c>
    </row>
    <row r="76">
      <c r="A76" s="11">
        <v>44536.61157340581</v>
      </c>
      <c r="B76">
        <v>233.0</v>
      </c>
      <c r="C76">
        <v>58.0</v>
      </c>
      <c r="D76">
        <v>159.0</v>
      </c>
      <c r="E76" s="7">
        <v>0.5177777777777778</v>
      </c>
      <c r="F76" s="7">
        <v>0.137814597686642</v>
      </c>
      <c r="G76" s="7">
        <v>0.8006872852233677</v>
      </c>
      <c r="H76" s="7">
        <v>0.061069535007335585</v>
      </c>
      <c r="I76" s="7">
        <v>0.1288888888888889</v>
      </c>
      <c r="J76" s="7">
        <v>-0.004877056612423325</v>
      </c>
      <c r="K76" s="7">
        <v>0.19931271477663232</v>
      </c>
      <c r="L76" s="7">
        <v>-0.061069535007335585</v>
      </c>
      <c r="M76" s="7">
        <v>0.35333333333333333</v>
      </c>
      <c r="N76" s="7">
        <v>-0.13293754107421868</v>
      </c>
      <c r="O76" s="7">
        <v>-0.00783369906325965</v>
      </c>
      <c r="P76" t="s">
        <v>21</v>
      </c>
      <c r="Q76">
        <v>4199.91</v>
      </c>
      <c r="R76">
        <v>4238.1</v>
      </c>
      <c r="S76">
        <v>4188.89</v>
      </c>
      <c r="T76">
        <v>4204.9</v>
      </c>
      <c r="U76">
        <v>577.17763449</v>
      </c>
    </row>
    <row r="77">
      <c r="A77" s="11">
        <v>44536.648479618736</v>
      </c>
      <c r="B77">
        <v>232.0</v>
      </c>
      <c r="C77">
        <v>61.0</v>
      </c>
      <c r="D77">
        <v>157.0</v>
      </c>
      <c r="E77" s="7">
        <v>0.5155555555555555</v>
      </c>
      <c r="F77" s="7">
        <v>0.13559237546441977</v>
      </c>
      <c r="G77" s="7">
        <v>0.7918088737201365</v>
      </c>
      <c r="H77" s="7">
        <v>0.052191123504104375</v>
      </c>
      <c r="I77" s="7">
        <v>0.13555555555555557</v>
      </c>
      <c r="J77" s="7">
        <v>0.0017896100542433568</v>
      </c>
      <c r="K77" s="7">
        <v>0.20819112627986347</v>
      </c>
      <c r="L77" s="7">
        <v>-0.05219112350410443</v>
      </c>
      <c r="M77" s="7">
        <v>0.3488888888888889</v>
      </c>
      <c r="N77" s="7">
        <v>-0.1373819855186631</v>
      </c>
      <c r="O77" s="7">
        <v>-0.007573131566804888</v>
      </c>
      <c r="P77" t="s">
        <v>21</v>
      </c>
      <c r="Q77">
        <v>4204.9</v>
      </c>
      <c r="R77">
        <v>4356.19</v>
      </c>
      <c r="S77">
        <v>4204.9</v>
      </c>
      <c r="T77">
        <v>4323.2</v>
      </c>
      <c r="U77">
        <v>1755.16045865</v>
      </c>
    </row>
    <row r="78">
      <c r="A78" s="11">
        <v>44536.69923130839</v>
      </c>
      <c r="B78">
        <v>149.0</v>
      </c>
      <c r="C78">
        <v>81.0</v>
      </c>
      <c r="D78">
        <v>220.0</v>
      </c>
      <c r="E78" s="7">
        <v>0.33111111111111113</v>
      </c>
      <c r="F78" s="7">
        <v>-0.04885206898002464</v>
      </c>
      <c r="G78" s="7">
        <v>0.6478260869565218</v>
      </c>
      <c r="H78" s="7">
        <v>-0.09179166325951038</v>
      </c>
      <c r="I78" s="7">
        <v>0.18</v>
      </c>
      <c r="J78" s="7">
        <v>0.04623405449868778</v>
      </c>
      <c r="K78" s="7">
        <v>0.3521739130434783</v>
      </c>
      <c r="L78" s="7">
        <v>0.09179166325951038</v>
      </c>
      <c r="M78" s="7">
        <v>0.4888888888888889</v>
      </c>
      <c r="N78" s="7">
        <v>0.002618014481336861</v>
      </c>
      <c r="O78" s="7">
        <v>-0.00942709296300612</v>
      </c>
      <c r="P78" t="s">
        <v>21</v>
      </c>
      <c r="Q78">
        <v>4323.2</v>
      </c>
      <c r="R78">
        <v>4380.99</v>
      </c>
      <c r="S78">
        <v>4323.2</v>
      </c>
      <c r="T78">
        <v>4339.69</v>
      </c>
      <c r="U78">
        <v>1015.54548695</v>
      </c>
    </row>
    <row r="79">
      <c r="A79" s="11">
        <v>44536.713205676635</v>
      </c>
      <c r="B79">
        <v>302.0</v>
      </c>
      <c r="C79">
        <v>163.0</v>
      </c>
      <c r="D79">
        <v>435.0</v>
      </c>
      <c r="E79" s="7">
        <v>0.33555555555555555</v>
      </c>
      <c r="F79" s="7">
        <v>-0.044407624535580226</v>
      </c>
      <c r="G79" s="7">
        <v>0.6494623655913978</v>
      </c>
      <c r="H79" s="7">
        <v>-0.09015538462463435</v>
      </c>
      <c r="I79" s="7">
        <v>0.1811111111111111</v>
      </c>
      <c r="J79" s="7">
        <v>0.0473451656097989</v>
      </c>
      <c r="K79" s="7">
        <v>0.35053763440860214</v>
      </c>
      <c r="L79" s="7">
        <v>0.09015538462463424</v>
      </c>
      <c r="M79" s="7">
        <v>0.48333333333333334</v>
      </c>
      <c r="N79" s="7">
        <v>-0.0029375410742186747</v>
      </c>
      <c r="O79" s="7">
        <v>-0.002240657626140031</v>
      </c>
      <c r="P79" t="s">
        <v>21</v>
      </c>
      <c r="Q79">
        <v>4339.69</v>
      </c>
      <c r="R79">
        <v>4364.79</v>
      </c>
      <c r="S79">
        <v>4309.84</v>
      </c>
      <c r="T79">
        <v>4355.01</v>
      </c>
      <c r="U79">
        <v>1111.99132083</v>
      </c>
    </row>
    <row r="80">
      <c r="A80" s="11">
        <v>44536.76241291368</v>
      </c>
      <c r="B80">
        <v>152.0</v>
      </c>
      <c r="C80">
        <v>80.0</v>
      </c>
      <c r="D80">
        <v>218.0</v>
      </c>
      <c r="E80" s="7">
        <v>0.3377777777777778</v>
      </c>
      <c r="F80" s="7">
        <v>-0.04218540231335799</v>
      </c>
      <c r="G80" s="7">
        <v>0.6551724137931034</v>
      </c>
      <c r="H80" s="7">
        <v>-0.08444533642292873</v>
      </c>
      <c r="I80" s="7">
        <v>0.17777777777777778</v>
      </c>
      <c r="J80" s="7">
        <v>0.04401183227646557</v>
      </c>
      <c r="K80" s="7">
        <v>0.3448275862068966</v>
      </c>
      <c r="L80" s="7">
        <v>0.08444533642292867</v>
      </c>
      <c r="M80" s="7">
        <v>0.48444444444444446</v>
      </c>
      <c r="N80" s="7">
        <v>-0.0018264299631075565</v>
      </c>
      <c r="O80" s="7">
        <v>-0.0031100927082045745</v>
      </c>
      <c r="P80" t="s">
        <v>21</v>
      </c>
      <c r="Q80">
        <v>4355.01</v>
      </c>
      <c r="R80">
        <v>4372.86</v>
      </c>
      <c r="S80">
        <v>4355.01</v>
      </c>
      <c r="T80">
        <v>4359.26</v>
      </c>
      <c r="U80">
        <v>261.7890995</v>
      </c>
    </row>
    <row r="81">
      <c r="A81" s="11">
        <v>44536.89789450715</v>
      </c>
      <c r="B81">
        <v>152.0</v>
      </c>
      <c r="C81">
        <v>79.0</v>
      </c>
      <c r="D81">
        <v>219.0</v>
      </c>
      <c r="E81" s="7">
        <v>0.3377777777777778</v>
      </c>
      <c r="F81" s="7">
        <v>-0.04218540231335799</v>
      </c>
      <c r="G81" s="7">
        <v>0.658008658008658</v>
      </c>
      <c r="H81" s="7">
        <v>-0.08160909220737411</v>
      </c>
      <c r="I81" s="7">
        <v>0.17555555555555555</v>
      </c>
      <c r="J81" s="7">
        <v>0.04178961005424334</v>
      </c>
      <c r="K81" s="7">
        <v>0.341991341991342</v>
      </c>
      <c r="L81" s="7">
        <v>0.08160909220737411</v>
      </c>
      <c r="M81" s="7">
        <v>0.4866666666666667</v>
      </c>
      <c r="N81" s="7">
        <v>3.957922591146801E-4</v>
      </c>
      <c r="O81" s="7">
        <v>-0.001683950322316805</v>
      </c>
      <c r="P81" t="s">
        <v>21</v>
      </c>
      <c r="Q81">
        <v>4317.23</v>
      </c>
      <c r="R81">
        <v>4352.86</v>
      </c>
      <c r="S81">
        <v>4313.31</v>
      </c>
      <c r="T81">
        <v>4345.53</v>
      </c>
      <c r="U81">
        <v>723.64639097</v>
      </c>
    </row>
    <row r="82">
      <c r="A82" s="11">
        <v>44536.92529392655</v>
      </c>
      <c r="B82">
        <v>150.0</v>
      </c>
      <c r="C82">
        <v>82.0</v>
      </c>
      <c r="D82">
        <v>218.0</v>
      </c>
      <c r="E82" s="7">
        <v>0.3333333333333333</v>
      </c>
      <c r="F82" s="7">
        <v>-0.04662984675780246</v>
      </c>
      <c r="G82" s="7">
        <v>0.646551724137931</v>
      </c>
      <c r="H82" s="7">
        <v>-0.0930660260781011</v>
      </c>
      <c r="I82" s="7">
        <v>0.18222222222222223</v>
      </c>
      <c r="J82" s="7">
        <v>0.04845627672091002</v>
      </c>
      <c r="K82" s="7">
        <v>0.35344827586206895</v>
      </c>
      <c r="L82" s="7">
        <v>0.09306602607810105</v>
      </c>
      <c r="M82" s="7">
        <v>0.48444444444444446</v>
      </c>
      <c r="N82" s="7">
        <v>-0.0018264299631075565</v>
      </c>
      <c r="O82" s="7">
        <v>-0.0036907296746571173</v>
      </c>
      <c r="P82" t="s">
        <v>21</v>
      </c>
      <c r="Q82">
        <v>4345.53</v>
      </c>
      <c r="R82">
        <v>4367.7</v>
      </c>
      <c r="S82">
        <v>4332.47</v>
      </c>
      <c r="T82">
        <v>4351.58</v>
      </c>
      <c r="U82">
        <v>1737.75476985</v>
      </c>
    </row>
    <row r="83">
      <c r="A83" s="11">
        <v>44537.28264716158</v>
      </c>
      <c r="B83">
        <v>138.0</v>
      </c>
      <c r="C83">
        <v>61.0</v>
      </c>
      <c r="D83">
        <v>251.0</v>
      </c>
      <c r="E83" s="7">
        <v>0.30666666666666664</v>
      </c>
      <c r="F83" s="7">
        <v>-0.07329651342446913</v>
      </c>
      <c r="G83" s="7">
        <v>0.6934673366834171</v>
      </c>
      <c r="H83" s="7">
        <v>-0.046150413532615064</v>
      </c>
      <c r="I83" s="7">
        <v>0.13555555555555557</v>
      </c>
      <c r="J83" s="7">
        <v>0.0017896100542433568</v>
      </c>
      <c r="K83" s="7">
        <v>0.3065326633165829</v>
      </c>
      <c r="L83" s="7">
        <v>0.04615041353261501</v>
      </c>
      <c r="M83" s="7">
        <v>0.5577777777777778</v>
      </c>
      <c r="N83" s="7">
        <v>0.0715069033702258</v>
      </c>
      <c r="O83" s="7">
        <v>-0.012147533867496148</v>
      </c>
      <c r="P83" t="s">
        <v>21</v>
      </c>
      <c r="Q83">
        <v>4414.78</v>
      </c>
      <c r="R83">
        <v>4423.12</v>
      </c>
      <c r="S83">
        <v>4337.88</v>
      </c>
      <c r="T83">
        <v>4369.39</v>
      </c>
      <c r="U83">
        <v>513.43998047</v>
      </c>
    </row>
    <row r="84">
      <c r="A84" s="11">
        <v>44537.30631601593</v>
      </c>
      <c r="B84">
        <v>135.0</v>
      </c>
      <c r="C84">
        <v>68.0</v>
      </c>
      <c r="D84">
        <v>247.0</v>
      </c>
      <c r="E84" s="7">
        <v>0.3</v>
      </c>
      <c r="F84" s="7">
        <v>-0.07996318009113579</v>
      </c>
      <c r="G84" s="7">
        <v>0.6650246305418719</v>
      </c>
      <c r="H84" s="7">
        <v>-0.07459311967416027</v>
      </c>
      <c r="I84" s="7">
        <v>0.1511111111111111</v>
      </c>
      <c r="J84" s="7">
        <v>0.0173451656097989</v>
      </c>
      <c r="K84" s="7">
        <v>0.33497536945812806</v>
      </c>
      <c r="L84" s="7">
        <v>0.07459311967416016</v>
      </c>
      <c r="M84" s="7">
        <v>0.5488888888888889</v>
      </c>
      <c r="N84" s="7">
        <v>0.06261801448133686</v>
      </c>
      <c r="O84" s="7">
        <v>-0.007670153722569027</v>
      </c>
      <c r="P84" t="s">
        <v>21</v>
      </c>
      <c r="Q84">
        <v>4369.39</v>
      </c>
      <c r="R84">
        <v>4381.92</v>
      </c>
      <c r="S84">
        <v>4331.85</v>
      </c>
      <c r="T84">
        <v>4348.31</v>
      </c>
      <c r="U84">
        <v>249.56878333</v>
      </c>
    </row>
    <row r="85">
      <c r="A85" s="11">
        <v>44537.359729299395</v>
      </c>
      <c r="B85">
        <v>137.0</v>
      </c>
      <c r="C85">
        <v>62.0</v>
      </c>
      <c r="D85">
        <v>251.0</v>
      </c>
      <c r="E85" s="7">
        <v>0.30444444444444446</v>
      </c>
      <c r="F85" s="7">
        <v>-0.07551873564669132</v>
      </c>
      <c r="G85" s="7">
        <v>0.6884422110552764</v>
      </c>
      <c r="H85" s="7">
        <v>-0.05117553916075579</v>
      </c>
      <c r="I85" s="7">
        <v>0.13777777777777778</v>
      </c>
      <c r="J85" s="7">
        <v>0.004011832276465566</v>
      </c>
      <c r="K85" s="7">
        <v>0.31155778894472363</v>
      </c>
      <c r="L85" s="7">
        <v>0.051175539160755734</v>
      </c>
      <c r="M85" s="7">
        <v>0.5577777777777778</v>
      </c>
      <c r="N85" s="7">
        <v>0.0715069033702258</v>
      </c>
      <c r="O85" s="7">
        <v>-3.972271276619892E-4</v>
      </c>
      <c r="P85" t="s">
        <v>21</v>
      </c>
      <c r="Q85">
        <v>4348.31</v>
      </c>
      <c r="R85">
        <v>4405.54</v>
      </c>
      <c r="S85">
        <v>4337.74</v>
      </c>
      <c r="T85">
        <v>4403.79</v>
      </c>
      <c r="U85">
        <v>249.09149703</v>
      </c>
    </row>
    <row r="86">
      <c r="A86" s="11">
        <v>44537.37908191721</v>
      </c>
      <c r="B86">
        <v>280.0</v>
      </c>
      <c r="C86">
        <v>125.0</v>
      </c>
      <c r="D86">
        <v>495.0</v>
      </c>
      <c r="E86" s="7">
        <v>0.3111111111111111</v>
      </c>
      <c r="F86" s="7">
        <v>-0.06885206898002466</v>
      </c>
      <c r="G86" s="7">
        <v>0.691358024691358</v>
      </c>
      <c r="H86" s="7">
        <v>-0.04825972552467417</v>
      </c>
      <c r="I86" s="7">
        <v>0.1388888888888889</v>
      </c>
      <c r="J86" s="7">
        <v>0.005122943387576684</v>
      </c>
      <c r="K86" s="7">
        <v>0.30864197530864196</v>
      </c>
      <c r="L86" s="7">
        <v>0.04825972552467406</v>
      </c>
      <c r="M86" s="7">
        <v>0.55</v>
      </c>
      <c r="N86" s="7">
        <v>0.06372912559244803</v>
      </c>
      <c r="O86" s="7">
        <v>-0.007428204571759391</v>
      </c>
      <c r="P86" t="s">
        <v>21</v>
      </c>
      <c r="Q86">
        <v>4403.79</v>
      </c>
      <c r="R86">
        <v>4423.68</v>
      </c>
      <c r="S86">
        <v>4381.78</v>
      </c>
      <c r="T86">
        <v>4390.82</v>
      </c>
      <c r="U86">
        <v>886.15683004</v>
      </c>
    </row>
    <row r="87">
      <c r="A87" s="11">
        <v>44537.42422806966</v>
      </c>
      <c r="B87">
        <v>283.0</v>
      </c>
      <c r="C87">
        <v>124.0</v>
      </c>
      <c r="D87">
        <v>493.0</v>
      </c>
      <c r="E87" s="7">
        <v>0.31444444444444447</v>
      </c>
      <c r="F87" s="7">
        <v>-0.0655187356466913</v>
      </c>
      <c r="G87" s="7">
        <v>0.6953316953316954</v>
      </c>
      <c r="H87" s="7">
        <v>-0.04428605488433679</v>
      </c>
      <c r="I87" s="7">
        <v>0.13777777777777778</v>
      </c>
      <c r="J87" s="7">
        <v>0.004011832276465566</v>
      </c>
      <c r="K87" s="7">
        <v>0.3046683046683047</v>
      </c>
      <c r="L87" s="7">
        <v>0.04428605488433679</v>
      </c>
      <c r="M87" s="7">
        <v>0.5477777777777778</v>
      </c>
      <c r="N87" s="7">
        <v>0.061506903370225796</v>
      </c>
      <c r="O87" s="7">
        <v>-0.01138358133818303</v>
      </c>
      <c r="P87" t="s">
        <v>21</v>
      </c>
      <c r="Q87">
        <v>4390.82</v>
      </c>
      <c r="R87">
        <v>4409.86</v>
      </c>
      <c r="S87">
        <v>4322.65</v>
      </c>
      <c r="T87">
        <v>4359.66</v>
      </c>
      <c r="U87">
        <v>650.98309973</v>
      </c>
    </row>
    <row r="88">
      <c r="A88" s="11">
        <v>44537.463546999425</v>
      </c>
      <c r="B88">
        <v>138.0</v>
      </c>
      <c r="C88">
        <v>64.0</v>
      </c>
      <c r="D88">
        <v>248.0</v>
      </c>
      <c r="E88" s="7">
        <v>0.30666666666666664</v>
      </c>
      <c r="F88" s="7">
        <v>-0.07329651342446913</v>
      </c>
      <c r="G88" s="7">
        <v>0.6831683168316832</v>
      </c>
      <c r="H88" s="7">
        <v>-0.056449433384348935</v>
      </c>
      <c r="I88" s="7">
        <v>0.14222222222222222</v>
      </c>
      <c r="J88" s="7">
        <v>0.008456276720910011</v>
      </c>
      <c r="K88" s="7">
        <v>0.31683168316831684</v>
      </c>
      <c r="L88" s="7">
        <v>0.056449433384348935</v>
      </c>
      <c r="M88" s="7">
        <v>0.5511111111111111</v>
      </c>
      <c r="N88" s="7">
        <v>0.0648402367035591</v>
      </c>
      <c r="O88" s="7">
        <v>-0.007733856263116306</v>
      </c>
      <c r="P88" t="s">
        <v>21</v>
      </c>
      <c r="Q88">
        <v>4359.66</v>
      </c>
      <c r="R88">
        <v>4360.05</v>
      </c>
      <c r="S88">
        <v>4289.09</v>
      </c>
      <c r="T88">
        <v>4326.33</v>
      </c>
      <c r="U88">
        <v>2087.6257912</v>
      </c>
    </row>
    <row r="89">
      <c r="A89" s="11">
        <v>44537.52408543052</v>
      </c>
      <c r="B89">
        <v>140.0</v>
      </c>
      <c r="C89">
        <v>63.0</v>
      </c>
      <c r="D89">
        <v>247.0</v>
      </c>
      <c r="E89" s="7">
        <v>0.3111111111111111</v>
      </c>
      <c r="F89" s="7">
        <v>-0.06885206898002466</v>
      </c>
      <c r="G89" s="7">
        <v>0.6896551724137931</v>
      </c>
      <c r="H89" s="7">
        <v>-0.049962577802239005</v>
      </c>
      <c r="I89" s="7">
        <v>0.14</v>
      </c>
      <c r="J89" s="7">
        <v>0.006234054498687802</v>
      </c>
      <c r="K89" s="7">
        <v>0.3103448275862069</v>
      </c>
      <c r="L89" s="7">
        <v>0.049962577802239005</v>
      </c>
      <c r="M89" s="7">
        <v>0.5488888888888889</v>
      </c>
      <c r="N89" s="7">
        <v>0.06261801448133686</v>
      </c>
      <c r="O89" s="7">
        <v>-0.005005473296076569</v>
      </c>
      <c r="P89" t="s">
        <v>21</v>
      </c>
      <c r="Q89">
        <v>4326.33</v>
      </c>
      <c r="R89">
        <v>4339.25</v>
      </c>
      <c r="S89">
        <v>4308.54</v>
      </c>
      <c r="T89">
        <v>4317.53</v>
      </c>
      <c r="U89">
        <v>797.58466027</v>
      </c>
    </row>
    <row r="90">
      <c r="A90" s="11">
        <v>44537.54395009894</v>
      </c>
      <c r="B90">
        <v>278.0</v>
      </c>
      <c r="C90">
        <v>127.0</v>
      </c>
      <c r="D90">
        <v>495.0</v>
      </c>
      <c r="E90" s="7">
        <v>0.3088888888888889</v>
      </c>
      <c r="F90" s="7">
        <v>-0.0710742912022469</v>
      </c>
      <c r="G90" s="7">
        <v>0.6864197530864198</v>
      </c>
      <c r="H90" s="7">
        <v>-0.05319799712961237</v>
      </c>
      <c r="I90" s="7">
        <v>0.1411111111111111</v>
      </c>
      <c r="J90" s="7">
        <v>0.007345165609798893</v>
      </c>
      <c r="K90" s="7">
        <v>0.3135802469135803</v>
      </c>
      <c r="L90" s="7">
        <v>0.05319799712961237</v>
      </c>
      <c r="M90" s="7">
        <v>0.55</v>
      </c>
      <c r="N90" s="7">
        <v>0.06372912559244803</v>
      </c>
      <c r="O90" s="7">
        <v>-0.003308338027648732</v>
      </c>
      <c r="P90" t="s">
        <v>21</v>
      </c>
      <c r="Q90">
        <v>4317.53</v>
      </c>
      <c r="R90">
        <v>4331.48</v>
      </c>
      <c r="S90">
        <v>4282.02</v>
      </c>
      <c r="T90">
        <v>4317.15</v>
      </c>
      <c r="U90">
        <v>745.35671661</v>
      </c>
    </row>
    <row r="91">
      <c r="A91" s="11">
        <v>44537.58595431455</v>
      </c>
      <c r="B91">
        <v>271.0</v>
      </c>
      <c r="C91">
        <v>128.0</v>
      </c>
      <c r="D91">
        <v>501.0</v>
      </c>
      <c r="E91" s="7">
        <v>0.3011111111111111</v>
      </c>
      <c r="F91" s="7">
        <v>-0.07885206898002467</v>
      </c>
      <c r="G91" s="7">
        <v>0.6791979949874687</v>
      </c>
      <c r="H91" s="7">
        <v>-0.060419755228563465</v>
      </c>
      <c r="I91" s="7">
        <v>0.14222222222222222</v>
      </c>
      <c r="J91" s="7">
        <v>0.008456276720910011</v>
      </c>
      <c r="K91" s="7">
        <v>0.3208020050125313</v>
      </c>
      <c r="L91" s="7">
        <v>0.06041975522856341</v>
      </c>
      <c r="M91" s="7">
        <v>0.5566666666666666</v>
      </c>
      <c r="N91" s="7">
        <v>0.07039579225911463</v>
      </c>
      <c r="O91" s="7">
        <v>-0.011079904086478942</v>
      </c>
      <c r="P91" t="s">
        <v>21</v>
      </c>
      <c r="Q91">
        <v>4317.15</v>
      </c>
      <c r="R91">
        <v>4333.07</v>
      </c>
      <c r="S91">
        <v>4266.42</v>
      </c>
      <c r="T91">
        <v>4285.06</v>
      </c>
      <c r="U91">
        <v>1118.33042788</v>
      </c>
    </row>
    <row r="92">
      <c r="A92" s="11">
        <v>44537.63658536864</v>
      </c>
      <c r="B92">
        <v>148.0</v>
      </c>
      <c r="C92">
        <v>66.0</v>
      </c>
      <c r="D92">
        <v>236.0</v>
      </c>
      <c r="E92" s="7">
        <v>0.3288888888888889</v>
      </c>
      <c r="F92" s="7">
        <v>-0.05107429120224688</v>
      </c>
      <c r="G92" s="7">
        <v>0.6915887850467289</v>
      </c>
      <c r="H92" s="7">
        <v>-0.04802896516930322</v>
      </c>
      <c r="I92" s="7">
        <v>0.14666666666666667</v>
      </c>
      <c r="J92" s="7">
        <v>0.012900721165354456</v>
      </c>
      <c r="K92" s="7">
        <v>0.308411214953271</v>
      </c>
      <c r="L92" s="7">
        <v>0.048028965169303106</v>
      </c>
      <c r="M92" s="7">
        <v>0.5244444444444445</v>
      </c>
      <c r="N92" s="7">
        <v>0.03817357003689248</v>
      </c>
      <c r="O92" s="7">
        <v>-0.008920239844045911</v>
      </c>
      <c r="P92" t="s">
        <v>21</v>
      </c>
      <c r="Q92">
        <v>4285.06</v>
      </c>
      <c r="R92">
        <v>4329.48</v>
      </c>
      <c r="S92">
        <v>4275.88</v>
      </c>
      <c r="T92">
        <v>4290.86</v>
      </c>
      <c r="U92">
        <v>773.97058003</v>
      </c>
    </row>
    <row r="93">
      <c r="A93" s="11">
        <v>44537.677142624525</v>
      </c>
      <c r="B93">
        <v>149.0</v>
      </c>
      <c r="C93">
        <v>67.0</v>
      </c>
      <c r="D93">
        <v>234.0</v>
      </c>
      <c r="E93" s="7">
        <v>0.33111111111111113</v>
      </c>
      <c r="F93" s="7">
        <v>-0.04885206898002464</v>
      </c>
      <c r="G93" s="7">
        <v>0.6898148148148148</v>
      </c>
      <c r="H93" s="7">
        <v>-0.049802935401217385</v>
      </c>
      <c r="I93" s="7">
        <v>0.14888888888888888</v>
      </c>
      <c r="J93" s="7">
        <v>0.015122943387576665</v>
      </c>
      <c r="K93" s="7">
        <v>0.3101851851851852</v>
      </c>
      <c r="L93" s="7">
        <v>0.049802935401217274</v>
      </c>
      <c r="M93" s="7">
        <v>0.52</v>
      </c>
      <c r="N93" s="7">
        <v>0.033729125592448006</v>
      </c>
      <c r="O93" s="7">
        <v>-0.009125598765933296</v>
      </c>
      <c r="P93" t="s">
        <v>21</v>
      </c>
      <c r="Q93">
        <v>4290.86</v>
      </c>
      <c r="R93">
        <v>4310.95</v>
      </c>
      <c r="S93">
        <v>4260.0</v>
      </c>
      <c r="T93">
        <v>4271.61</v>
      </c>
      <c r="U93">
        <v>451.70839199</v>
      </c>
    </row>
    <row r="94">
      <c r="A94" s="11">
        <v>44537.709040961134</v>
      </c>
      <c r="B94">
        <v>155.0</v>
      </c>
      <c r="C94">
        <v>63.0</v>
      </c>
      <c r="D94">
        <v>232.0</v>
      </c>
      <c r="E94" s="7">
        <v>0.34444444444444444</v>
      </c>
      <c r="F94" s="7">
        <v>-0.035518735646691335</v>
      </c>
      <c r="G94" s="7">
        <v>0.7110091743119266</v>
      </c>
      <c r="H94" s="7">
        <v>-0.028608575904105593</v>
      </c>
      <c r="I94" s="7">
        <v>0.14</v>
      </c>
      <c r="J94" s="7">
        <v>0.006234054498687802</v>
      </c>
      <c r="K94" s="7">
        <v>0.2889908256880734</v>
      </c>
      <c r="L94" s="7">
        <v>0.028608575904105482</v>
      </c>
      <c r="M94" s="7">
        <v>0.5155555555555555</v>
      </c>
      <c r="N94" s="7">
        <v>0.029284681148003533</v>
      </c>
      <c r="O94" s="7">
        <v>-0.0017300717504989522</v>
      </c>
      <c r="P94" t="s">
        <v>21</v>
      </c>
      <c r="Q94">
        <v>4271.61</v>
      </c>
      <c r="R94">
        <v>4317.74</v>
      </c>
      <c r="S94">
        <v>4261.45</v>
      </c>
      <c r="T94">
        <v>4310.27</v>
      </c>
      <c r="U94">
        <v>257.05852365</v>
      </c>
    </row>
    <row r="95">
      <c r="A95" s="11">
        <v>44537.76485476696</v>
      </c>
      <c r="B95">
        <v>298.0</v>
      </c>
      <c r="C95">
        <v>129.0</v>
      </c>
      <c r="D95">
        <v>473.0</v>
      </c>
      <c r="E95" s="7">
        <v>0.33111111111111113</v>
      </c>
      <c r="F95" s="7">
        <v>-0.04885206898002464</v>
      </c>
      <c r="G95" s="7">
        <v>0.6978922716627635</v>
      </c>
      <c r="H95" s="7">
        <v>-0.04172547855326869</v>
      </c>
      <c r="I95" s="7">
        <v>0.14333333333333334</v>
      </c>
      <c r="J95" s="7">
        <v>0.00956738783202113</v>
      </c>
      <c r="K95" s="7">
        <v>0.30210772833723654</v>
      </c>
      <c r="L95" s="7">
        <v>0.041725478553268636</v>
      </c>
      <c r="M95" s="7">
        <v>0.5255555555555556</v>
      </c>
      <c r="N95" s="7">
        <v>0.03928468114800354</v>
      </c>
      <c r="O95" s="7">
        <v>-0.003873187605799695</v>
      </c>
      <c r="P95" t="s">
        <v>21</v>
      </c>
      <c r="Q95">
        <v>4310.27</v>
      </c>
      <c r="R95">
        <v>4347.84</v>
      </c>
      <c r="S95">
        <v>4284.54</v>
      </c>
      <c r="T95">
        <v>4331.0</v>
      </c>
      <c r="U95">
        <v>428.43788767</v>
      </c>
    </row>
    <row r="96">
      <c r="A96" s="11">
        <v>44537.84129302202</v>
      </c>
      <c r="B96">
        <v>151.0</v>
      </c>
      <c r="C96">
        <v>64.0</v>
      </c>
      <c r="D96">
        <v>235.0</v>
      </c>
      <c r="E96" s="7">
        <v>0.33555555555555555</v>
      </c>
      <c r="F96" s="7">
        <v>-0.044407624535580226</v>
      </c>
      <c r="G96" s="7">
        <v>0.7023255813953488</v>
      </c>
      <c r="H96" s="7">
        <v>-0.037292168820683314</v>
      </c>
      <c r="I96" s="7">
        <v>0.14222222222222222</v>
      </c>
      <c r="J96" s="7">
        <v>0.008456276720910011</v>
      </c>
      <c r="K96" s="7">
        <v>0.29767441860465116</v>
      </c>
      <c r="L96" s="7">
        <v>0.03729216882068326</v>
      </c>
      <c r="M96" s="7">
        <v>0.5222222222222223</v>
      </c>
      <c r="N96" s="7">
        <v>0.03595134781467024</v>
      </c>
      <c r="O96" s="7">
        <v>-0.009796806130607077</v>
      </c>
      <c r="P96" t="s">
        <v>21</v>
      </c>
      <c r="Q96">
        <v>4316.07</v>
      </c>
      <c r="R96">
        <v>4340.19</v>
      </c>
      <c r="S96">
        <v>4295.68</v>
      </c>
      <c r="T96">
        <v>4297.67</v>
      </c>
      <c r="U96">
        <v>195.84305223</v>
      </c>
    </row>
    <row r="97">
      <c r="A97" s="11">
        <v>44537.88005918608</v>
      </c>
      <c r="B97">
        <v>149.0</v>
      </c>
      <c r="C97">
        <v>63.0</v>
      </c>
      <c r="D97">
        <v>238.0</v>
      </c>
      <c r="E97" s="7">
        <v>0.33111111111111113</v>
      </c>
      <c r="F97" s="7">
        <v>-0.04885206898002464</v>
      </c>
      <c r="G97" s="7">
        <v>0.7028301886792453</v>
      </c>
      <c r="H97" s="7">
        <v>-0.03678756153678686</v>
      </c>
      <c r="I97" s="7">
        <v>0.14</v>
      </c>
      <c r="J97" s="7">
        <v>0.006234054498687802</v>
      </c>
      <c r="K97" s="7">
        <v>0.2971698113207547</v>
      </c>
      <c r="L97" s="7">
        <v>0.036787561536786806</v>
      </c>
      <c r="M97" s="7">
        <v>0.5288888888888889</v>
      </c>
      <c r="N97" s="7">
        <v>0.04261801448133684</v>
      </c>
      <c r="O97" s="7">
        <v>-0.007747662084691088</v>
      </c>
      <c r="P97" t="s">
        <v>21</v>
      </c>
      <c r="Q97">
        <v>4297.67</v>
      </c>
      <c r="R97">
        <v>4332.92</v>
      </c>
      <c r="S97">
        <v>4286.17</v>
      </c>
      <c r="T97">
        <v>4299.35</v>
      </c>
      <c r="U97">
        <v>282.47048961</v>
      </c>
    </row>
    <row r="98">
      <c r="A98" s="11">
        <v>44537.93576524847</v>
      </c>
      <c r="B98">
        <v>150.0</v>
      </c>
      <c r="C98">
        <v>67.0</v>
      </c>
      <c r="D98">
        <v>233.0</v>
      </c>
      <c r="E98" s="7">
        <v>0.3333333333333333</v>
      </c>
      <c r="F98" s="7">
        <v>-0.04662984675780246</v>
      </c>
      <c r="G98" s="7">
        <v>0.6912442396313364</v>
      </c>
      <c r="H98" s="7">
        <v>-0.048373510584695745</v>
      </c>
      <c r="I98" s="7">
        <v>0.14888888888888888</v>
      </c>
      <c r="J98" s="7">
        <v>0.015122943387576665</v>
      </c>
      <c r="K98" s="7">
        <v>0.3087557603686636</v>
      </c>
      <c r="L98" s="7">
        <v>0.04837351058469569</v>
      </c>
      <c r="M98" s="7">
        <v>0.5177777777777778</v>
      </c>
      <c r="N98" s="7">
        <v>0.03150690337022577</v>
      </c>
      <c r="O98" s="7">
        <v>-6.333546763071682E-4</v>
      </c>
      <c r="P98" t="s">
        <v>21</v>
      </c>
      <c r="Q98">
        <v>4299.35</v>
      </c>
      <c r="R98">
        <v>4326.17</v>
      </c>
      <c r="S98">
        <v>4298.13</v>
      </c>
      <c r="T98">
        <v>4323.43</v>
      </c>
      <c r="U98">
        <v>478.71519242</v>
      </c>
    </row>
    <row r="99">
      <c r="A99" s="11">
        <v>44538.274555294476</v>
      </c>
      <c r="B99">
        <v>201.0</v>
      </c>
      <c r="C99">
        <v>49.0</v>
      </c>
      <c r="D99">
        <v>200.0</v>
      </c>
      <c r="E99" s="7">
        <v>0.44666666666666666</v>
      </c>
      <c r="F99" s="7">
        <v>0.06670348657553088</v>
      </c>
      <c r="G99" s="7">
        <v>0.804</v>
      </c>
      <c r="H99" s="7">
        <v>0.0643822497839679</v>
      </c>
      <c r="I99" s="7">
        <v>0.10888888888888888</v>
      </c>
      <c r="J99" s="7">
        <v>-0.02487705661242333</v>
      </c>
      <c r="K99" s="7">
        <v>0.196</v>
      </c>
      <c r="L99" s="7">
        <v>-0.0643822497839679</v>
      </c>
      <c r="M99" s="7">
        <v>0.4444444444444444</v>
      </c>
      <c r="N99" s="7">
        <v>-0.04182642996310759</v>
      </c>
      <c r="O99" s="7">
        <v>-5.379900134149091E-4</v>
      </c>
      <c r="P99" t="s">
        <v>21</v>
      </c>
      <c r="Q99">
        <v>4273.99</v>
      </c>
      <c r="R99">
        <v>4293.76</v>
      </c>
      <c r="S99">
        <v>4229.99</v>
      </c>
      <c r="T99">
        <v>4291.45</v>
      </c>
      <c r="U99">
        <v>607.95554177</v>
      </c>
    </row>
    <row r="100">
      <c r="A100" s="11">
        <v>44538.3122461617</v>
      </c>
      <c r="B100">
        <v>200.0</v>
      </c>
      <c r="C100">
        <v>50.0</v>
      </c>
      <c r="D100">
        <v>200.0</v>
      </c>
      <c r="E100" s="7">
        <v>0.4444444444444444</v>
      </c>
      <c r="F100" s="7">
        <v>0.06448126435330864</v>
      </c>
      <c r="G100" s="7">
        <v>0.8</v>
      </c>
      <c r="H100" s="7">
        <v>0.06038224978396789</v>
      </c>
      <c r="I100" s="7">
        <v>0.1111111111111111</v>
      </c>
      <c r="J100" s="7">
        <v>-0.022654834390201106</v>
      </c>
      <c r="K100" s="7">
        <v>0.2</v>
      </c>
      <c r="L100" s="7">
        <v>-0.06038224978396789</v>
      </c>
      <c r="M100" s="7">
        <v>0.4444444444444444</v>
      </c>
      <c r="N100" s="7">
        <v>-0.04182642996310759</v>
      </c>
      <c r="O100" s="7">
        <v>-0.004969225995581889</v>
      </c>
      <c r="P100" t="s">
        <v>21</v>
      </c>
      <c r="Q100">
        <v>4291.45</v>
      </c>
      <c r="R100">
        <v>4318.58</v>
      </c>
      <c r="S100">
        <v>4276.73</v>
      </c>
      <c r="T100">
        <v>4297.12</v>
      </c>
      <c r="U100">
        <v>568.87180037</v>
      </c>
    </row>
    <row r="101">
      <c r="A101" s="11">
        <v>44538.36618653191</v>
      </c>
      <c r="B101">
        <v>200.0</v>
      </c>
      <c r="C101">
        <v>50.0</v>
      </c>
      <c r="D101">
        <v>200.0</v>
      </c>
      <c r="E101" s="7">
        <v>0.4444444444444444</v>
      </c>
      <c r="F101" s="7">
        <v>0.06448126435330864</v>
      </c>
      <c r="G101" s="7">
        <v>0.8</v>
      </c>
      <c r="H101" s="7">
        <v>0.06038224978396789</v>
      </c>
      <c r="I101" s="7">
        <v>0.1111111111111111</v>
      </c>
      <c r="J101" s="7">
        <v>-0.022654834390201106</v>
      </c>
      <c r="K101" s="7">
        <v>0.2</v>
      </c>
      <c r="L101" s="7">
        <v>-0.06038224978396789</v>
      </c>
      <c r="M101" s="7">
        <v>0.4444444444444444</v>
      </c>
      <c r="N101" s="7">
        <v>-0.04182642996310759</v>
      </c>
      <c r="O101" s="7">
        <v>-0.008004747550358354</v>
      </c>
      <c r="P101" t="s">
        <v>21</v>
      </c>
      <c r="Q101">
        <v>4297.12</v>
      </c>
      <c r="R101">
        <v>4448.61</v>
      </c>
      <c r="S101">
        <v>4289.07</v>
      </c>
      <c r="T101">
        <v>4413.0</v>
      </c>
      <c r="U101">
        <v>2119.89024603</v>
      </c>
    </row>
    <row r="102">
      <c r="A102" s="11">
        <v>44538.3947948095</v>
      </c>
      <c r="B102">
        <v>201.0</v>
      </c>
      <c r="C102">
        <v>47.0</v>
      </c>
      <c r="D102">
        <v>202.0</v>
      </c>
      <c r="E102" s="7">
        <v>0.44666666666666666</v>
      </c>
      <c r="F102" s="7">
        <v>0.06670348657553088</v>
      </c>
      <c r="G102" s="7">
        <v>0.8104838709677419</v>
      </c>
      <c r="H102" s="7">
        <v>0.07086612075170973</v>
      </c>
      <c r="I102" s="7">
        <v>0.10444444444444445</v>
      </c>
      <c r="J102" s="7">
        <v>-0.02932150105686776</v>
      </c>
      <c r="K102" s="7">
        <v>0.18951612903225806</v>
      </c>
      <c r="L102" s="7">
        <v>-0.07086612075170984</v>
      </c>
      <c r="M102" s="7">
        <v>0.4488888888888889</v>
      </c>
      <c r="N102" s="7">
        <v>-0.03738198551866312</v>
      </c>
      <c r="O102" s="7">
        <v>-0.011088295687884978</v>
      </c>
      <c r="P102" t="s">
        <v>21</v>
      </c>
      <c r="Q102">
        <v>4413.0</v>
      </c>
      <c r="R102">
        <v>4456.05</v>
      </c>
      <c r="S102">
        <v>4398.32</v>
      </c>
      <c r="T102">
        <v>4406.64</v>
      </c>
      <c r="U102">
        <v>740.37894387</v>
      </c>
    </row>
    <row r="103">
      <c r="A103" s="11">
        <v>44538.420365848266</v>
      </c>
      <c r="B103">
        <v>401.0</v>
      </c>
      <c r="C103">
        <v>73.0</v>
      </c>
      <c r="D103">
        <v>426.0</v>
      </c>
      <c r="E103" s="7">
        <v>0.44555555555555554</v>
      </c>
      <c r="F103" s="7">
        <v>0.06559237546441976</v>
      </c>
      <c r="G103" s="7">
        <v>0.8459915611814346</v>
      </c>
      <c r="H103" s="7">
        <v>0.10637381096540244</v>
      </c>
      <c r="I103" s="7">
        <v>0.0811111111111111</v>
      </c>
      <c r="J103" s="7">
        <v>-0.052654834390201105</v>
      </c>
      <c r="K103" s="7">
        <v>0.1540084388185654</v>
      </c>
      <c r="L103" s="7">
        <v>-0.1063738109654025</v>
      </c>
      <c r="M103" s="7">
        <v>0.47333333333333333</v>
      </c>
      <c r="N103" s="7">
        <v>-0.012937541074218684</v>
      </c>
      <c r="O103" s="7">
        <v>-0.0029988700564972737</v>
      </c>
      <c r="P103" t="s">
        <v>21</v>
      </c>
      <c r="Q103">
        <v>4406.64</v>
      </c>
      <c r="R103">
        <v>4425.0</v>
      </c>
      <c r="S103">
        <v>4371.36</v>
      </c>
      <c r="T103">
        <v>4411.73</v>
      </c>
      <c r="U103">
        <v>1000.53381227</v>
      </c>
    </row>
    <row r="104">
      <c r="A104" s="11">
        <v>44538.45905494761</v>
      </c>
      <c r="B104">
        <v>400.0</v>
      </c>
      <c r="C104">
        <v>71.0</v>
      </c>
      <c r="D104">
        <v>429.0</v>
      </c>
      <c r="E104" s="7">
        <v>0.4444444444444444</v>
      </c>
      <c r="F104" s="7">
        <v>0.06448126435330864</v>
      </c>
      <c r="G104" s="7">
        <v>0.8492569002123143</v>
      </c>
      <c r="H104" s="7">
        <v>0.1096391499962821</v>
      </c>
      <c r="I104" s="7">
        <v>0.07888888888888888</v>
      </c>
      <c r="J104" s="7">
        <v>-0.05487705661242333</v>
      </c>
      <c r="K104" s="7">
        <v>0.15074309978768577</v>
      </c>
      <c r="L104" s="7">
        <v>-0.10963914999628213</v>
      </c>
      <c r="M104" s="7">
        <v>0.4766666666666667</v>
      </c>
      <c r="N104" s="7">
        <v>-0.009604207740885329</v>
      </c>
      <c r="O104" s="7">
        <v>-0.008040576494163782</v>
      </c>
      <c r="P104" t="s">
        <v>21</v>
      </c>
      <c r="Q104">
        <v>4411.73</v>
      </c>
      <c r="R104">
        <v>4416.35</v>
      </c>
      <c r="S104">
        <v>4372.55</v>
      </c>
      <c r="T104">
        <v>4380.84</v>
      </c>
      <c r="U104">
        <v>469.93760551</v>
      </c>
    </row>
    <row r="105">
      <c r="A105" s="11">
        <v>44538.50544523959</v>
      </c>
      <c r="B105">
        <v>198.0</v>
      </c>
      <c r="C105">
        <v>37.0</v>
      </c>
      <c r="D105">
        <v>215.0</v>
      </c>
      <c r="E105" s="7">
        <v>0.44</v>
      </c>
      <c r="F105" s="7">
        <v>0.060036819908864225</v>
      </c>
      <c r="G105" s="7">
        <v>0.8425531914893617</v>
      </c>
      <c r="H105" s="7">
        <v>0.10293544127332954</v>
      </c>
      <c r="I105" s="7">
        <v>0.08222222222222222</v>
      </c>
      <c r="J105" s="7">
        <v>-0.05154372327908999</v>
      </c>
      <c r="K105" s="7">
        <v>0.1574468085106383</v>
      </c>
      <c r="L105" s="7">
        <v>-0.1029354412733296</v>
      </c>
      <c r="M105" s="7">
        <v>0.4777777777777778</v>
      </c>
      <c r="N105" s="7">
        <v>-0.00849309662977421</v>
      </c>
      <c r="O105" s="7">
        <v>-0.002885323126748074</v>
      </c>
      <c r="P105" t="s">
        <v>21</v>
      </c>
      <c r="Q105">
        <v>4380.84</v>
      </c>
      <c r="R105">
        <v>4415.45</v>
      </c>
      <c r="S105">
        <v>4366.24</v>
      </c>
      <c r="T105">
        <v>4402.71</v>
      </c>
      <c r="U105">
        <v>289.12727764</v>
      </c>
    </row>
    <row r="106">
      <c r="A106" s="11">
        <v>44538.54258200359</v>
      </c>
      <c r="B106">
        <v>402.0</v>
      </c>
      <c r="C106">
        <v>70.0</v>
      </c>
      <c r="D106">
        <v>428.0</v>
      </c>
      <c r="E106" s="7">
        <v>0.44666666666666666</v>
      </c>
      <c r="F106" s="7">
        <v>0.06670348657553088</v>
      </c>
      <c r="G106" s="7">
        <v>0.8516949152542372</v>
      </c>
      <c r="H106" s="7">
        <v>0.11207716503820508</v>
      </c>
      <c r="I106" s="7">
        <v>0.07777777777777778</v>
      </c>
      <c r="J106" s="7">
        <v>-0.05598816772353443</v>
      </c>
      <c r="K106" s="7">
        <v>0.1483050847457627</v>
      </c>
      <c r="L106" s="7">
        <v>-0.1120771650382052</v>
      </c>
      <c r="M106" s="7">
        <v>0.47555555555555556</v>
      </c>
      <c r="N106" s="7">
        <v>-0.010715318851996447</v>
      </c>
      <c r="O106" s="7">
        <v>-0.008685884251495177</v>
      </c>
      <c r="P106" t="s">
        <v>21</v>
      </c>
      <c r="Q106">
        <v>4402.71</v>
      </c>
      <c r="R106">
        <v>4424.42</v>
      </c>
      <c r="S106">
        <v>4376.95</v>
      </c>
      <c r="T106">
        <v>4385.99</v>
      </c>
      <c r="U106">
        <v>212.57365968</v>
      </c>
    </row>
    <row r="107">
      <c r="A107" s="11">
        <v>44538.60455260073</v>
      </c>
      <c r="B107">
        <v>197.0</v>
      </c>
      <c r="C107">
        <v>36.0</v>
      </c>
      <c r="D107">
        <v>217.0</v>
      </c>
      <c r="E107" s="7">
        <v>0.43777777777777777</v>
      </c>
      <c r="F107" s="7">
        <v>0.05781459768664199</v>
      </c>
      <c r="G107" s="7">
        <v>0.8454935622317596</v>
      </c>
      <c r="H107" s="7">
        <v>0.10587581201572749</v>
      </c>
      <c r="I107" s="7">
        <v>0.08</v>
      </c>
      <c r="J107" s="7">
        <v>-0.05376594550131221</v>
      </c>
      <c r="K107" s="7">
        <v>0.15450643776824036</v>
      </c>
      <c r="L107" s="7">
        <v>-0.10587581201572754</v>
      </c>
      <c r="M107" s="7">
        <v>0.4822222222222222</v>
      </c>
      <c r="N107" s="7">
        <v>-0.004048652185329793</v>
      </c>
      <c r="O107" s="7">
        <v>-0.0027457689169918206</v>
      </c>
      <c r="P107" t="s">
        <v>21</v>
      </c>
      <c r="Q107">
        <v>4385.99</v>
      </c>
      <c r="R107">
        <v>4424.99</v>
      </c>
      <c r="S107">
        <v>4376.0</v>
      </c>
      <c r="T107">
        <v>4412.84</v>
      </c>
      <c r="U107">
        <v>172.77155114</v>
      </c>
    </row>
    <row r="108">
      <c r="A108" s="11">
        <v>44538.63228495691</v>
      </c>
      <c r="B108">
        <v>197.0</v>
      </c>
      <c r="C108">
        <v>39.0</v>
      </c>
      <c r="D108">
        <v>214.0</v>
      </c>
      <c r="E108" s="7">
        <v>0.43777777777777777</v>
      </c>
      <c r="F108" s="7">
        <v>0.05781459768664199</v>
      </c>
      <c r="G108" s="7">
        <v>0.8347457627118644</v>
      </c>
      <c r="H108" s="7">
        <v>0.09512801249583225</v>
      </c>
      <c r="I108" s="7">
        <v>0.08666666666666667</v>
      </c>
      <c r="J108" s="7">
        <v>-0.04709927883464554</v>
      </c>
      <c r="K108" s="7">
        <v>0.1652542372881356</v>
      </c>
      <c r="L108" s="7">
        <v>-0.0951280124958323</v>
      </c>
      <c r="M108" s="7">
        <v>0.47555555555555556</v>
      </c>
      <c r="N108" s="7">
        <v>-0.010715318851996447</v>
      </c>
      <c r="O108" s="7">
        <v>-0.0025873104388719767</v>
      </c>
      <c r="P108" t="s">
        <v>21</v>
      </c>
      <c r="Q108">
        <v>4412.84</v>
      </c>
      <c r="R108">
        <v>4429.31</v>
      </c>
      <c r="S108">
        <v>4390.15</v>
      </c>
      <c r="T108">
        <v>4417.85</v>
      </c>
      <c r="U108">
        <v>333.12078538</v>
      </c>
    </row>
    <row r="109">
      <c r="A109" s="11">
        <v>44538.674126894155</v>
      </c>
      <c r="B109">
        <v>196.0</v>
      </c>
      <c r="C109">
        <v>38.0</v>
      </c>
      <c r="D109">
        <v>216.0</v>
      </c>
      <c r="E109" s="7">
        <v>0.43555555555555553</v>
      </c>
      <c r="F109" s="7">
        <v>0.05559237546441975</v>
      </c>
      <c r="G109" s="7">
        <v>0.8376068376068376</v>
      </c>
      <c r="H109" s="7">
        <v>0.09798908739080547</v>
      </c>
      <c r="I109" s="7">
        <v>0.08444444444444445</v>
      </c>
      <c r="J109" s="7">
        <v>-0.049321501056867764</v>
      </c>
      <c r="K109" s="7">
        <v>0.1623931623931624</v>
      </c>
      <c r="L109" s="7">
        <v>-0.0979890873908055</v>
      </c>
      <c r="M109" s="7">
        <v>0.48</v>
      </c>
      <c r="N109" s="7">
        <v>-0.0062708744075520295</v>
      </c>
      <c r="O109" s="7">
        <v>-0.012441945459656949</v>
      </c>
      <c r="P109" t="s">
        <v>21</v>
      </c>
      <c r="Q109">
        <v>4417.85</v>
      </c>
      <c r="R109">
        <v>4446.25</v>
      </c>
      <c r="S109">
        <v>4378.0</v>
      </c>
      <c r="T109">
        <v>4390.93</v>
      </c>
      <c r="U109">
        <v>188.04903597</v>
      </c>
    </row>
    <row r="110">
      <c r="A110" s="11">
        <v>44538.72426631583</v>
      </c>
      <c r="B110">
        <v>204.0</v>
      </c>
      <c r="C110">
        <v>51.0</v>
      </c>
      <c r="D110">
        <v>195.0</v>
      </c>
      <c r="E110" s="7">
        <v>0.4533333333333333</v>
      </c>
      <c r="F110" s="7">
        <v>0.07337015324219753</v>
      </c>
      <c r="G110" s="7">
        <v>0.8</v>
      </c>
      <c r="H110" s="7">
        <v>0.06038224978396789</v>
      </c>
      <c r="I110" s="7">
        <v>0.11333333333333333</v>
      </c>
      <c r="J110" s="7">
        <v>-0.020432612167978884</v>
      </c>
      <c r="K110" s="7">
        <v>0.2</v>
      </c>
      <c r="L110" s="7">
        <v>-0.06038224978396789</v>
      </c>
      <c r="M110" s="7">
        <v>0.43333333333333335</v>
      </c>
      <c r="N110" s="7">
        <v>-0.052937541074218664</v>
      </c>
      <c r="O110" s="7">
        <v>-9.405242184986919E-4</v>
      </c>
      <c r="P110" t="s">
        <v>21</v>
      </c>
      <c r="Q110">
        <v>4390.93</v>
      </c>
      <c r="R110">
        <v>4444.33</v>
      </c>
      <c r="S110">
        <v>4388.22</v>
      </c>
      <c r="T110">
        <v>4440.15</v>
      </c>
      <c r="U110">
        <v>206.99479347</v>
      </c>
    </row>
    <row r="111">
      <c r="A111" s="11">
        <v>44538.75953439984</v>
      </c>
      <c r="B111">
        <v>204.0</v>
      </c>
      <c r="C111">
        <v>50.0</v>
      </c>
      <c r="D111">
        <v>196.0</v>
      </c>
      <c r="E111" s="7">
        <v>0.4533333333333333</v>
      </c>
      <c r="F111" s="7">
        <v>0.07337015324219753</v>
      </c>
      <c r="G111" s="7">
        <v>0.8031496062992126</v>
      </c>
      <c r="H111" s="7">
        <v>0.06353185608318046</v>
      </c>
      <c r="I111" s="7">
        <v>0.1111111111111111</v>
      </c>
      <c r="J111" s="7">
        <v>-0.022654834390201106</v>
      </c>
      <c r="K111" s="7">
        <v>0.1968503937007874</v>
      </c>
      <c r="L111" s="7">
        <v>-0.06353185608318049</v>
      </c>
      <c r="M111" s="7">
        <v>0.43555555555555553</v>
      </c>
      <c r="N111" s="7">
        <v>-0.05071531885199648</v>
      </c>
      <c r="O111" s="7">
        <v>-0.0034873213668158076</v>
      </c>
      <c r="P111" t="s">
        <v>21</v>
      </c>
      <c r="Q111">
        <v>4440.15</v>
      </c>
      <c r="R111">
        <v>4481.95</v>
      </c>
      <c r="S111">
        <v>4435.03</v>
      </c>
      <c r="T111">
        <v>4466.32</v>
      </c>
      <c r="U111">
        <v>150.26791704</v>
      </c>
    </row>
    <row r="112">
      <c r="A112" s="11">
        <v>44538.80639456925</v>
      </c>
      <c r="B112">
        <v>406.0</v>
      </c>
      <c r="C112">
        <v>103.0</v>
      </c>
      <c r="D112">
        <v>391.0</v>
      </c>
      <c r="E112" s="7">
        <v>0.45111111111111113</v>
      </c>
      <c r="F112" s="7">
        <v>0.07229304624243094</v>
      </c>
      <c r="G112" s="7">
        <v>0.7976424361493124</v>
      </c>
      <c r="H112" s="7">
        <v>0.05633649010702846</v>
      </c>
      <c r="I112" s="7">
        <v>0.11444444444444445</v>
      </c>
      <c r="J112" s="7">
        <v>-0.017751960341584536</v>
      </c>
      <c r="K112" s="7">
        <v>0.20235756385068762</v>
      </c>
      <c r="L112" s="7">
        <v>-0.05633649010702843</v>
      </c>
      <c r="M112" s="7">
        <v>0.43444444444444447</v>
      </c>
      <c r="N112" s="7">
        <v>-0.05454108590084633</v>
      </c>
      <c r="O112" s="7">
        <v>-0.006907273786783442</v>
      </c>
      <c r="P112" s="12" t="s">
        <v>21</v>
      </c>
      <c r="Q112" s="13">
        <v>4438.82</v>
      </c>
      <c r="R112" s="13">
        <v>4444.59</v>
      </c>
      <c r="S112" s="13">
        <v>4410.21</v>
      </c>
      <c r="T112" s="13">
        <v>4413.89</v>
      </c>
      <c r="U112" s="13">
        <v>572.65491178</v>
      </c>
    </row>
    <row r="113">
      <c r="A113" s="11">
        <v>44538.84161430045</v>
      </c>
      <c r="B113">
        <v>205.0</v>
      </c>
      <c r="C113">
        <v>50.0</v>
      </c>
      <c r="D113">
        <v>195.0</v>
      </c>
      <c r="E113" s="7">
        <v>0.45555555555555555</v>
      </c>
      <c r="F113" s="7">
        <v>0.07673749068687535</v>
      </c>
      <c r="G113" s="7">
        <v>0.803921568627451</v>
      </c>
      <c r="H113" s="7">
        <v>0.06261562258516706</v>
      </c>
      <c r="I113" s="7">
        <v>0.1111111111111111</v>
      </c>
      <c r="J113" s="7">
        <v>-0.021085293674917877</v>
      </c>
      <c r="K113" s="7">
        <v>0.19607843137254902</v>
      </c>
      <c r="L113" s="7">
        <v>-0.06261562258516704</v>
      </c>
      <c r="M113" s="7">
        <v>0.43333333333333335</v>
      </c>
      <c r="N113" s="7">
        <v>-0.05565219701195745</v>
      </c>
      <c r="O113" s="7">
        <v>-0.005665306270027573</v>
      </c>
      <c r="P113" s="12" t="s">
        <v>21</v>
      </c>
      <c r="Q113" s="13">
        <v>4413.89</v>
      </c>
      <c r="R113" s="13">
        <v>4425.18</v>
      </c>
      <c r="S113" s="13">
        <v>4375.0</v>
      </c>
      <c r="T113" s="13">
        <v>4400.11</v>
      </c>
      <c r="U113" s="13">
        <v>333.33154298</v>
      </c>
    </row>
    <row r="114">
      <c r="A114" s="11">
        <v>44538.89000344118</v>
      </c>
      <c r="B114">
        <v>205.0</v>
      </c>
      <c r="C114">
        <v>51.0</v>
      </c>
      <c r="D114">
        <v>194.0</v>
      </c>
      <c r="E114" s="7">
        <v>0.45555555555555555</v>
      </c>
      <c r="F114" s="7">
        <v>0.07673749068687535</v>
      </c>
      <c r="G114" s="7">
        <v>0.80078125</v>
      </c>
      <c r="H114" s="7">
        <v>0.05947530395771605</v>
      </c>
      <c r="I114" s="7">
        <v>0.11333333333333333</v>
      </c>
      <c r="J114" s="7">
        <v>-0.018863071452695654</v>
      </c>
      <c r="K114" s="7">
        <v>0.19921875</v>
      </c>
      <c r="L114" s="7">
        <v>-0.05947530395771605</v>
      </c>
      <c r="M114" s="7">
        <v>0.4311111111111111</v>
      </c>
      <c r="N114" s="7">
        <v>-0.057874419234179686</v>
      </c>
      <c r="O114" s="7">
        <v>-0.009341698626901871</v>
      </c>
      <c r="P114" s="12" t="s">
        <v>21</v>
      </c>
      <c r="Q114" s="13">
        <v>4400.11</v>
      </c>
      <c r="R114" s="13">
        <v>4403.91</v>
      </c>
      <c r="S114" s="13">
        <v>4356.69</v>
      </c>
      <c r="T114" s="13">
        <v>4362.77</v>
      </c>
      <c r="U114" s="13">
        <v>267.47672354</v>
      </c>
    </row>
    <row r="115">
      <c r="A115" s="11">
        <v>44538.91816033884</v>
      </c>
      <c r="B115">
        <v>203.0</v>
      </c>
      <c r="C115">
        <v>50.0</v>
      </c>
      <c r="D115">
        <v>197.0</v>
      </c>
      <c r="E115" s="7">
        <v>0.45111111111111113</v>
      </c>
      <c r="F115" s="7">
        <v>0.07229304624243094</v>
      </c>
      <c r="G115" s="7">
        <v>0.8023715415019763</v>
      </c>
      <c r="H115" s="7">
        <v>0.06106559545969237</v>
      </c>
      <c r="I115" s="7">
        <v>0.1111111111111111</v>
      </c>
      <c r="J115" s="7">
        <v>-0.021085293674917877</v>
      </c>
      <c r="K115" s="7">
        <v>0.1976284584980237</v>
      </c>
      <c r="L115" s="7">
        <v>-0.06106559545969234</v>
      </c>
      <c r="M115" s="7">
        <v>0.43777777777777777</v>
      </c>
      <c r="N115" s="7">
        <v>-0.05120775256751303</v>
      </c>
      <c r="O115" s="7">
        <v>0.0</v>
      </c>
      <c r="P115" s="12" t="s">
        <v>21</v>
      </c>
      <c r="Q115" s="13">
        <v>4362.77</v>
      </c>
      <c r="R115" s="13">
        <v>4394.0</v>
      </c>
      <c r="S115" s="13">
        <v>4358.6</v>
      </c>
      <c r="T115" s="13">
        <v>4394.0</v>
      </c>
      <c r="U115" s="13">
        <v>1271.12416439</v>
      </c>
    </row>
    <row r="116">
      <c r="A116" s="11">
        <v>44539.22644463959</v>
      </c>
      <c r="B116">
        <v>205.0</v>
      </c>
      <c r="C116">
        <v>52.0</v>
      </c>
      <c r="D116">
        <v>193.0</v>
      </c>
      <c r="E116" s="7">
        <v>0.45555555555555555</v>
      </c>
      <c r="F116" s="3">
        <v>0.07673749068687535</v>
      </c>
      <c r="G116" s="7">
        <v>0.7976653696498055</v>
      </c>
      <c r="H116" s="7">
        <v>0.05635942360752155</v>
      </c>
      <c r="I116" s="7">
        <v>0.11555555555555555</v>
      </c>
      <c r="J116" s="7">
        <v>-0.01664084923047343</v>
      </c>
      <c r="K116" s="7">
        <v>0.20233463035019456</v>
      </c>
      <c r="L116" s="7">
        <v>-0.0563594236075215</v>
      </c>
      <c r="M116" s="7">
        <v>0.4288888888888889</v>
      </c>
      <c r="N116" s="7">
        <v>-0.06009664145640192</v>
      </c>
      <c r="O116" s="7">
        <v>-0.0025796092875187714</v>
      </c>
      <c r="P116" s="12" t="s">
        <v>21</v>
      </c>
      <c r="Q116" s="13">
        <v>4316.5</v>
      </c>
      <c r="R116" s="13">
        <v>4322.36</v>
      </c>
      <c r="S116" s="13">
        <v>4288.32</v>
      </c>
      <c r="T116" s="13">
        <v>4311.21</v>
      </c>
      <c r="U116" s="13">
        <v>79.75569448</v>
      </c>
    </row>
    <row r="117">
      <c r="A117" s="11">
        <v>44539.278459347326</v>
      </c>
      <c r="B117">
        <v>205.0</v>
      </c>
      <c r="C117">
        <v>50.0</v>
      </c>
      <c r="D117">
        <v>195.0</v>
      </c>
      <c r="E117" s="7">
        <v>0.45555555555555555</v>
      </c>
      <c r="F117" s="3">
        <v>0.07673749068687535</v>
      </c>
      <c r="G117" s="7">
        <v>0.803921568627451</v>
      </c>
      <c r="H117" s="7">
        <v>0.06261562258516706</v>
      </c>
      <c r="I117" s="7">
        <v>0.1111111111111111</v>
      </c>
      <c r="J117" s="7">
        <v>-0.021085293674917877</v>
      </c>
      <c r="K117" s="7">
        <v>0.19607843137254902</v>
      </c>
      <c r="L117" s="7">
        <v>-0.06261562258516704</v>
      </c>
      <c r="M117" s="7">
        <v>0.43333333333333335</v>
      </c>
      <c r="N117" s="7">
        <v>-0.05565219701195745</v>
      </c>
      <c r="O117" s="7">
        <v>-0.00346323148627644</v>
      </c>
      <c r="P117" s="12" t="s">
        <v>21</v>
      </c>
      <c r="Q117" s="13">
        <v>4311.21</v>
      </c>
      <c r="R117" s="13">
        <v>4325.44</v>
      </c>
      <c r="S117" s="13">
        <v>4270.0</v>
      </c>
      <c r="T117" s="13">
        <v>4310.46</v>
      </c>
      <c r="U117" s="13">
        <v>766.92993102</v>
      </c>
    </row>
    <row r="118">
      <c r="A118" s="11">
        <v>44539.32898841036</v>
      </c>
      <c r="B118">
        <v>216.0</v>
      </c>
      <c r="C118">
        <v>49.0</v>
      </c>
      <c r="D118">
        <v>185.0</v>
      </c>
      <c r="E118" s="7">
        <v>0.48</v>
      </c>
      <c r="F118" s="3">
        <v>0.10118193513131979</v>
      </c>
      <c r="G118" s="7">
        <v>0.8150943396226416</v>
      </c>
      <c r="H118" s="7">
        <v>0.0737883935803576</v>
      </c>
      <c r="I118" s="7">
        <v>0.10888888888888888</v>
      </c>
      <c r="J118" s="7">
        <v>-0.0233075158971401</v>
      </c>
      <c r="K118" s="7">
        <v>0.18490566037735848</v>
      </c>
      <c r="L118" s="7">
        <v>-0.07378839358035758</v>
      </c>
      <c r="M118" s="7">
        <v>0.4111111111111111</v>
      </c>
      <c r="N118" s="7">
        <v>-0.0778744192341797</v>
      </c>
      <c r="O118" s="7">
        <v>-0.0020319781399975667</v>
      </c>
      <c r="P118" s="12" t="s">
        <v>21</v>
      </c>
      <c r="Q118" s="13">
        <v>4310.46</v>
      </c>
      <c r="R118" s="13">
        <v>4311.07</v>
      </c>
      <c r="S118" s="13">
        <v>4269.24</v>
      </c>
      <c r="T118" s="13">
        <v>4302.31</v>
      </c>
      <c r="U118" s="13">
        <v>271.77289891</v>
      </c>
    </row>
    <row r="119">
      <c r="A119" s="11">
        <v>44539.36245610291</v>
      </c>
      <c r="B119">
        <v>195.0</v>
      </c>
      <c r="C119">
        <v>69.0</v>
      </c>
      <c r="D119">
        <v>186.0</v>
      </c>
      <c r="E119" s="7">
        <v>0.43333333333333335</v>
      </c>
      <c r="F119" s="3">
        <v>0.054515268464653155</v>
      </c>
      <c r="G119" s="7">
        <v>0.7386363636363636</v>
      </c>
      <c r="H119" s="7">
        <v>-0.002669582405920301</v>
      </c>
      <c r="I119" s="7">
        <v>0.15333333333333332</v>
      </c>
      <c r="J119" s="7">
        <v>0.02113692854730434</v>
      </c>
      <c r="K119" s="7">
        <v>0.26136363636363635</v>
      </c>
      <c r="L119" s="7">
        <v>0.002669582405920301</v>
      </c>
      <c r="M119" s="7">
        <v>0.41333333333333333</v>
      </c>
      <c r="N119" s="7">
        <v>-0.07565219701195747</v>
      </c>
      <c r="O119" s="7">
        <v>-0.018672602860306548</v>
      </c>
      <c r="P119" s="12" t="s">
        <v>21</v>
      </c>
      <c r="Q119" s="13">
        <v>4302.31</v>
      </c>
      <c r="R119" s="13">
        <v>4317.02</v>
      </c>
      <c r="S119" s="13">
        <v>4230.0</v>
      </c>
      <c r="T119" s="13">
        <v>4236.41</v>
      </c>
      <c r="U119" s="13">
        <v>1024.08428839</v>
      </c>
    </row>
    <row r="120">
      <c r="A120" s="11">
        <v>44539.408293456516</v>
      </c>
      <c r="B120">
        <v>193.0</v>
      </c>
      <c r="C120">
        <v>69.0</v>
      </c>
      <c r="D120">
        <v>188.0</v>
      </c>
      <c r="E120" s="7">
        <v>0.4288888888888889</v>
      </c>
      <c r="F120" s="3">
        <v>0.05007082402020868</v>
      </c>
      <c r="G120" s="7">
        <v>0.7366412213740458</v>
      </c>
      <c r="H120" s="7">
        <v>-0.004664724668238196</v>
      </c>
      <c r="I120" s="7">
        <v>0.15333333333333332</v>
      </c>
      <c r="J120" s="7">
        <v>0.02113692854730434</v>
      </c>
      <c r="K120" s="7">
        <v>0.2633587786259542</v>
      </c>
      <c r="L120" s="7">
        <v>0.0046647246682381405</v>
      </c>
      <c r="M120" s="7">
        <v>0.4177777777777778</v>
      </c>
      <c r="N120" s="7">
        <v>-0.071207752567513</v>
      </c>
      <c r="O120" s="7">
        <v>-0.011643560448545</v>
      </c>
      <c r="P120" s="12" t="s">
        <v>21</v>
      </c>
      <c r="Q120" s="13">
        <v>4236.41</v>
      </c>
      <c r="R120" s="13">
        <v>4256.43</v>
      </c>
      <c r="S120" s="13">
        <v>4141.36</v>
      </c>
      <c r="T120" s="13">
        <v>4206.87</v>
      </c>
      <c r="U120" s="13">
        <v>1476.92103859</v>
      </c>
    </row>
    <row r="121">
      <c r="A121" s="11">
        <v>44539.417430076945</v>
      </c>
      <c r="B121">
        <v>388.0</v>
      </c>
      <c r="C121">
        <v>137.0</v>
      </c>
      <c r="D121">
        <v>375.0</v>
      </c>
      <c r="E121" s="7">
        <v>0.4311111111111111</v>
      </c>
      <c r="F121" s="3">
        <v>0.05229304624243092</v>
      </c>
      <c r="G121" s="7">
        <v>0.7390476190476191</v>
      </c>
      <c r="H121" s="7">
        <v>-0.002258326994664883</v>
      </c>
      <c r="I121" s="7">
        <v>0.15222222222222223</v>
      </c>
      <c r="J121" s="7">
        <v>0.02002581743619325</v>
      </c>
      <c r="K121" s="7">
        <v>0.26095238095238094</v>
      </c>
      <c r="L121" s="7">
        <v>0.002258326994664883</v>
      </c>
      <c r="M121" s="7">
        <v>0.4166666666666667</v>
      </c>
      <c r="N121" s="7">
        <v>-0.07231886367862411</v>
      </c>
      <c r="O121" s="7">
        <v>-0.006498457413033421</v>
      </c>
      <c r="P121" s="12" t="s">
        <v>21</v>
      </c>
      <c r="Q121" s="13">
        <v>4206.87</v>
      </c>
      <c r="R121" s="13">
        <v>4236.39</v>
      </c>
      <c r="S121" s="13">
        <v>4180.91</v>
      </c>
      <c r="T121" s="13">
        <v>4208.86</v>
      </c>
      <c r="U121" s="13">
        <v>1095.83117545</v>
      </c>
    </row>
    <row r="122">
      <c r="A122" s="11">
        <v>44539.473396146495</v>
      </c>
      <c r="B122">
        <v>190.0</v>
      </c>
      <c r="C122">
        <v>68.0</v>
      </c>
      <c r="D122">
        <v>192.0</v>
      </c>
      <c r="E122" s="7">
        <v>0.4222222222222222</v>
      </c>
      <c r="F122" s="3">
        <v>0.04340415735354203</v>
      </c>
      <c r="G122" s="7">
        <v>0.7364341085271318</v>
      </c>
      <c r="H122" s="7">
        <v>-0.004871837515152189</v>
      </c>
      <c r="I122" s="7">
        <v>0.1511111111111111</v>
      </c>
      <c r="J122" s="7">
        <v>0.01891470632508213</v>
      </c>
      <c r="K122" s="7">
        <v>0.26356589147286824</v>
      </c>
      <c r="L122" s="7">
        <v>0.004871837515152189</v>
      </c>
      <c r="M122" s="7">
        <v>0.4266666666666667</v>
      </c>
      <c r="N122" s="7">
        <v>-0.062318863678624103</v>
      </c>
      <c r="O122" s="7">
        <v>-0.01601935553990903</v>
      </c>
      <c r="P122" s="12" t="s">
        <v>21</v>
      </c>
      <c r="Q122" s="13">
        <v>4208.86</v>
      </c>
      <c r="R122" s="13">
        <v>4232.38</v>
      </c>
      <c r="S122" s="13">
        <v>4158.49</v>
      </c>
      <c r="T122" s="13">
        <v>4164.58</v>
      </c>
      <c r="U122" s="13">
        <v>634.52350531</v>
      </c>
    </row>
    <row r="123">
      <c r="A123" s="11">
        <v>44539.536859035754</v>
      </c>
      <c r="B123">
        <v>186.0</v>
      </c>
      <c r="C123">
        <v>48.0</v>
      </c>
      <c r="D123">
        <v>216.0</v>
      </c>
      <c r="E123" s="7">
        <v>0.41333333333333333</v>
      </c>
      <c r="F123" s="3">
        <v>0.03451526846465314</v>
      </c>
      <c r="G123" s="7">
        <v>0.7948717948717948</v>
      </c>
      <c r="H123" s="7">
        <v>0.053565848829510876</v>
      </c>
      <c r="I123" s="7">
        <v>0.10666666666666667</v>
      </c>
      <c r="J123" s="7">
        <v>-0.025529738119362308</v>
      </c>
      <c r="K123" s="7">
        <v>0.20512820512820512</v>
      </c>
      <c r="L123" s="7">
        <v>-0.05356584882951093</v>
      </c>
      <c r="M123" s="7">
        <v>0.48</v>
      </c>
      <c r="N123" s="7">
        <v>-0.008985530345290815</v>
      </c>
      <c r="O123" s="7">
        <v>-0.012822353340894226</v>
      </c>
      <c r="P123" s="12" t="s">
        <v>21</v>
      </c>
      <c r="Q123" s="13">
        <v>4164.58</v>
      </c>
      <c r="R123" s="13">
        <v>4179.42</v>
      </c>
      <c r="S123" s="13">
        <v>4100.0</v>
      </c>
      <c r="T123" s="13">
        <v>4125.83</v>
      </c>
      <c r="U123" s="13">
        <v>2090.72071147</v>
      </c>
    </row>
    <row r="124">
      <c r="A124" s="11">
        <v>44539.56190209554</v>
      </c>
      <c r="B124">
        <v>184.0</v>
      </c>
      <c r="C124">
        <v>47.0</v>
      </c>
      <c r="D124">
        <v>219.0</v>
      </c>
      <c r="E124" s="7">
        <v>0.4088888888888889</v>
      </c>
      <c r="F124" s="3">
        <v>0.03007082402020872</v>
      </c>
      <c r="G124" s="7">
        <v>0.7965367965367965</v>
      </c>
      <c r="H124" s="7">
        <v>0.055230850494512596</v>
      </c>
      <c r="I124" s="7">
        <v>0.10444444444444445</v>
      </c>
      <c r="J124" s="7">
        <v>-0.02775196034158453</v>
      </c>
      <c r="K124" s="7">
        <v>0.20346320346320346</v>
      </c>
      <c r="L124" s="7">
        <v>-0.055230850494512596</v>
      </c>
      <c r="M124" s="7">
        <v>0.4866666666666667</v>
      </c>
      <c r="N124" s="7">
        <v>-0.0023188636786241057</v>
      </c>
      <c r="O124" s="7">
        <v>-0.0045266328555889634</v>
      </c>
      <c r="P124" s="12" t="s">
        <v>21</v>
      </c>
      <c r="Q124" s="13">
        <v>4125.83</v>
      </c>
      <c r="R124" s="13">
        <v>4146.57</v>
      </c>
      <c r="S124" s="13">
        <v>4120.37</v>
      </c>
      <c r="T124" s="13">
        <v>4127.8</v>
      </c>
      <c r="U124" s="13">
        <v>71.49991861</v>
      </c>
    </row>
    <row r="125">
      <c r="A125" s="11">
        <v>44539.59434660502</v>
      </c>
      <c r="B125">
        <v>184.0</v>
      </c>
      <c r="C125">
        <v>47.0</v>
      </c>
      <c r="D125">
        <v>219.0</v>
      </c>
      <c r="E125" s="7">
        <v>0.4088888888888889</v>
      </c>
      <c r="F125" s="3">
        <v>0.03007082402020872</v>
      </c>
      <c r="G125" s="7">
        <v>0.7965367965367965</v>
      </c>
      <c r="H125" s="7">
        <v>0.055230850494512596</v>
      </c>
      <c r="I125" s="7">
        <v>0.10444444444444445</v>
      </c>
      <c r="J125" s="7">
        <v>-0.02775196034158453</v>
      </c>
      <c r="K125" s="7">
        <v>0.20346320346320346</v>
      </c>
      <c r="L125" s="7">
        <v>-0.055230850494512596</v>
      </c>
      <c r="M125" s="7">
        <v>0.4866666666666667</v>
      </c>
      <c r="N125" s="7">
        <v>-0.0023188636786241057</v>
      </c>
      <c r="O125" s="7">
        <v>-0.0017636513396966289</v>
      </c>
      <c r="P125" s="12" t="s">
        <v>21</v>
      </c>
      <c r="Q125" s="13">
        <v>4127.8</v>
      </c>
      <c r="R125" s="13">
        <v>4127.8</v>
      </c>
      <c r="S125" s="13">
        <v>4077.15</v>
      </c>
      <c r="T125" s="13">
        <v>4120.52</v>
      </c>
      <c r="U125" s="13">
        <v>588.38907952</v>
      </c>
    </row>
    <row r="126">
      <c r="A126" s="11">
        <v>44539.63059733134</v>
      </c>
      <c r="B126">
        <v>369.0</v>
      </c>
      <c r="C126">
        <v>93.0</v>
      </c>
      <c r="D126">
        <v>438.0</v>
      </c>
      <c r="E126" s="7">
        <v>0.41</v>
      </c>
      <c r="F126" s="3">
        <v>0.031181935131319782</v>
      </c>
      <c r="G126" s="7">
        <v>0.7987012987012987</v>
      </c>
      <c r="H126" s="7">
        <v>0.05739535265901474</v>
      </c>
      <c r="I126" s="7">
        <v>0.10333333333333333</v>
      </c>
      <c r="J126" s="7">
        <v>-0.02886307145269565</v>
      </c>
      <c r="K126" s="7">
        <v>0.2012987012987013</v>
      </c>
      <c r="L126" s="7">
        <v>-0.05739535265901474</v>
      </c>
      <c r="M126" s="7">
        <v>0.4866666666666667</v>
      </c>
      <c r="N126" s="7">
        <v>-0.0023188636786241057</v>
      </c>
      <c r="O126" s="7">
        <v>-0.003002981446121053</v>
      </c>
      <c r="P126" s="12" t="s">
        <v>21</v>
      </c>
      <c r="Q126" s="13">
        <v>4120.52</v>
      </c>
      <c r="R126" s="13">
        <v>4179.18</v>
      </c>
      <c r="S126" s="13">
        <v>4111.49</v>
      </c>
      <c r="T126" s="13">
        <v>4166.63</v>
      </c>
      <c r="U126" s="13">
        <v>613.44117796</v>
      </c>
    </row>
    <row r="127">
      <c r="A127" s="11">
        <v>44539.667409249654</v>
      </c>
      <c r="B127">
        <v>190.0</v>
      </c>
      <c r="C127">
        <v>46.0</v>
      </c>
      <c r="D127">
        <v>214.0</v>
      </c>
      <c r="E127" s="7">
        <v>0.4222222222222222</v>
      </c>
      <c r="F127" s="3">
        <v>0.04340415735354203</v>
      </c>
      <c r="G127" s="7">
        <v>0.8050847457627118</v>
      </c>
      <c r="H127" s="7">
        <v>0.06377879972042788</v>
      </c>
      <c r="I127" s="7">
        <v>0.10222222222222223</v>
      </c>
      <c r="J127" s="7">
        <v>-0.029974182563806753</v>
      </c>
      <c r="K127" s="7">
        <v>0.19491525423728814</v>
      </c>
      <c r="L127" s="7">
        <v>-0.06377879972042791</v>
      </c>
      <c r="M127" s="7">
        <v>0.47555555555555556</v>
      </c>
      <c r="N127" s="7">
        <v>-0.013429974789735233</v>
      </c>
      <c r="O127" s="7">
        <v>-0.009400338802390702</v>
      </c>
      <c r="P127" s="12" t="s">
        <v>21</v>
      </c>
      <c r="Q127" s="13">
        <v>4166.63</v>
      </c>
      <c r="R127" s="13">
        <v>4203.04</v>
      </c>
      <c r="S127" s="13">
        <v>4142.72</v>
      </c>
      <c r="T127" s="13">
        <v>4163.53</v>
      </c>
      <c r="U127" s="13">
        <v>279.86548478</v>
      </c>
    </row>
    <row r="128">
      <c r="A128" s="11">
        <v>44539.720636246806</v>
      </c>
      <c r="B128">
        <v>183.0</v>
      </c>
      <c r="C128">
        <v>47.0</v>
      </c>
      <c r="D128">
        <v>220.0</v>
      </c>
      <c r="E128" s="7">
        <v>0.4066666666666667</v>
      </c>
      <c r="F128" s="3">
        <v>0.027848601797986483</v>
      </c>
      <c r="G128" s="7">
        <v>0.7956521739130434</v>
      </c>
      <c r="H128" s="7">
        <v>0.05434622787075949</v>
      </c>
      <c r="I128" s="7">
        <v>0.10444444444444445</v>
      </c>
      <c r="J128" s="7">
        <v>-0.02775196034158453</v>
      </c>
      <c r="K128" s="7">
        <v>0.20434782608695654</v>
      </c>
      <c r="L128" s="7">
        <v>-0.05434622787075952</v>
      </c>
      <c r="M128" s="7">
        <v>0.4888888888888889</v>
      </c>
      <c r="N128" s="7">
        <v>-9.664145640192467E-5</v>
      </c>
      <c r="O128" s="7">
        <v>-0.02000701581900145</v>
      </c>
      <c r="P128" s="12" t="s">
        <v>21</v>
      </c>
      <c r="Q128" s="13">
        <v>4163.53</v>
      </c>
      <c r="R128" s="13">
        <v>4190.53</v>
      </c>
      <c r="S128" s="13">
        <v>4106.69</v>
      </c>
      <c r="T128" s="13">
        <v>4106.69</v>
      </c>
      <c r="U128" s="13">
        <v>618.71788554</v>
      </c>
    </row>
    <row r="129">
      <c r="A129" s="11">
        <v>44539.90693456874</v>
      </c>
      <c r="B129">
        <v>185.0</v>
      </c>
      <c r="C129">
        <v>47.0</v>
      </c>
      <c r="D129">
        <v>218.0</v>
      </c>
      <c r="E129" s="7">
        <v>0.4111111111111111</v>
      </c>
      <c r="F129" s="3">
        <v>0.0322930462424309</v>
      </c>
      <c r="G129" s="7">
        <v>0.7974137931034483</v>
      </c>
      <c r="H129" s="7">
        <v>0.05610784706116434</v>
      </c>
      <c r="I129" s="7">
        <v>0.10444444444444445</v>
      </c>
      <c r="J129" s="7">
        <v>-0.02775196034158453</v>
      </c>
      <c r="K129" s="7">
        <v>0.2025862068965517</v>
      </c>
      <c r="L129" s="7">
        <v>-0.05610784706116434</v>
      </c>
      <c r="M129" s="7">
        <v>0.48444444444444446</v>
      </c>
      <c r="N129" s="7">
        <v>-0.004541085900846342</v>
      </c>
      <c r="O129" s="7">
        <v>-0.007156569735811029</v>
      </c>
      <c r="P129" s="12" t="s">
        <v>21</v>
      </c>
      <c r="Q129" s="13">
        <v>4165.47</v>
      </c>
      <c r="R129" s="13">
        <v>4172.39</v>
      </c>
      <c r="S129" s="13">
        <v>4127.2</v>
      </c>
      <c r="T129" s="13">
        <v>4142.53</v>
      </c>
      <c r="U129" s="13">
        <v>224.92268508</v>
      </c>
    </row>
    <row r="130">
      <c r="A130" s="11">
        <v>44539.952053345056</v>
      </c>
      <c r="B130">
        <v>185.0</v>
      </c>
      <c r="C130">
        <v>48.0</v>
      </c>
      <c r="D130">
        <v>217.0</v>
      </c>
      <c r="E130" s="7">
        <v>0.4111111111111111</v>
      </c>
      <c r="F130" s="3">
        <v>0.0322930462424309</v>
      </c>
      <c r="G130" s="7">
        <v>0.7939914163090128</v>
      </c>
      <c r="H130" s="7">
        <v>0.05268547026672887</v>
      </c>
      <c r="I130" s="7">
        <v>0.10666666666666667</v>
      </c>
      <c r="J130" s="7">
        <v>-0.025529738119362308</v>
      </c>
      <c r="K130" s="7">
        <v>0.20600858369098712</v>
      </c>
      <c r="L130" s="7">
        <v>-0.05268547026672893</v>
      </c>
      <c r="M130" s="7">
        <v>0.4822222222222222</v>
      </c>
      <c r="N130" s="7">
        <v>-0.006763308123068579</v>
      </c>
      <c r="O130" s="7">
        <v>-0.008711851142335171</v>
      </c>
      <c r="P130" s="12" t="s">
        <v>21</v>
      </c>
      <c r="Q130" s="13">
        <v>4142.53</v>
      </c>
      <c r="R130" s="13">
        <v>4165.59</v>
      </c>
      <c r="S130" s="13">
        <v>4126.77</v>
      </c>
      <c r="T130" s="13">
        <v>4129.3</v>
      </c>
      <c r="U130" s="13">
        <v>229.87936389</v>
      </c>
    </row>
    <row r="131">
      <c r="A131" s="11">
        <v>44540.256524092816</v>
      </c>
      <c r="B131">
        <v>182.0</v>
      </c>
      <c r="C131">
        <v>48.0</v>
      </c>
      <c r="D131">
        <v>220.0</v>
      </c>
      <c r="E131" s="7">
        <v>0.40444444444444444</v>
      </c>
      <c r="F131" s="3">
        <v>0.025626379575764247</v>
      </c>
      <c r="G131" s="7">
        <v>0.7913043478260869</v>
      </c>
      <c r="H131" s="7">
        <v>0.04999840178380299</v>
      </c>
      <c r="I131" s="7">
        <v>0.10666666666666667</v>
      </c>
      <c r="J131" s="7">
        <v>-0.025529738119362308</v>
      </c>
      <c r="K131" s="7">
        <v>0.20869565217391303</v>
      </c>
      <c r="L131" s="7">
        <v>-0.04999840178380302</v>
      </c>
      <c r="M131" s="7">
        <v>0.4888888888888889</v>
      </c>
      <c r="N131" s="7">
        <v>-9.664145640192467E-5</v>
      </c>
      <c r="O131" s="7">
        <v>-0.006891345812686007</v>
      </c>
      <c r="P131" s="12" t="s">
        <v>21</v>
      </c>
      <c r="Q131" s="13">
        <v>4158.61</v>
      </c>
      <c r="R131" s="13">
        <v>4199.47</v>
      </c>
      <c r="S131" s="13">
        <v>4154.38</v>
      </c>
      <c r="T131" s="13">
        <v>4170.53</v>
      </c>
      <c r="U131" s="13">
        <v>156.76410951</v>
      </c>
    </row>
    <row r="132">
      <c r="A132" s="11">
        <v>44540.31842671661</v>
      </c>
      <c r="B132">
        <v>187.0</v>
      </c>
      <c r="C132">
        <v>47.0</v>
      </c>
      <c r="D132">
        <v>216.0</v>
      </c>
      <c r="E132" s="7">
        <v>0.41555555555555557</v>
      </c>
      <c r="F132" s="3">
        <v>0.036737490686875374</v>
      </c>
      <c r="G132" s="7">
        <v>0.7991452991452992</v>
      </c>
      <c r="H132" s="7">
        <v>0.057839353103015245</v>
      </c>
      <c r="I132" s="7">
        <v>0.10444444444444445</v>
      </c>
      <c r="J132" s="7">
        <v>-0.02775196034158453</v>
      </c>
      <c r="K132" s="7">
        <v>0.20085470085470086</v>
      </c>
      <c r="L132" s="7">
        <v>-0.05783935310301519</v>
      </c>
      <c r="M132" s="7">
        <v>0.48</v>
      </c>
      <c r="N132" s="7">
        <v>-0.008985530345290815</v>
      </c>
      <c r="O132" s="7">
        <v>0.0</v>
      </c>
      <c r="P132" s="12" t="s">
        <v>21</v>
      </c>
      <c r="Q132" s="13">
        <v>4170.53</v>
      </c>
      <c r="R132" s="13">
        <v>4192.15</v>
      </c>
      <c r="S132" s="13">
        <v>4164.89</v>
      </c>
      <c r="T132" s="13">
        <v>4192.15</v>
      </c>
      <c r="U132" s="13">
        <v>7.71671087</v>
      </c>
    </row>
    <row r="133">
      <c r="A133" s="11">
        <v>44540.39541557779</v>
      </c>
      <c r="B133">
        <v>184.0</v>
      </c>
      <c r="C133">
        <v>48.0</v>
      </c>
      <c r="D133">
        <v>218.0</v>
      </c>
      <c r="E133" s="7">
        <v>0.4088888888888889</v>
      </c>
      <c r="F133" s="3">
        <v>0.03007082402020872</v>
      </c>
      <c r="G133" s="7">
        <v>0.7931034482758621</v>
      </c>
      <c r="H133" s="7">
        <v>0.05179750223357815</v>
      </c>
      <c r="I133" s="7">
        <v>0.10666666666666667</v>
      </c>
      <c r="J133" s="7">
        <v>-0.025529738119362308</v>
      </c>
      <c r="K133" s="7">
        <v>0.20689655172413793</v>
      </c>
      <c r="L133" s="7">
        <v>-0.051797502233578124</v>
      </c>
      <c r="M133" s="7">
        <v>0.48444444444444446</v>
      </c>
      <c r="N133" s="7">
        <v>-0.004541085900846342</v>
      </c>
      <c r="O133" s="7">
        <v>0.0</v>
      </c>
      <c r="P133" s="12" t="s">
        <v>21</v>
      </c>
      <c r="Q133" s="13">
        <v>4192.15</v>
      </c>
      <c r="R133" s="13">
        <v>4192.15</v>
      </c>
      <c r="S133" s="13">
        <v>4192.15</v>
      </c>
      <c r="T133" s="13">
        <v>4192.15</v>
      </c>
      <c r="U133" s="13">
        <v>0.0</v>
      </c>
    </row>
    <row r="134">
      <c r="A134" s="11">
        <v>44540.47281442846</v>
      </c>
      <c r="B134">
        <v>150.0</v>
      </c>
      <c r="C134">
        <v>79.0</v>
      </c>
      <c r="D134">
        <v>221.0</v>
      </c>
      <c r="E134" s="7">
        <v>0.3333333333333333</v>
      </c>
      <c r="F134" s="3">
        <v>-0.04548473153534688</v>
      </c>
      <c r="G134" s="7">
        <v>0.6550218340611353</v>
      </c>
      <c r="H134" s="7">
        <v>-0.0862841119811486</v>
      </c>
      <c r="I134" s="7">
        <v>0.17555555555555555</v>
      </c>
      <c r="J134" s="7">
        <v>0.04335915076952657</v>
      </c>
      <c r="K134" s="7">
        <v>0.34497816593886466</v>
      </c>
      <c r="L134" s="7">
        <v>0.0862841119811486</v>
      </c>
      <c r="M134" s="7">
        <v>0.4911111111111111</v>
      </c>
      <c r="N134" s="7">
        <v>0.002125580765820312</v>
      </c>
      <c r="O134" s="7">
        <v>0.0</v>
      </c>
      <c r="P134" s="12" t="s">
        <v>21</v>
      </c>
      <c r="Q134" s="13">
        <v>4192.15</v>
      </c>
      <c r="R134" s="13">
        <v>4192.15</v>
      </c>
      <c r="S134" s="13">
        <v>4192.15</v>
      </c>
      <c r="T134" s="13">
        <v>4192.15</v>
      </c>
      <c r="U134" s="13">
        <v>0.0</v>
      </c>
    </row>
    <row r="135">
      <c r="A135" s="11">
        <v>44540.517846932984</v>
      </c>
      <c r="B135">
        <v>151.0</v>
      </c>
      <c r="C135">
        <v>80.0</v>
      </c>
      <c r="D135">
        <v>219.0</v>
      </c>
      <c r="E135" s="7">
        <v>0.33555555555555555</v>
      </c>
      <c r="F135" s="3">
        <v>-0.04326250931312464</v>
      </c>
      <c r="G135" s="7">
        <v>0.6536796536796536</v>
      </c>
      <c r="H135" s="7">
        <v>-0.08762629236263031</v>
      </c>
      <c r="I135" s="7">
        <v>0.17777777777777778</v>
      </c>
      <c r="J135" s="7">
        <v>0.0455813729917488</v>
      </c>
      <c r="K135" s="7">
        <v>0.3463203463203463</v>
      </c>
      <c r="L135" s="7">
        <v>0.08762629236263025</v>
      </c>
      <c r="M135" s="7">
        <v>0.4866666666666667</v>
      </c>
      <c r="N135" s="7">
        <v>-0.0023188636786241057</v>
      </c>
      <c r="O135" s="7">
        <v>0.0</v>
      </c>
      <c r="P135" s="12" t="s">
        <v>21</v>
      </c>
      <c r="Q135" s="13">
        <v>4192.15</v>
      </c>
      <c r="R135" s="13">
        <v>4192.15</v>
      </c>
      <c r="S135" s="13">
        <v>4192.15</v>
      </c>
      <c r="T135" s="13">
        <v>4192.15</v>
      </c>
      <c r="U135" s="13">
        <v>0.0</v>
      </c>
    </row>
    <row r="136">
      <c r="A136" s="11">
        <v>44540.54952959413</v>
      </c>
      <c r="B136">
        <v>147.0</v>
      </c>
      <c r="C136">
        <v>79.0</v>
      </c>
      <c r="D136">
        <v>224.0</v>
      </c>
      <c r="E136" s="7">
        <v>0.32666666666666666</v>
      </c>
      <c r="F136" s="3">
        <v>-0.05215139820201353</v>
      </c>
      <c r="G136" s="7">
        <v>0.6504424778761062</v>
      </c>
      <c r="H136" s="7">
        <v>-0.09086346816617774</v>
      </c>
      <c r="I136" s="7">
        <v>0.17555555555555555</v>
      </c>
      <c r="J136" s="7">
        <v>0.04335915076952657</v>
      </c>
      <c r="K136" s="7">
        <v>0.3495575221238938</v>
      </c>
      <c r="L136" s="7">
        <v>0.09086346816617774</v>
      </c>
      <c r="M136" s="7">
        <v>0.49777777777777776</v>
      </c>
      <c r="N136" s="7">
        <v>0.008792247432486966</v>
      </c>
      <c r="O136" s="7">
        <v>0.0</v>
      </c>
      <c r="P136" s="12" t="s">
        <v>21</v>
      </c>
      <c r="Q136" s="13">
        <v>4192.15</v>
      </c>
      <c r="R136" s="13">
        <v>4192.15</v>
      </c>
      <c r="S136" s="13">
        <v>4192.15</v>
      </c>
      <c r="T136" s="13">
        <v>4192.15</v>
      </c>
      <c r="U136" s="13">
        <v>0.0</v>
      </c>
    </row>
    <row r="137">
      <c r="A137" s="11">
        <v>44540.585255703365</v>
      </c>
      <c r="B137">
        <v>150.0</v>
      </c>
      <c r="C137">
        <v>80.0</v>
      </c>
      <c r="D137">
        <v>220.0</v>
      </c>
      <c r="E137" s="7">
        <v>0.3333333333333333</v>
      </c>
      <c r="F137" s="3">
        <v>-0.04548473153534688</v>
      </c>
      <c r="G137" s="7">
        <v>0.6521739130434783</v>
      </c>
      <c r="H137" s="7">
        <v>-0.08913203299880568</v>
      </c>
      <c r="I137" s="7">
        <v>0.17777777777777778</v>
      </c>
      <c r="J137" s="7">
        <v>0.0455813729917488</v>
      </c>
      <c r="K137" s="7">
        <v>0.34782608695652173</v>
      </c>
      <c r="L137" s="7">
        <v>0.08913203299880568</v>
      </c>
      <c r="M137" s="7">
        <v>0.4888888888888889</v>
      </c>
      <c r="N137" s="7">
        <v>-9.664145640192467E-5</v>
      </c>
      <c r="O137" s="7">
        <v>0.0</v>
      </c>
      <c r="P137" s="12" t="s">
        <v>21</v>
      </c>
      <c r="Q137" s="13">
        <v>4192.15</v>
      </c>
      <c r="R137" s="13">
        <v>4192.15</v>
      </c>
      <c r="S137" s="13">
        <v>4192.15</v>
      </c>
      <c r="T137" s="13">
        <v>4192.15</v>
      </c>
      <c r="U137" s="13">
        <v>0.0</v>
      </c>
    </row>
    <row r="138">
      <c r="A138" s="11">
        <v>44540.6478597497</v>
      </c>
      <c r="B138">
        <v>160.0</v>
      </c>
      <c r="C138">
        <v>65.0</v>
      </c>
      <c r="D138">
        <v>225.0</v>
      </c>
      <c r="E138" s="7">
        <v>0.35555555555555557</v>
      </c>
      <c r="F138" s="3">
        <v>-0.023262509313124624</v>
      </c>
      <c r="G138" s="7">
        <v>0.7111111111111111</v>
      </c>
      <c r="H138" s="7">
        <v>-0.03019483493117281</v>
      </c>
      <c r="I138" s="7">
        <v>0.14444444444444443</v>
      </c>
      <c r="J138" s="7">
        <v>0.01224803965841545</v>
      </c>
      <c r="K138" s="7">
        <v>0.28888888888888886</v>
      </c>
      <c r="L138" s="7">
        <v>0.03019483493117281</v>
      </c>
      <c r="M138" s="7">
        <v>0.5</v>
      </c>
      <c r="N138" s="7">
        <v>0.011014469654709202</v>
      </c>
      <c r="O138" s="7">
        <v>-0.046627625442791844</v>
      </c>
      <c r="P138" s="12" t="s">
        <v>21</v>
      </c>
      <c r="Q138" s="13">
        <v>4192.15</v>
      </c>
      <c r="R138" s="13">
        <v>4192.15</v>
      </c>
      <c r="S138" s="13">
        <v>3988.01</v>
      </c>
      <c r="T138" s="13">
        <v>3996.68</v>
      </c>
      <c r="U138" s="13">
        <v>1661.142669</v>
      </c>
    </row>
    <row r="139">
      <c r="A139" s="11">
        <v>44540.67457423591</v>
      </c>
      <c r="B139">
        <v>159.0</v>
      </c>
      <c r="C139">
        <v>63.0</v>
      </c>
      <c r="D139">
        <v>228.0</v>
      </c>
      <c r="E139" s="7">
        <v>0.35333333333333333</v>
      </c>
      <c r="F139" s="3">
        <v>-0.02548473153534686</v>
      </c>
      <c r="G139" s="7">
        <v>0.7162162162162162</v>
      </c>
      <c r="H139" s="7">
        <v>-0.02508972982606772</v>
      </c>
      <c r="I139" s="7">
        <v>0.14</v>
      </c>
      <c r="J139" s="7">
        <v>0.007803595213971032</v>
      </c>
      <c r="K139" s="7">
        <v>0.28378378378378377</v>
      </c>
      <c r="L139" s="7">
        <v>0.02508972982606772</v>
      </c>
      <c r="M139" s="7">
        <v>0.5066666666666667</v>
      </c>
      <c r="N139" s="7">
        <v>0.017681136321375912</v>
      </c>
      <c r="O139" s="7">
        <v>-0.012600840388523884</v>
      </c>
      <c r="P139" s="12" t="s">
        <v>21</v>
      </c>
      <c r="Q139" s="13">
        <v>3996.68</v>
      </c>
      <c r="R139" s="13">
        <v>4010.05</v>
      </c>
      <c r="S139" s="13">
        <v>3954.86</v>
      </c>
      <c r="T139" s="13">
        <v>3959.52</v>
      </c>
      <c r="U139" s="13">
        <v>4040.701865</v>
      </c>
    </row>
    <row r="140">
      <c r="A140" s="11">
        <v>44540.73262172573</v>
      </c>
      <c r="B140">
        <v>156.0</v>
      </c>
      <c r="C140">
        <v>66.0</v>
      </c>
      <c r="D140">
        <v>228.0</v>
      </c>
      <c r="E140" s="7">
        <v>0.3466666666666667</v>
      </c>
      <c r="F140" s="3">
        <v>-0.032151398202013515</v>
      </c>
      <c r="G140" s="7">
        <v>0.7027027027027027</v>
      </c>
      <c r="H140" s="7">
        <v>-0.038603243339581206</v>
      </c>
      <c r="I140" s="7">
        <v>0.14666666666666667</v>
      </c>
      <c r="J140" s="7">
        <v>0.014470261880637686</v>
      </c>
      <c r="K140" s="7">
        <v>0.2972972972972973</v>
      </c>
      <c r="L140" s="7">
        <v>0.03860324333958126</v>
      </c>
      <c r="M140" s="7">
        <v>0.5066666666666667</v>
      </c>
      <c r="N140" s="7">
        <v>0.017681136321375912</v>
      </c>
      <c r="O140" s="7">
        <v>-0.020100944375076882</v>
      </c>
      <c r="P140" s="12" t="s">
        <v>21</v>
      </c>
      <c r="Q140" s="13">
        <v>3959.52</v>
      </c>
      <c r="R140" s="13">
        <v>3980.41</v>
      </c>
      <c r="S140" s="13">
        <v>3888.88</v>
      </c>
      <c r="T140" s="13">
        <v>3900.4</v>
      </c>
      <c r="U140" s="13">
        <v>3368.63192</v>
      </c>
    </row>
    <row r="141">
      <c r="A141" s="11">
        <v>44540.887556257294</v>
      </c>
      <c r="B141">
        <v>158.0</v>
      </c>
      <c r="C141">
        <v>65.0</v>
      </c>
      <c r="D141">
        <v>227.0</v>
      </c>
      <c r="E141" s="7">
        <v>0.3511111111111111</v>
      </c>
      <c r="F141" s="3">
        <v>-0.022529078638148792</v>
      </c>
      <c r="G141" s="7">
        <v>0.7085201793721974</v>
      </c>
      <c r="H141" s="7">
        <v>-0.02804160653042176</v>
      </c>
      <c r="I141" s="7">
        <v>0.14444444444444443</v>
      </c>
      <c r="J141" s="7">
        <v>0.010808534753678656</v>
      </c>
      <c r="K141" s="7">
        <v>0.2914798206278027</v>
      </c>
      <c r="L141" s="7">
        <v>0.028041606530421814</v>
      </c>
      <c r="M141" s="7">
        <v>0.5044444444444445</v>
      </c>
      <c r="N141" s="7">
        <v>0.011720543884470136</v>
      </c>
      <c r="O141" s="7">
        <v>-0.0067126552858447356</v>
      </c>
      <c r="P141" s="12" t="s">
        <v>21</v>
      </c>
      <c r="Q141" s="13">
        <v>3992.43</v>
      </c>
      <c r="R141" s="13">
        <v>4040.13</v>
      </c>
      <c r="S141" s="13">
        <v>3985.76</v>
      </c>
      <c r="T141" s="13">
        <v>4013.01</v>
      </c>
      <c r="U141" s="13">
        <v>674.906763</v>
      </c>
    </row>
    <row r="142">
      <c r="A142" s="11">
        <v>44541.30805492405</v>
      </c>
      <c r="B142">
        <v>151.0</v>
      </c>
      <c r="C142">
        <v>41.0</v>
      </c>
      <c r="D142">
        <v>258.0</v>
      </c>
      <c r="E142" s="7">
        <v>0.33555555555555555</v>
      </c>
      <c r="F142" s="3">
        <v>-0.038084634193704336</v>
      </c>
      <c r="G142" s="7">
        <v>0.7864583333333334</v>
      </c>
      <c r="H142" s="7">
        <v>0.049896547430714255</v>
      </c>
      <c r="I142" s="7">
        <v>0.09111111111111111</v>
      </c>
      <c r="J142" s="7">
        <v>-0.04252479857965466</v>
      </c>
      <c r="K142" s="7">
        <v>0.21354166666666666</v>
      </c>
      <c r="L142" s="7">
        <v>-0.04989654743071423</v>
      </c>
      <c r="M142" s="7">
        <v>0.5733333333333334</v>
      </c>
      <c r="N142" s="7">
        <v>0.08060943277335902</v>
      </c>
      <c r="O142" s="7">
        <v>-0.012541367813688042</v>
      </c>
      <c r="P142" s="12" t="s">
        <v>21</v>
      </c>
      <c r="Q142" s="13">
        <v>4041.67</v>
      </c>
      <c r="R142" s="13">
        <v>4064.15</v>
      </c>
      <c r="S142" s="13">
        <v>3998.43</v>
      </c>
      <c r="T142" s="13">
        <v>4013.18</v>
      </c>
      <c r="U142" s="13">
        <v>1198.703049</v>
      </c>
    </row>
    <row r="143">
      <c r="A143" s="11">
        <v>44541.34498704619</v>
      </c>
      <c r="B143">
        <v>152.0</v>
      </c>
      <c r="C143">
        <v>41.0</v>
      </c>
      <c r="D143">
        <v>257.0</v>
      </c>
      <c r="E143" s="7">
        <v>0.3377777777777778</v>
      </c>
      <c r="F143" s="3">
        <v>-0.0358624119714821</v>
      </c>
      <c r="G143" s="7">
        <v>0.7875647668393783</v>
      </c>
      <c r="H143" s="7">
        <v>0.051002980936759146</v>
      </c>
      <c r="I143" s="7">
        <v>0.09111111111111111</v>
      </c>
      <c r="J143" s="7">
        <v>-0.04252479857965466</v>
      </c>
      <c r="K143" s="7">
        <v>0.21243523316062177</v>
      </c>
      <c r="L143" s="7">
        <v>-0.05100298093675912</v>
      </c>
      <c r="M143" s="7">
        <v>0.5711111111111111</v>
      </c>
      <c r="N143" s="7">
        <v>0.07838721055113679</v>
      </c>
      <c r="O143" s="7">
        <v>-0.0012259120661942534</v>
      </c>
      <c r="P143" s="12" t="s">
        <v>21</v>
      </c>
      <c r="Q143" s="13">
        <v>4013.18</v>
      </c>
      <c r="R143" s="13">
        <v>4037.81</v>
      </c>
      <c r="S143" s="13">
        <v>3993.84</v>
      </c>
      <c r="T143" s="13">
        <v>4032.86</v>
      </c>
      <c r="U143" s="13">
        <v>329.898395</v>
      </c>
    </row>
    <row r="144">
      <c r="A144" s="11">
        <v>44541.3825719177</v>
      </c>
      <c r="B144">
        <v>148.0</v>
      </c>
      <c r="C144">
        <v>44.0</v>
      </c>
      <c r="D144">
        <v>258.0</v>
      </c>
      <c r="E144" s="7">
        <v>0.3288888888888889</v>
      </c>
      <c r="F144" s="3">
        <v>-0.04475130086037099</v>
      </c>
      <c r="G144" s="7">
        <v>0.7708333333333334</v>
      </c>
      <c r="H144" s="7">
        <v>0.034271547430714255</v>
      </c>
      <c r="I144" s="7">
        <v>0.09777777777777778</v>
      </c>
      <c r="J144" s="7">
        <v>-0.03585813191298799</v>
      </c>
      <c r="K144" s="7">
        <v>0.22916666666666666</v>
      </c>
      <c r="L144" s="7">
        <v>-0.03427154743071423</v>
      </c>
      <c r="M144" s="7">
        <v>0.5733333333333334</v>
      </c>
      <c r="N144" s="7">
        <v>0.08060943277335902</v>
      </c>
      <c r="O144" s="7">
        <v>-2.0919111946779542E-4</v>
      </c>
      <c r="P144" s="12" t="s">
        <v>21</v>
      </c>
      <c r="Q144" s="13">
        <v>4032.86</v>
      </c>
      <c r="R144" s="13">
        <v>4063.27</v>
      </c>
      <c r="S144" s="13">
        <v>4025.49</v>
      </c>
      <c r="T144" s="13">
        <v>4062.42</v>
      </c>
      <c r="U144" s="13">
        <v>167.141819</v>
      </c>
    </row>
    <row r="145">
      <c r="A145" s="11">
        <v>44541.47164256963</v>
      </c>
      <c r="B145">
        <v>150.0</v>
      </c>
      <c r="C145">
        <v>43.0</v>
      </c>
      <c r="D145">
        <v>257.0</v>
      </c>
      <c r="E145" s="7">
        <v>0.3333333333333333</v>
      </c>
      <c r="F145" s="3">
        <v>-0.04030685641592657</v>
      </c>
      <c r="G145" s="7">
        <v>0.7772020725388601</v>
      </c>
      <c r="H145" s="7">
        <v>0.040640286636240974</v>
      </c>
      <c r="I145" s="7">
        <v>0.09555555555555556</v>
      </c>
      <c r="J145" s="7">
        <v>-0.038080354135210215</v>
      </c>
      <c r="K145" s="7">
        <v>0.22279792746113988</v>
      </c>
      <c r="L145" s="7">
        <v>-0.040640286636241</v>
      </c>
      <c r="M145" s="7">
        <v>0.5711111111111111</v>
      </c>
      <c r="N145" s="7">
        <v>0.07838721055113679</v>
      </c>
      <c r="O145" s="7">
        <v>-0.007581311527663602</v>
      </c>
      <c r="P145" s="12" t="s">
        <v>21</v>
      </c>
      <c r="Q145" s="13">
        <v>4078.44</v>
      </c>
      <c r="R145" s="13">
        <v>4078.45</v>
      </c>
      <c r="S145" s="13">
        <v>4036.21</v>
      </c>
      <c r="T145" s="13">
        <v>4047.53</v>
      </c>
      <c r="U145" s="13">
        <v>187.052927</v>
      </c>
    </row>
    <row r="146">
      <c r="A146" s="11">
        <v>44541.501195881734</v>
      </c>
      <c r="B146">
        <v>123.0</v>
      </c>
      <c r="C146">
        <v>55.0</v>
      </c>
      <c r="D146">
        <v>272.0</v>
      </c>
      <c r="E146" s="7">
        <v>0.2733333333333333</v>
      </c>
      <c r="F146" s="3">
        <v>-0.10030685641592657</v>
      </c>
      <c r="G146" s="7">
        <v>0.6910112359550562</v>
      </c>
      <c r="H146" s="7">
        <v>-0.04555054994756291</v>
      </c>
      <c r="I146" s="7">
        <v>0.12222222222222222</v>
      </c>
      <c r="J146" s="7">
        <v>-0.011413687468543557</v>
      </c>
      <c r="K146" s="7">
        <v>0.3089887640449438</v>
      </c>
      <c r="L146" s="7">
        <v>0.04555054994756291</v>
      </c>
      <c r="M146" s="7">
        <v>0.6044444444444445</v>
      </c>
      <c r="N146" s="7">
        <v>0.11172054388447011</v>
      </c>
      <c r="O146" s="7">
        <v>-0.004179859734264448</v>
      </c>
      <c r="P146" s="12" t="s">
        <v>21</v>
      </c>
      <c r="Q146" s="13">
        <v>4047.53</v>
      </c>
      <c r="R146" s="13">
        <v>4055.16</v>
      </c>
      <c r="S146" s="13">
        <v>4026.19</v>
      </c>
      <c r="T146" s="13">
        <v>4038.21</v>
      </c>
      <c r="U146" s="13">
        <v>240.534429</v>
      </c>
    </row>
    <row r="147">
      <c r="A147" s="11">
        <v>44541.60544582435</v>
      </c>
      <c r="B147">
        <v>153.0</v>
      </c>
      <c r="C147">
        <v>78.0</v>
      </c>
      <c r="D147">
        <v>219.0</v>
      </c>
      <c r="E147" s="7">
        <v>0.34</v>
      </c>
      <c r="F147" s="3">
        <v>-0.03364018974925986</v>
      </c>
      <c r="G147" s="7">
        <v>0.6623376623376623</v>
      </c>
      <c r="H147" s="7">
        <v>-0.07422412356495678</v>
      </c>
      <c r="I147" s="7">
        <v>0.17333333333333334</v>
      </c>
      <c r="J147" s="7">
        <v>0.039697423642567564</v>
      </c>
      <c r="K147" s="7">
        <v>0.33766233766233766</v>
      </c>
      <c r="L147" s="7">
        <v>0.07422412356495678</v>
      </c>
      <c r="M147" s="7">
        <v>0.4866666666666667</v>
      </c>
      <c r="N147" s="7">
        <v>-0.006057233893307645</v>
      </c>
      <c r="O147" s="7">
        <v>-0.00549341681609681</v>
      </c>
      <c r="P147" s="12" t="s">
        <v>21</v>
      </c>
      <c r="Q147" s="13">
        <v>4005.97</v>
      </c>
      <c r="R147" s="13">
        <v>4037.56</v>
      </c>
      <c r="S147" s="13">
        <v>4005.97</v>
      </c>
      <c r="T147" s="13">
        <v>4015.38</v>
      </c>
      <c r="U147" s="13">
        <v>123.641333</v>
      </c>
    </row>
    <row r="148">
      <c r="A148" s="11">
        <v>44541.6659293134</v>
      </c>
      <c r="B148">
        <v>128.0</v>
      </c>
      <c r="C148">
        <v>55.0</v>
      </c>
      <c r="D148">
        <v>267.0</v>
      </c>
      <c r="E148" s="7">
        <v>0.28444444444444444</v>
      </c>
      <c r="F148" s="3">
        <v>-0.08919574530481544</v>
      </c>
      <c r="G148" s="7">
        <v>0.6994535519125683</v>
      </c>
      <c r="H148" s="7">
        <v>-0.03710823399005081</v>
      </c>
      <c r="I148" s="7">
        <v>0.12222222222222222</v>
      </c>
      <c r="J148" s="7">
        <v>-0.011413687468543557</v>
      </c>
      <c r="K148" s="7">
        <v>0.3005464480874317</v>
      </c>
      <c r="L148" s="7">
        <v>0.03710823399005081</v>
      </c>
      <c r="M148" s="7">
        <v>0.5933333333333334</v>
      </c>
      <c r="N148" s="7">
        <v>0.10060943277335904</v>
      </c>
      <c r="O148" s="7">
        <v>-0.001358907914150749</v>
      </c>
      <c r="P148" s="12" t="s">
        <v>21</v>
      </c>
      <c r="Q148" s="13">
        <v>4015.38</v>
      </c>
      <c r="R148" s="13">
        <v>4032.65</v>
      </c>
      <c r="S148" s="13">
        <v>3983.15</v>
      </c>
      <c r="T148" s="13">
        <v>4027.17</v>
      </c>
      <c r="U148" s="13">
        <v>383.672831</v>
      </c>
    </row>
    <row r="149">
      <c r="A149" s="11">
        <v>44541.68568276515</v>
      </c>
      <c r="B149">
        <v>130.0</v>
      </c>
      <c r="C149">
        <v>53.0</v>
      </c>
      <c r="D149">
        <v>267.0</v>
      </c>
      <c r="E149" s="7">
        <v>0.28888888888888886</v>
      </c>
      <c r="F149" s="3">
        <v>-0.08475130086037103</v>
      </c>
      <c r="G149" s="7">
        <v>0.7103825136612022</v>
      </c>
      <c r="H149" s="7">
        <v>-0.026179272241416918</v>
      </c>
      <c r="I149" s="7">
        <v>0.11777777777777777</v>
      </c>
      <c r="J149" s="7">
        <v>-0.015858131912988002</v>
      </c>
      <c r="K149" s="7">
        <v>0.2896174863387978</v>
      </c>
      <c r="L149" s="7">
        <v>0.026179272241416918</v>
      </c>
      <c r="M149" s="7">
        <v>0.5933333333333334</v>
      </c>
      <c r="N149" s="7">
        <v>0.10060943277335904</v>
      </c>
      <c r="O149" s="7">
        <v>-0.010035729556255656</v>
      </c>
      <c r="P149" s="12" t="s">
        <v>21</v>
      </c>
      <c r="Q149" s="13">
        <v>4027.17</v>
      </c>
      <c r="R149" s="13">
        <v>4069.46</v>
      </c>
      <c r="S149" s="13">
        <v>4012.39</v>
      </c>
      <c r="T149" s="13">
        <v>4028.62</v>
      </c>
      <c r="U149" s="13">
        <v>176.626556</v>
      </c>
    </row>
    <row r="150">
      <c r="A150" s="11">
        <v>44541.717968694225</v>
      </c>
      <c r="B150">
        <v>134.0</v>
      </c>
      <c r="C150">
        <v>56.0</v>
      </c>
      <c r="D150">
        <v>269.0</v>
      </c>
      <c r="E150" s="7">
        <v>0.29193899782135074</v>
      </c>
      <c r="F150" s="3">
        <v>-0.08170119192790914</v>
      </c>
      <c r="G150" s="7">
        <v>0.7052631578947368</v>
      </c>
      <c r="H150" s="7">
        <v>-0.0312986280078823</v>
      </c>
      <c r="I150" s="7">
        <v>0.12200435729847495</v>
      </c>
      <c r="J150" s="7">
        <v>-0.011631552392290828</v>
      </c>
      <c r="K150" s="7">
        <v>0.29473684210526313</v>
      </c>
      <c r="L150" s="7">
        <v>0.031298628007882245</v>
      </c>
      <c r="M150" s="7">
        <v>0.5860566448801743</v>
      </c>
      <c r="N150" s="7">
        <v>0.09333274432019995</v>
      </c>
      <c r="O150" s="7">
        <v>-0.001538435240423285</v>
      </c>
      <c r="P150" s="12" t="s">
        <v>21</v>
      </c>
      <c r="Q150" s="13">
        <v>4028.62</v>
      </c>
      <c r="R150" s="13">
        <v>4095.07</v>
      </c>
      <c r="S150" s="13">
        <v>4020.01</v>
      </c>
      <c r="T150" s="13">
        <v>4088.77</v>
      </c>
      <c r="U150" s="13">
        <v>355.820271</v>
      </c>
    </row>
    <row r="151">
      <c r="A151" s="11">
        <v>44541.76367824103</v>
      </c>
      <c r="B151">
        <v>126.0</v>
      </c>
      <c r="C151">
        <v>56.0</v>
      </c>
      <c r="D151">
        <v>268.0</v>
      </c>
      <c r="E151" s="7">
        <v>0.28</v>
      </c>
      <c r="F151" s="3">
        <v>-0.09364018974925986</v>
      </c>
      <c r="G151" s="7">
        <v>0.6923076923076923</v>
      </c>
      <c r="H151" s="7">
        <v>-0.044254093594926824</v>
      </c>
      <c r="I151" s="7">
        <v>0.12444444444444444</v>
      </c>
      <c r="J151" s="7">
        <v>-0.009191465246321334</v>
      </c>
      <c r="K151" s="7">
        <v>0.3076923076923077</v>
      </c>
      <c r="L151" s="7">
        <v>0.044254093594926824</v>
      </c>
      <c r="M151" s="7">
        <v>0.5955555555555555</v>
      </c>
      <c r="N151" s="7">
        <v>0.10283165499558117</v>
      </c>
      <c r="O151" s="7">
        <v>-0.008895121951219463</v>
      </c>
      <c r="P151" s="12" t="s">
        <v>21</v>
      </c>
      <c r="Q151" s="13">
        <v>4088.77</v>
      </c>
      <c r="R151" s="13">
        <v>4100.0</v>
      </c>
      <c r="S151" s="13">
        <v>4054.17</v>
      </c>
      <c r="T151" s="13">
        <v>4063.53</v>
      </c>
      <c r="U151" s="13">
        <v>294.926073</v>
      </c>
    </row>
    <row r="152">
      <c r="A152" s="11">
        <v>44541.80932056058</v>
      </c>
      <c r="B152">
        <v>127.0</v>
      </c>
      <c r="C152">
        <v>56.0</v>
      </c>
      <c r="D152">
        <v>267.0</v>
      </c>
      <c r="E152" s="7">
        <v>0.2822222222222222</v>
      </c>
      <c r="F152" s="3">
        <v>-0.09141796752703768</v>
      </c>
      <c r="G152" s="7">
        <v>0.6939890710382514</v>
      </c>
      <c r="H152" s="7">
        <v>-0.042572714864367756</v>
      </c>
      <c r="I152" s="7">
        <v>0.12444444444444444</v>
      </c>
      <c r="J152" s="7">
        <v>-0.009191465246321334</v>
      </c>
      <c r="K152" s="7">
        <v>0.30601092896174864</v>
      </c>
      <c r="L152" s="7">
        <v>0.042572714864367756</v>
      </c>
      <c r="M152" s="7">
        <v>0.5933333333333334</v>
      </c>
      <c r="N152" s="7">
        <v>0.10060943277335904</v>
      </c>
      <c r="O152" s="7">
        <v>-0.008526797103440098</v>
      </c>
      <c r="P152" s="12" t="s">
        <v>21</v>
      </c>
      <c r="Q152" s="13">
        <v>4063.53</v>
      </c>
      <c r="R152" s="13">
        <v>4076.56</v>
      </c>
      <c r="S152" s="13">
        <v>4033.99</v>
      </c>
      <c r="T152" s="13">
        <v>4041.8</v>
      </c>
      <c r="U152" s="13">
        <v>655.919944</v>
      </c>
    </row>
    <row r="153">
      <c r="A153" s="11">
        <v>44541.836182938554</v>
      </c>
      <c r="B153">
        <v>130.0</v>
      </c>
      <c r="C153">
        <v>55.0</v>
      </c>
      <c r="D153">
        <v>265.0</v>
      </c>
      <c r="E153" s="7">
        <v>0.28888888888888886</v>
      </c>
      <c r="F153" s="3">
        <v>-0.08475130086037103</v>
      </c>
      <c r="G153" s="7">
        <v>0.7027027027027027</v>
      </c>
      <c r="H153" s="7">
        <v>-0.03385908319991637</v>
      </c>
      <c r="I153" s="7">
        <v>0.12222222222222222</v>
      </c>
      <c r="J153" s="7">
        <v>-0.011413687468543557</v>
      </c>
      <c r="K153" s="7">
        <v>0.2972972972972973</v>
      </c>
      <c r="L153" s="7">
        <v>0.03385908319991643</v>
      </c>
      <c r="M153" s="7">
        <v>0.5888888888888889</v>
      </c>
      <c r="N153" s="7">
        <v>0.09616498832891457</v>
      </c>
      <c r="O153" s="7">
        <v>-0.004690644359389175</v>
      </c>
      <c r="P153" s="12" t="s">
        <v>21</v>
      </c>
      <c r="Q153" s="13">
        <v>4041.8</v>
      </c>
      <c r="R153" s="13">
        <v>4054.88</v>
      </c>
      <c r="S153" s="13">
        <v>4030.84</v>
      </c>
      <c r="T153" s="13">
        <v>4035.86</v>
      </c>
      <c r="U153" s="13">
        <v>150.822238</v>
      </c>
    </row>
    <row r="154">
      <c r="A154" s="11">
        <v>44541.91557265266</v>
      </c>
      <c r="B154">
        <v>131.0</v>
      </c>
      <c r="C154">
        <v>53.0</v>
      </c>
      <c r="D154">
        <v>266.0</v>
      </c>
      <c r="E154" s="7">
        <v>0.2911111111111111</v>
      </c>
      <c r="F154" s="3">
        <v>-0.08252907863814879</v>
      </c>
      <c r="G154" s="7">
        <v>0.7119565217391305</v>
      </c>
      <c r="H154" s="7">
        <v>-0.024605264163488627</v>
      </c>
      <c r="I154" s="7">
        <v>0.11777777777777777</v>
      </c>
      <c r="J154" s="7">
        <v>-0.015858131912988002</v>
      </c>
      <c r="K154" s="7">
        <v>0.28804347826086957</v>
      </c>
      <c r="L154" s="7">
        <v>0.024605264163488683</v>
      </c>
      <c r="M154" s="7">
        <v>0.5911111111111111</v>
      </c>
      <c r="N154" s="7">
        <v>0.0983872105511368</v>
      </c>
      <c r="O154" s="7">
        <v>-0.002962780379590826</v>
      </c>
      <c r="P154" s="12" t="s">
        <v>21</v>
      </c>
      <c r="Q154" s="13">
        <v>4035.86</v>
      </c>
      <c r="R154" s="13">
        <v>4057.0</v>
      </c>
      <c r="S154" s="13">
        <v>4035.03</v>
      </c>
      <c r="T154" s="13">
        <v>4044.98</v>
      </c>
      <c r="U154" s="13">
        <v>517.597266</v>
      </c>
    </row>
    <row r="155">
      <c r="A155" s="11">
        <v>44541.934166929015</v>
      </c>
      <c r="B155">
        <v>130.0</v>
      </c>
      <c r="C155">
        <v>54.0</v>
      </c>
      <c r="D155">
        <v>266.0</v>
      </c>
      <c r="E155" s="7">
        <v>0.28888888888888886</v>
      </c>
      <c r="F155" s="3">
        <v>-0.08475130086037103</v>
      </c>
      <c r="G155" s="7">
        <v>0.7065217391304348</v>
      </c>
      <c r="H155" s="7">
        <v>-0.030040046772184303</v>
      </c>
      <c r="I155" s="7">
        <v>0.12</v>
      </c>
      <c r="J155" s="7">
        <v>-0.01363590969076578</v>
      </c>
      <c r="K155" s="7">
        <v>0.29347826086956524</v>
      </c>
      <c r="L155" s="7">
        <v>0.03004004677218436</v>
      </c>
      <c r="M155" s="7">
        <v>0.5911111111111111</v>
      </c>
      <c r="N155" s="7">
        <v>0.0983872105511368</v>
      </c>
      <c r="O155" s="7">
        <v>-0.008148510304161666</v>
      </c>
      <c r="P155" s="12" t="s">
        <v>21</v>
      </c>
      <c r="Q155" s="13">
        <v>4044.98</v>
      </c>
      <c r="R155" s="13">
        <v>4049.82</v>
      </c>
      <c r="S155" s="13">
        <v>4009.44</v>
      </c>
      <c r="T155" s="13">
        <v>4016.82</v>
      </c>
      <c r="U155" s="13">
        <v>128.226382</v>
      </c>
    </row>
    <row r="156">
      <c r="A156" s="11">
        <v>44542.32414606068</v>
      </c>
      <c r="B156">
        <v>128.0</v>
      </c>
      <c r="C156">
        <v>55.0</v>
      </c>
      <c r="D156">
        <v>267.0</v>
      </c>
      <c r="E156" s="7">
        <v>0.28444444444444444</v>
      </c>
      <c r="F156" s="3">
        <v>-0.08919574530481544</v>
      </c>
      <c r="G156" s="7">
        <v>0.6994535519125683</v>
      </c>
      <c r="H156" s="7">
        <v>-0.03710823399005081</v>
      </c>
      <c r="I156" s="7">
        <v>0.12222222222222222</v>
      </c>
      <c r="J156" s="7">
        <v>-0.011413687468543557</v>
      </c>
      <c r="K156" s="7">
        <v>0.3005464480874317</v>
      </c>
      <c r="L156" s="7">
        <v>0.03710823399005081</v>
      </c>
      <c r="M156" s="7">
        <v>0.5933333333333334</v>
      </c>
      <c r="N156" s="7">
        <v>0.10060943277335904</v>
      </c>
      <c r="O156" s="7">
        <v>-0.002992137628472217</v>
      </c>
      <c r="P156" s="12" t="s">
        <v>21</v>
      </c>
      <c r="Q156" s="13">
        <v>4038.93</v>
      </c>
      <c r="R156" s="13">
        <v>4057.3</v>
      </c>
      <c r="S156" s="13">
        <v>4028.99</v>
      </c>
      <c r="T156" s="13">
        <v>4045.16</v>
      </c>
      <c r="U156" s="13">
        <v>85.980034</v>
      </c>
    </row>
    <row r="157">
      <c r="A157" s="11">
        <v>44542.34494276286</v>
      </c>
      <c r="B157">
        <v>127.0</v>
      </c>
      <c r="C157">
        <v>55.0</v>
      </c>
      <c r="D157">
        <v>268.0</v>
      </c>
      <c r="E157" s="7">
        <v>0.2822222222222222</v>
      </c>
      <c r="F157" s="3">
        <v>-0.09141796752703768</v>
      </c>
      <c r="G157" s="7">
        <v>0.6978021978021978</v>
      </c>
      <c r="H157" s="7">
        <v>-0.03875958810042135</v>
      </c>
      <c r="I157" s="7">
        <v>0.12222222222222222</v>
      </c>
      <c r="J157" s="7">
        <v>-0.011413687468543557</v>
      </c>
      <c r="K157" s="7">
        <v>0.3021978021978022</v>
      </c>
      <c r="L157" s="7">
        <v>0.038759588100421294</v>
      </c>
      <c r="M157" s="7">
        <v>0.5955555555555555</v>
      </c>
      <c r="N157" s="7">
        <v>0.10283165499558117</v>
      </c>
      <c r="O157" s="7">
        <v>-0.001818468543943886</v>
      </c>
      <c r="P157" s="12" t="s">
        <v>21</v>
      </c>
      <c r="Q157" s="13">
        <v>4045.16</v>
      </c>
      <c r="R157" s="13">
        <v>4058.36</v>
      </c>
      <c r="S157" s="13">
        <v>4031.34</v>
      </c>
      <c r="T157" s="13">
        <v>4050.98</v>
      </c>
      <c r="U157" s="13">
        <v>155.419614</v>
      </c>
    </row>
    <row r="158">
      <c r="A158" s="11">
        <v>44542.3792266215</v>
      </c>
      <c r="B158">
        <v>174.0</v>
      </c>
      <c r="C158">
        <v>55.0</v>
      </c>
      <c r="D158">
        <v>221.0</v>
      </c>
      <c r="E158" s="7">
        <v>0.38666666666666666</v>
      </c>
      <c r="F158" s="3">
        <v>0.01302647691740677</v>
      </c>
      <c r="G158" s="7">
        <v>0.759825327510917</v>
      </c>
      <c r="H158" s="7">
        <v>0.02326354160829791</v>
      </c>
      <c r="I158" s="7">
        <v>0.12222222222222222</v>
      </c>
      <c r="J158" s="7">
        <v>-0.011413687468543557</v>
      </c>
      <c r="K158" s="7">
        <v>0.24017467248908297</v>
      </c>
      <c r="L158" s="7">
        <v>-0.02326354160829791</v>
      </c>
      <c r="M158" s="7">
        <v>0.4911111111111111</v>
      </c>
      <c r="N158" s="7">
        <v>-0.0016127894488632277</v>
      </c>
      <c r="O158" s="7">
        <v>-0.00645887095580442</v>
      </c>
      <c r="P158" s="12" t="s">
        <v>21</v>
      </c>
      <c r="Q158" s="13">
        <v>4050.98</v>
      </c>
      <c r="R158" s="13">
        <v>4053.34</v>
      </c>
      <c r="S158" s="13">
        <v>4018.56</v>
      </c>
      <c r="T158" s="13">
        <v>4027.16</v>
      </c>
      <c r="U158" s="13">
        <v>56.042016</v>
      </c>
    </row>
    <row r="159">
      <c r="A159" s="11">
        <v>44542.48512008575</v>
      </c>
      <c r="B159">
        <v>170.0</v>
      </c>
      <c r="C159">
        <v>57.0</v>
      </c>
      <c r="D159">
        <v>223.0</v>
      </c>
      <c r="E159" s="7">
        <v>0.37777777777777777</v>
      </c>
      <c r="F159" s="3">
        <v>0.00413758802851788</v>
      </c>
      <c r="G159" s="7">
        <v>0.748898678414097</v>
      </c>
      <c r="H159" s="7">
        <v>0.012336892511477848</v>
      </c>
      <c r="I159" s="7">
        <v>0.12666666666666668</v>
      </c>
      <c r="J159" s="7">
        <v>-0.006969243024099098</v>
      </c>
      <c r="K159" s="7">
        <v>0.2511013215859031</v>
      </c>
      <c r="L159" s="7">
        <v>-0.012336892511477793</v>
      </c>
      <c r="M159" s="7">
        <v>0.4955555555555556</v>
      </c>
      <c r="N159" s="7">
        <v>0.0028316549955812453</v>
      </c>
      <c r="O159" s="7">
        <v>-2.2249388753052676E-4</v>
      </c>
      <c r="P159" s="12" t="s">
        <v>21</v>
      </c>
      <c r="Q159" s="13">
        <v>4045.78</v>
      </c>
      <c r="R159" s="13">
        <v>4090.0</v>
      </c>
      <c r="S159" s="13">
        <v>4045.78</v>
      </c>
      <c r="T159" s="13">
        <v>4089.09</v>
      </c>
      <c r="U159" s="13">
        <v>407.620285</v>
      </c>
    </row>
    <row r="160">
      <c r="A160" s="11">
        <v>44542.51612399309</v>
      </c>
      <c r="B160">
        <v>172.0</v>
      </c>
      <c r="C160">
        <v>57.0</v>
      </c>
      <c r="D160">
        <v>221.0</v>
      </c>
      <c r="E160" s="7">
        <v>0.38222222222222224</v>
      </c>
      <c r="F160" s="3">
        <v>0.008582032472962353</v>
      </c>
      <c r="G160" s="7">
        <v>0.7510917030567685</v>
      </c>
      <c r="H160" s="7">
        <v>0.014529917154149419</v>
      </c>
      <c r="I160" s="7">
        <v>0.12666666666666668</v>
      </c>
      <c r="J160" s="7">
        <v>-0.006969243024099098</v>
      </c>
      <c r="K160" s="7">
        <v>0.24890829694323144</v>
      </c>
      <c r="L160" s="7">
        <v>-0.014529917154149447</v>
      </c>
      <c r="M160" s="7">
        <v>0.4911111111111111</v>
      </c>
      <c r="N160" s="7">
        <v>-0.0016127894488632277</v>
      </c>
      <c r="O160" s="7">
        <v>-0.0012806558495697734</v>
      </c>
      <c r="P160" s="12" t="s">
        <v>21</v>
      </c>
      <c r="Q160" s="13">
        <v>4089.09</v>
      </c>
      <c r="R160" s="13">
        <v>4161.93</v>
      </c>
      <c r="S160" s="13">
        <v>4089.09</v>
      </c>
      <c r="T160" s="13">
        <v>4156.6</v>
      </c>
      <c r="U160" s="13">
        <v>799.114052</v>
      </c>
    </row>
    <row r="161">
      <c r="A161" s="11">
        <v>44542.54665963919</v>
      </c>
      <c r="B161">
        <v>173.0</v>
      </c>
      <c r="C161">
        <v>57.0</v>
      </c>
      <c r="D161">
        <v>220.0</v>
      </c>
      <c r="E161" s="7">
        <v>0.3844444444444444</v>
      </c>
      <c r="F161" s="3">
        <v>0.010804254695184534</v>
      </c>
      <c r="G161" s="7">
        <v>0.7521739130434782</v>
      </c>
      <c r="H161" s="7">
        <v>0.015612127140859133</v>
      </c>
      <c r="I161" s="7">
        <v>0.12666666666666668</v>
      </c>
      <c r="J161" s="7">
        <v>-0.006969243024099098</v>
      </c>
      <c r="K161" s="7">
        <v>0.24782608695652175</v>
      </c>
      <c r="L161" s="7">
        <v>-0.015612127140859133</v>
      </c>
      <c r="M161" s="7">
        <v>0.4888888888888889</v>
      </c>
      <c r="N161" s="7">
        <v>-0.0038350116710854643</v>
      </c>
      <c r="O161" s="7">
        <v>-0.007278830016782468</v>
      </c>
      <c r="P161" s="12" t="s">
        <v>21</v>
      </c>
      <c r="Q161" s="13">
        <v>4156.6</v>
      </c>
      <c r="R161" s="13">
        <v>4171.0</v>
      </c>
      <c r="S161" s="13">
        <v>4140.2</v>
      </c>
      <c r="T161" s="13">
        <v>4140.64</v>
      </c>
      <c r="U161" s="13">
        <v>508.821619</v>
      </c>
    </row>
    <row r="162">
      <c r="A162" s="11">
        <v>44542.65486945447</v>
      </c>
      <c r="B162">
        <v>174.0</v>
      </c>
      <c r="C162">
        <v>57.0</v>
      </c>
      <c r="D162">
        <v>219.0</v>
      </c>
      <c r="E162" s="7">
        <v>0.38666666666666666</v>
      </c>
      <c r="F162" s="3">
        <v>0.01302647691740677</v>
      </c>
      <c r="G162" s="7">
        <v>0.7532467532467533</v>
      </c>
      <c r="H162" s="7">
        <v>0.01668496734413416</v>
      </c>
      <c r="I162" s="7">
        <v>0.12666666666666668</v>
      </c>
      <c r="J162" s="7">
        <v>-0.006969243024099098</v>
      </c>
      <c r="K162" s="7">
        <v>0.24675324675324675</v>
      </c>
      <c r="L162" s="7">
        <v>-0.016684967344134133</v>
      </c>
      <c r="M162" s="7">
        <v>0.4866666666666667</v>
      </c>
      <c r="N162" s="7">
        <v>-0.006057233893307645</v>
      </c>
      <c r="O162" s="7">
        <v>-0.00829734850306317</v>
      </c>
      <c r="P162" s="12" t="s">
        <v>21</v>
      </c>
      <c r="Q162" s="13">
        <v>4149.08</v>
      </c>
      <c r="R162" s="13">
        <v>4159.16</v>
      </c>
      <c r="S162" s="13">
        <v>4119.64</v>
      </c>
      <c r="T162" s="13">
        <v>4124.65</v>
      </c>
      <c r="U162" s="13">
        <v>223.175959</v>
      </c>
    </row>
    <row r="163">
      <c r="A163" s="11">
        <v>44542.76969502342</v>
      </c>
      <c r="B163">
        <v>172.0</v>
      </c>
      <c r="C163">
        <v>56.0</v>
      </c>
      <c r="D163">
        <v>222.0</v>
      </c>
      <c r="E163" s="7">
        <v>0.38222222222222224</v>
      </c>
      <c r="F163" s="3">
        <v>0.008582032472962353</v>
      </c>
      <c r="G163" s="7">
        <v>0.7543859649122807</v>
      </c>
      <c r="H163" s="7">
        <v>0.0178241790096616</v>
      </c>
      <c r="I163" s="7">
        <v>0.12444444444444444</v>
      </c>
      <c r="J163" s="7">
        <v>-0.009191465246321334</v>
      </c>
      <c r="K163" s="7">
        <v>0.24561403508771928</v>
      </c>
      <c r="L163" s="7">
        <v>-0.0178241790096616</v>
      </c>
      <c r="M163" s="7">
        <v>0.49333333333333335</v>
      </c>
      <c r="N163" s="7">
        <v>6.094327733590088E-4</v>
      </c>
      <c r="O163" s="7">
        <v>-0.01840872731484486</v>
      </c>
      <c r="P163" s="12" t="s">
        <v>21</v>
      </c>
      <c r="Q163" s="13">
        <v>4135.76</v>
      </c>
      <c r="R163" s="13">
        <v>4144.23</v>
      </c>
      <c r="S163" s="13">
        <v>4057.58</v>
      </c>
      <c r="T163" s="13">
        <v>4067.94</v>
      </c>
      <c r="U163" s="13">
        <v>389.960773</v>
      </c>
    </row>
    <row r="164">
      <c r="A164" s="11">
        <v>44542.81382807472</v>
      </c>
      <c r="B164">
        <v>170.0</v>
      </c>
      <c r="C164">
        <v>57.0</v>
      </c>
      <c r="D164">
        <v>223.0</v>
      </c>
      <c r="E164" s="7">
        <v>0.37777777777777777</v>
      </c>
      <c r="F164" s="3">
        <v>0.00413758802851788</v>
      </c>
      <c r="G164" s="7">
        <v>0.748898678414097</v>
      </c>
      <c r="H164" s="7">
        <v>0.012336892511477848</v>
      </c>
      <c r="I164" s="7">
        <v>0.12666666666666668</v>
      </c>
      <c r="J164" s="7">
        <v>-0.006969243024099098</v>
      </c>
      <c r="K164" s="7">
        <v>0.2511013215859031</v>
      </c>
      <c r="L164" s="7">
        <v>-0.012336892511477793</v>
      </c>
      <c r="M164" s="7">
        <v>0.4955555555555556</v>
      </c>
      <c r="N164" s="7">
        <v>0.0028316549955812453</v>
      </c>
      <c r="O164" s="7">
        <v>-0.023800744357094786</v>
      </c>
      <c r="P164" s="12" t="s">
        <v>21</v>
      </c>
      <c r="Q164" s="13">
        <v>4067.94</v>
      </c>
      <c r="R164" s="13">
        <v>4067.94</v>
      </c>
      <c r="S164" s="13">
        <v>3969.0</v>
      </c>
      <c r="T164" s="13">
        <v>3971.12</v>
      </c>
      <c r="U164" s="13">
        <v>1272.576011</v>
      </c>
    </row>
    <row r="165">
      <c r="A165" s="11">
        <v>44542.84109905479</v>
      </c>
      <c r="B165">
        <v>173.0</v>
      </c>
      <c r="C165">
        <v>57.0</v>
      </c>
      <c r="D165">
        <v>220.0</v>
      </c>
      <c r="E165" s="7">
        <v>0.3844444444444444</v>
      </c>
      <c r="F165" s="3">
        <v>0.010804254695184534</v>
      </c>
      <c r="G165" s="7">
        <v>0.7521739130434782</v>
      </c>
      <c r="H165" s="7">
        <v>0.015612127140859133</v>
      </c>
      <c r="I165" s="7">
        <v>0.12666666666666668</v>
      </c>
      <c r="J165" s="7">
        <v>-0.006969243024099098</v>
      </c>
      <c r="K165" s="7">
        <v>0.24782608695652175</v>
      </c>
      <c r="L165" s="7">
        <v>-0.015612127140859133</v>
      </c>
      <c r="M165" s="7">
        <v>0.4888888888888889</v>
      </c>
      <c r="N165" s="7">
        <v>-0.0038350116710854643</v>
      </c>
      <c r="O165" s="7">
        <v>-0.0030924922687694143</v>
      </c>
      <c r="P165" s="12" t="s">
        <v>21</v>
      </c>
      <c r="Q165" s="13">
        <v>3971.12</v>
      </c>
      <c r="R165" s="13">
        <v>4000.01</v>
      </c>
      <c r="S165" s="13">
        <v>3952.59</v>
      </c>
      <c r="T165" s="13">
        <v>3987.64</v>
      </c>
      <c r="U165" s="13">
        <v>1047.576186</v>
      </c>
    </row>
    <row r="166">
      <c r="A166" s="11">
        <v>44542.87949863064</v>
      </c>
      <c r="B166">
        <v>173.0</v>
      </c>
      <c r="C166">
        <v>57.0</v>
      </c>
      <c r="D166">
        <v>220.0</v>
      </c>
      <c r="E166" s="7">
        <v>0.3844444444444444</v>
      </c>
      <c r="F166" s="3">
        <v>0.010804254695184534</v>
      </c>
      <c r="G166" s="7">
        <v>0.7521739130434782</v>
      </c>
      <c r="H166" s="7">
        <v>0.015612127140859133</v>
      </c>
      <c r="I166" s="7">
        <v>0.12666666666666668</v>
      </c>
      <c r="J166" s="7">
        <v>-0.006969243024099098</v>
      </c>
      <c r="K166" s="7">
        <v>0.24782608695652175</v>
      </c>
      <c r="L166" s="7">
        <v>-0.015612127140859133</v>
      </c>
      <c r="M166" s="7">
        <v>0.4888888888888889</v>
      </c>
      <c r="N166" s="7">
        <v>-0.0038350116710854643</v>
      </c>
      <c r="O166" s="7">
        <v>-0.0034076518860493357</v>
      </c>
      <c r="P166" s="12" t="s">
        <v>21</v>
      </c>
      <c r="Q166" s="13">
        <v>3987.64</v>
      </c>
      <c r="R166" s="13">
        <v>4011.56</v>
      </c>
      <c r="S166" s="13">
        <v>3975.62</v>
      </c>
      <c r="T166" s="13">
        <v>3997.89</v>
      </c>
      <c r="U166" s="13">
        <v>168.595314</v>
      </c>
    </row>
    <row r="167">
      <c r="A167" s="11">
        <v>44542.91688991022</v>
      </c>
      <c r="B167">
        <v>169.0</v>
      </c>
      <c r="C167">
        <v>58.0</v>
      </c>
      <c r="D167">
        <v>223.0</v>
      </c>
      <c r="E167" s="7">
        <v>0.37555555555555553</v>
      </c>
      <c r="F167" s="3">
        <v>0.0019153658062956436</v>
      </c>
      <c r="G167" s="7">
        <v>0.7444933920704846</v>
      </c>
      <c r="H167" s="7">
        <v>0.00793160616786548</v>
      </c>
      <c r="I167" s="7">
        <v>0.1288888888888889</v>
      </c>
      <c r="J167" s="7">
        <v>-0.004747020801876889</v>
      </c>
      <c r="K167" s="7">
        <v>0.2555066079295154</v>
      </c>
      <c r="L167" s="7">
        <v>-0.00793160616786548</v>
      </c>
      <c r="M167" s="7">
        <v>0.4955555555555556</v>
      </c>
      <c r="N167" s="7">
        <v>0.0028316549955812453</v>
      </c>
      <c r="O167" s="7">
        <v>-3.753697765182001E-4</v>
      </c>
      <c r="P167" s="12" t="s">
        <v>21</v>
      </c>
      <c r="Q167" s="13">
        <v>3997.89</v>
      </c>
      <c r="R167" s="13">
        <v>4022.7</v>
      </c>
      <c r="S167" s="13">
        <v>3989.69</v>
      </c>
      <c r="T167" s="13">
        <v>4021.19</v>
      </c>
      <c r="U167" s="13">
        <v>172.993168</v>
      </c>
    </row>
    <row r="168">
      <c r="A168" s="11">
        <v>44543.27903561332</v>
      </c>
      <c r="B168">
        <v>164.0</v>
      </c>
      <c r="C168">
        <v>53.0</v>
      </c>
      <c r="D168">
        <v>233.0</v>
      </c>
      <c r="E168" s="7">
        <v>0.36444444444444446</v>
      </c>
      <c r="F168" s="3">
        <v>-0.009195745304815428</v>
      </c>
      <c r="G168" s="7">
        <v>0.7557603686635944</v>
      </c>
      <c r="H168" s="7">
        <v>0.019198582760975302</v>
      </c>
      <c r="I168" s="7">
        <v>0.11777777777777777</v>
      </c>
      <c r="J168" s="7">
        <v>-0.015858131912988002</v>
      </c>
      <c r="K168" s="7">
        <v>0.24423963133640553</v>
      </c>
      <c r="L168" s="7">
        <v>-0.019198582760975358</v>
      </c>
      <c r="M168" s="7">
        <v>0.5177777777777778</v>
      </c>
      <c r="N168" s="7">
        <v>0.025053877217803444</v>
      </c>
      <c r="O168" s="7">
        <v>-0.008695652173913044</v>
      </c>
      <c r="P168" s="12" t="s">
        <v>21</v>
      </c>
      <c r="Q168" s="13">
        <v>4013.6</v>
      </c>
      <c r="R168" s="13">
        <v>4025.0</v>
      </c>
      <c r="S168" s="13">
        <v>3990.0</v>
      </c>
      <c r="T168" s="13">
        <v>3990.0</v>
      </c>
      <c r="U168" s="13">
        <v>312.291735</v>
      </c>
    </row>
    <row r="169">
      <c r="A169" s="11">
        <v>44543.31875637246</v>
      </c>
      <c r="B169">
        <v>144.0</v>
      </c>
      <c r="C169">
        <v>136.0</v>
      </c>
      <c r="D169">
        <v>170.0</v>
      </c>
      <c r="E169" s="7">
        <v>0.32</v>
      </c>
      <c r="F169" s="3">
        <v>-0.05364018974925988</v>
      </c>
      <c r="G169" s="7">
        <v>0.5142857142857142</v>
      </c>
      <c r="H169" s="7">
        <v>-0.22227607161690488</v>
      </c>
      <c r="I169" s="7">
        <v>0.3022222222222222</v>
      </c>
      <c r="J169" s="7">
        <v>0.16858631253145645</v>
      </c>
      <c r="K169" s="7">
        <v>0.4857142857142857</v>
      </c>
      <c r="L169" s="7">
        <v>0.22227607161690482</v>
      </c>
      <c r="M169" s="7">
        <v>0.37777777777777777</v>
      </c>
      <c r="N169" s="7">
        <v>-0.11494612278219657</v>
      </c>
      <c r="O169" s="7">
        <v>-0.0056097859877899834</v>
      </c>
      <c r="P169" s="12" t="s">
        <v>21</v>
      </c>
      <c r="Q169" s="13">
        <v>3990.0</v>
      </c>
      <c r="R169" s="13">
        <v>3998.37</v>
      </c>
      <c r="S169" s="13">
        <v>3960.95</v>
      </c>
      <c r="T169" s="13">
        <v>3975.94</v>
      </c>
      <c r="U169" s="13">
        <v>819.20468</v>
      </c>
    </row>
    <row r="170">
      <c r="A170" s="11">
        <v>44543.36097396388</v>
      </c>
      <c r="B170">
        <v>172.0</v>
      </c>
      <c r="C170">
        <v>92.0</v>
      </c>
      <c r="D170">
        <v>186.0</v>
      </c>
      <c r="E170" s="7">
        <v>0.38222222222222224</v>
      </c>
      <c r="F170" s="3">
        <v>0.008582032472962353</v>
      </c>
      <c r="G170" s="7">
        <v>0.6515151515151515</v>
      </c>
      <c r="H170" s="7">
        <v>-0.08504663438746762</v>
      </c>
      <c r="I170" s="7">
        <v>0.20444444444444446</v>
      </c>
      <c r="J170" s="7">
        <v>0.07080853475367868</v>
      </c>
      <c r="K170" s="7">
        <v>0.3484848484848485</v>
      </c>
      <c r="L170" s="7">
        <v>0.08504663438746762</v>
      </c>
      <c r="M170" s="7">
        <v>0.41333333333333333</v>
      </c>
      <c r="N170" s="7">
        <v>-0.079390567226641</v>
      </c>
      <c r="O170" s="7">
        <v>-0.01415949679713696</v>
      </c>
      <c r="P170" s="12" t="s">
        <v>21</v>
      </c>
      <c r="Q170" s="13">
        <v>3975.94</v>
      </c>
      <c r="R170" s="13">
        <v>3976.13</v>
      </c>
      <c r="S170" s="13">
        <v>3903.0</v>
      </c>
      <c r="T170" s="13">
        <v>3919.83</v>
      </c>
      <c r="U170" s="13">
        <v>1898.453353</v>
      </c>
    </row>
    <row r="171">
      <c r="A171" s="11">
        <v>44543.3871838203</v>
      </c>
      <c r="B171">
        <v>170.0</v>
      </c>
      <c r="C171">
        <v>93.0</v>
      </c>
      <c r="D171">
        <v>187.0</v>
      </c>
      <c r="E171" s="7">
        <v>0.37777777777777777</v>
      </c>
      <c r="F171" s="3">
        <v>0.00413758802851788</v>
      </c>
      <c r="G171" s="7">
        <v>0.6463878326996197</v>
      </c>
      <c r="H171" s="7">
        <v>-0.09017395320299937</v>
      </c>
      <c r="I171" s="7">
        <v>0.20666666666666667</v>
      </c>
      <c r="J171" s="7">
        <v>0.07303075697590089</v>
      </c>
      <c r="K171" s="7">
        <v>0.35361216730038025</v>
      </c>
      <c r="L171" s="7">
        <v>0.09017395320299937</v>
      </c>
      <c r="M171" s="7">
        <v>0.41555555555555557</v>
      </c>
      <c r="N171" s="7">
        <v>-0.07716834500441877</v>
      </c>
      <c r="O171" s="7">
        <v>-0.027763678425951288</v>
      </c>
      <c r="P171" s="12" t="s">
        <v>21</v>
      </c>
      <c r="Q171" s="13">
        <v>3919.83</v>
      </c>
      <c r="R171" s="13">
        <v>3920.59</v>
      </c>
      <c r="S171" s="13">
        <v>3766.86</v>
      </c>
      <c r="T171" s="13">
        <v>3811.74</v>
      </c>
      <c r="U171" s="13">
        <v>2246.870594</v>
      </c>
    </row>
    <row r="172">
      <c r="A172" s="11">
        <v>44543.42470684586</v>
      </c>
      <c r="B172">
        <v>185.0</v>
      </c>
      <c r="C172">
        <v>60.0</v>
      </c>
      <c r="D172">
        <v>205.0</v>
      </c>
      <c r="E172" s="7">
        <v>0.4111111111111111</v>
      </c>
      <c r="F172" s="3">
        <v>0.037470921361851206</v>
      </c>
      <c r="G172" s="7">
        <v>0.7551020408163265</v>
      </c>
      <c r="H172" s="7">
        <v>0.018540254913707366</v>
      </c>
      <c r="I172" s="7">
        <v>0.13333333333333333</v>
      </c>
      <c r="J172" s="7">
        <v>-3.025763574324436E-4</v>
      </c>
      <c r="K172" s="7">
        <v>0.24489795918367346</v>
      </c>
      <c r="L172" s="7">
        <v>-0.01854025491370742</v>
      </c>
      <c r="M172" s="7">
        <v>0.45555555555555555</v>
      </c>
      <c r="N172" s="7">
        <v>-0.03716834500441879</v>
      </c>
      <c r="O172" s="7">
        <v>-0.005525727127744285</v>
      </c>
      <c r="P172" s="12" t="s">
        <v>21</v>
      </c>
      <c r="Q172" s="13">
        <v>3811.74</v>
      </c>
      <c r="R172" s="13">
        <v>3831.17</v>
      </c>
      <c r="S172" s="13">
        <v>3756.89</v>
      </c>
      <c r="T172" s="13">
        <v>3810.0</v>
      </c>
      <c r="U172" s="13">
        <v>3191.556007</v>
      </c>
    </row>
    <row r="173">
      <c r="A173" s="11">
        <v>44543.49256025287</v>
      </c>
      <c r="B173">
        <v>185.0</v>
      </c>
      <c r="C173">
        <v>60.0</v>
      </c>
      <c r="D173">
        <v>205.0</v>
      </c>
      <c r="E173" s="7">
        <v>0.4111111111111111</v>
      </c>
      <c r="F173" s="3">
        <v>0.037470921361851206</v>
      </c>
      <c r="G173" s="7">
        <v>0.7551020408163265</v>
      </c>
      <c r="H173" s="7">
        <v>0.018540254913707366</v>
      </c>
      <c r="I173" s="7">
        <v>0.13333333333333333</v>
      </c>
      <c r="J173" s="7">
        <v>-3.025763574324436E-4</v>
      </c>
      <c r="K173" s="7">
        <v>0.24489795918367346</v>
      </c>
      <c r="L173" s="7">
        <v>-0.01854025491370742</v>
      </c>
      <c r="M173" s="7">
        <v>0.45555555555555555</v>
      </c>
      <c r="N173" s="7">
        <v>-0.03716834500441879</v>
      </c>
      <c r="O173" s="7">
        <v>-0.012324792717050705</v>
      </c>
      <c r="P173" s="12" t="s">
        <v>21</v>
      </c>
      <c r="Q173" s="13">
        <v>3810.0</v>
      </c>
      <c r="R173" s="13">
        <v>3877.55</v>
      </c>
      <c r="S173" s="13">
        <v>3802.41</v>
      </c>
      <c r="T173" s="13">
        <v>3829.76</v>
      </c>
      <c r="U173" s="13">
        <v>1789.02893</v>
      </c>
    </row>
    <row r="174">
      <c r="A174" s="11">
        <v>44543.522582181184</v>
      </c>
      <c r="B174">
        <v>186.0</v>
      </c>
      <c r="C174">
        <v>60.0</v>
      </c>
      <c r="D174">
        <v>204.0</v>
      </c>
      <c r="E174" s="7">
        <v>0.41333333333333333</v>
      </c>
      <c r="F174" s="3">
        <v>0.03969314358407344</v>
      </c>
      <c r="G174" s="7">
        <v>0.7560975609756098</v>
      </c>
      <c r="H174" s="7">
        <v>0.019535775072990647</v>
      </c>
      <c r="I174" s="7">
        <v>0.13333333333333333</v>
      </c>
      <c r="J174" s="7">
        <v>-3.025763574324436E-4</v>
      </c>
      <c r="K174" s="7">
        <v>0.24390243902439024</v>
      </c>
      <c r="L174" s="7">
        <v>-0.019535775072990647</v>
      </c>
      <c r="M174" s="7">
        <v>0.4533333333333333</v>
      </c>
      <c r="N174" s="7">
        <v>-0.03939056722664103</v>
      </c>
      <c r="O174" s="7">
        <v>-0.0033477839493950305</v>
      </c>
      <c r="P174" s="12" t="s">
        <v>21</v>
      </c>
      <c r="Q174" s="13">
        <v>3829.76</v>
      </c>
      <c r="R174" s="13">
        <v>3838.36</v>
      </c>
      <c r="S174" s="13">
        <v>3811.07</v>
      </c>
      <c r="T174" s="13">
        <v>3825.51</v>
      </c>
      <c r="U174" s="13">
        <v>1030.896729</v>
      </c>
    </row>
    <row r="175">
      <c r="A175" s="11">
        <v>44543.57222952734</v>
      </c>
      <c r="B175">
        <v>186.0</v>
      </c>
      <c r="C175">
        <v>61.0</v>
      </c>
      <c r="D175">
        <v>203.0</v>
      </c>
      <c r="E175" s="7">
        <v>0.41333333333333333</v>
      </c>
      <c r="F175" s="3">
        <v>0.03969314358407344</v>
      </c>
      <c r="G175" s="7">
        <v>0.7530364372469636</v>
      </c>
      <c r="H175" s="7">
        <v>0.01647465134434445</v>
      </c>
      <c r="I175" s="7">
        <v>0.13555555555555557</v>
      </c>
      <c r="J175" s="7">
        <v>0.001919645864789793</v>
      </c>
      <c r="K175" s="7">
        <v>0.24696356275303644</v>
      </c>
      <c r="L175" s="7">
        <v>-0.01647465134434445</v>
      </c>
      <c r="M175" s="7">
        <v>0.45111111111111113</v>
      </c>
      <c r="N175" s="7">
        <v>-0.04161278944886321</v>
      </c>
      <c r="O175" s="7">
        <v>-0.01579658659891107</v>
      </c>
      <c r="P175" s="12" t="s">
        <v>21</v>
      </c>
      <c r="Q175" s="13">
        <v>3825.51</v>
      </c>
      <c r="R175" s="13">
        <v>3825.51</v>
      </c>
      <c r="S175" s="13">
        <v>3666.12</v>
      </c>
      <c r="T175" s="13">
        <v>3765.08</v>
      </c>
      <c r="U175" s="13">
        <v>5800.406452</v>
      </c>
    </row>
    <row r="176">
      <c r="A176" s="11">
        <v>44543.58612472523</v>
      </c>
      <c r="B176">
        <v>187.0</v>
      </c>
      <c r="C176">
        <v>61.0</v>
      </c>
      <c r="D176">
        <v>202.0</v>
      </c>
      <c r="E176" s="7">
        <v>0.41555555555555557</v>
      </c>
      <c r="F176" s="3">
        <v>0.04191536580629568</v>
      </c>
      <c r="G176" s="7">
        <v>0.7540322580645161</v>
      </c>
      <c r="H176" s="7">
        <v>0.01747047216189701</v>
      </c>
      <c r="I176" s="7">
        <v>0.13555555555555557</v>
      </c>
      <c r="J176" s="7">
        <v>0.001919645864789793</v>
      </c>
      <c r="K176" s="7">
        <v>0.24596774193548387</v>
      </c>
      <c r="L176" s="7">
        <v>-0.01747047216189701</v>
      </c>
      <c r="M176" s="7">
        <v>0.4488888888888889</v>
      </c>
      <c r="N176" s="7">
        <v>-0.043835011671085444</v>
      </c>
      <c r="O176" s="7">
        <v>-0.007846586167189605</v>
      </c>
      <c r="P176" s="12" t="s">
        <v>21</v>
      </c>
      <c r="Q176" s="13">
        <v>3765.08</v>
      </c>
      <c r="R176" s="13">
        <v>3786.36</v>
      </c>
      <c r="S176" s="13">
        <v>3723.97</v>
      </c>
      <c r="T176" s="13">
        <v>3756.65</v>
      </c>
      <c r="U176" s="13">
        <v>1179.400644</v>
      </c>
    </row>
    <row r="177">
      <c r="A177" s="11">
        <v>44543.641144292</v>
      </c>
      <c r="B177">
        <v>141.0</v>
      </c>
      <c r="C177">
        <v>50.0</v>
      </c>
      <c r="D177">
        <v>259.0</v>
      </c>
      <c r="E177" s="7">
        <v>0.31333333333333335</v>
      </c>
      <c r="F177" s="3">
        <v>-0.060306856415926535</v>
      </c>
      <c r="G177" s="7">
        <v>0.7382198952879581</v>
      </c>
      <c r="H177" s="7">
        <v>0.0016581093853389461</v>
      </c>
      <c r="I177" s="7">
        <v>0.1111111111111111</v>
      </c>
      <c r="J177" s="7">
        <v>-0.02252479857965467</v>
      </c>
      <c r="K177" s="7">
        <v>0.2617801047120419</v>
      </c>
      <c r="L177" s="7">
        <v>-0.0016581093853390017</v>
      </c>
      <c r="M177" s="7">
        <v>0.5755555555555556</v>
      </c>
      <c r="N177" s="7">
        <v>0.08283165499558126</v>
      </c>
      <c r="O177" s="7">
        <v>-0.002382753203890742</v>
      </c>
      <c r="P177" s="12" t="s">
        <v>21</v>
      </c>
      <c r="Q177" s="13">
        <v>3756.65</v>
      </c>
      <c r="R177" s="13">
        <v>3781.34</v>
      </c>
      <c r="S177" s="13">
        <v>3717.52</v>
      </c>
      <c r="T177" s="13">
        <v>3772.33</v>
      </c>
      <c r="U177" s="13">
        <v>793.073657</v>
      </c>
    </row>
    <row r="178">
      <c r="A178" s="11">
        <v>44543.66823120033</v>
      </c>
      <c r="B178">
        <v>144.0</v>
      </c>
      <c r="C178">
        <v>50.0</v>
      </c>
      <c r="D178">
        <v>256.0</v>
      </c>
      <c r="E178" s="7">
        <v>0.32</v>
      </c>
      <c r="F178" s="3">
        <v>-0.05364018974925988</v>
      </c>
      <c r="G178" s="7">
        <v>0.7422680412371134</v>
      </c>
      <c r="H178" s="7">
        <v>0.0057062553344943145</v>
      </c>
      <c r="I178" s="7">
        <v>0.1111111111111111</v>
      </c>
      <c r="J178" s="7">
        <v>-0.02252479857965467</v>
      </c>
      <c r="K178" s="7">
        <v>0.25773195876288657</v>
      </c>
      <c r="L178" s="7">
        <v>-0.0057062553344943145</v>
      </c>
      <c r="M178" s="7">
        <v>0.5688888888888889</v>
      </c>
      <c r="N178" s="7">
        <v>0.07616498832891455</v>
      </c>
      <c r="O178" s="7">
        <v>-0.00465451495813301</v>
      </c>
      <c r="P178" s="12" t="s">
        <v>21</v>
      </c>
      <c r="Q178" s="13">
        <v>3772.33</v>
      </c>
      <c r="R178" s="13">
        <v>3815.65</v>
      </c>
      <c r="S178" s="13">
        <v>3757.24</v>
      </c>
      <c r="T178" s="13">
        <v>3797.89</v>
      </c>
      <c r="U178" s="13">
        <v>1081.153584</v>
      </c>
    </row>
    <row r="179">
      <c r="A179" s="11">
        <v>44543.94943384646</v>
      </c>
      <c r="B179">
        <v>157.0</v>
      </c>
      <c r="C179">
        <v>59.0</v>
      </c>
      <c r="D179">
        <v>234.0</v>
      </c>
      <c r="E179" s="7">
        <v>0.3488888888888889</v>
      </c>
      <c r="F179" s="3">
        <v>-0.024751300860370973</v>
      </c>
      <c r="G179" s="7">
        <v>0.7268518518518519</v>
      </c>
      <c r="H179" s="7">
        <v>-0.009709934050767255</v>
      </c>
      <c r="I179" s="7">
        <v>0.13111111111111112</v>
      </c>
      <c r="J179" s="7">
        <v>-0.0025247985796546524</v>
      </c>
      <c r="K179" s="7">
        <v>0.27314814814814814</v>
      </c>
      <c r="L179" s="7">
        <v>0.009709934050767255</v>
      </c>
      <c r="M179" s="7">
        <v>0.52</v>
      </c>
      <c r="N179" s="7">
        <v>0.02727609944002568</v>
      </c>
      <c r="O179" s="7">
        <v>-0.006430224689218992</v>
      </c>
      <c r="P179" s="12" t="s">
        <v>21</v>
      </c>
      <c r="Q179" s="13">
        <v>3776.71</v>
      </c>
      <c r="R179" s="13">
        <v>3797.69</v>
      </c>
      <c r="S179" s="13">
        <v>3765.69</v>
      </c>
      <c r="T179" s="13">
        <v>3773.27</v>
      </c>
      <c r="U179" s="13">
        <v>391.678365</v>
      </c>
    </row>
    <row r="180">
      <c r="A180" s="11">
        <v>44543.96891155404</v>
      </c>
      <c r="B180">
        <v>154.0</v>
      </c>
      <c r="C180">
        <v>59.0</v>
      </c>
      <c r="D180">
        <v>237.0</v>
      </c>
      <c r="E180" s="7">
        <v>0.3422222222222222</v>
      </c>
      <c r="F180" s="3">
        <v>-0.03141796752703768</v>
      </c>
      <c r="G180" s="7">
        <v>0.7230046948356808</v>
      </c>
      <c r="H180" s="7">
        <v>-0.013557091066938365</v>
      </c>
      <c r="I180" s="7">
        <v>0.13111111111111112</v>
      </c>
      <c r="J180" s="7">
        <v>-0.0025247985796546524</v>
      </c>
      <c r="K180" s="7">
        <v>0.27699530516431925</v>
      </c>
      <c r="L180" s="7">
        <v>0.013557091066938365</v>
      </c>
      <c r="M180" s="7">
        <v>0.5266666666666666</v>
      </c>
      <c r="N180" s="7">
        <v>0.03394276610669228</v>
      </c>
      <c r="O180" s="7">
        <v>-0.012766058608174816</v>
      </c>
      <c r="P180" s="12" t="s">
        <v>21</v>
      </c>
      <c r="Q180" s="13">
        <v>3773.27</v>
      </c>
      <c r="R180" s="13">
        <v>3785.82</v>
      </c>
      <c r="S180" s="13">
        <v>3733.96</v>
      </c>
      <c r="T180" s="13">
        <v>3737.49</v>
      </c>
      <c r="U180" s="13">
        <v>286.943669</v>
      </c>
    </row>
    <row r="181">
      <c r="A181" s="11">
        <v>44544.2704982627</v>
      </c>
      <c r="B181">
        <v>156.0</v>
      </c>
      <c r="C181">
        <v>61.0</v>
      </c>
      <c r="D181">
        <v>233.0</v>
      </c>
      <c r="E181" s="7">
        <v>0.3466666666666667</v>
      </c>
      <c r="F181" s="3">
        <v>-0.02697352308259321</v>
      </c>
      <c r="G181" s="7">
        <v>0.7188940092165899</v>
      </c>
      <c r="H181" s="7">
        <v>-0.017667776686029257</v>
      </c>
      <c r="I181" s="7">
        <v>0.13555555555555557</v>
      </c>
      <c r="J181" s="7">
        <v>0.001919645864789793</v>
      </c>
      <c r="K181" s="7">
        <v>0.28110599078341014</v>
      </c>
      <c r="L181" s="7">
        <v>0.017667776686029257</v>
      </c>
      <c r="M181" s="7">
        <v>0.5177777777777778</v>
      </c>
      <c r="N181" s="7">
        <v>0.025053877217803444</v>
      </c>
      <c r="O181" s="7">
        <v>-0.010600396092849127</v>
      </c>
      <c r="P181" s="12" t="s">
        <v>21</v>
      </c>
      <c r="Q181" s="13">
        <v>3841.83</v>
      </c>
      <c r="R181" s="13">
        <v>3867.78</v>
      </c>
      <c r="S181" s="13">
        <v>3825.0</v>
      </c>
      <c r="T181" s="13">
        <v>3826.78</v>
      </c>
      <c r="U181" s="13">
        <v>764.727835</v>
      </c>
    </row>
    <row r="182">
      <c r="A182" s="11">
        <v>44544.32056304596</v>
      </c>
      <c r="B182">
        <v>151.0</v>
      </c>
      <c r="C182">
        <v>61.0</v>
      </c>
      <c r="D182">
        <v>238.0</v>
      </c>
      <c r="E182" s="7">
        <v>0.33555555555555555</v>
      </c>
      <c r="F182" s="3">
        <v>-0.038084634193704336</v>
      </c>
      <c r="G182" s="7">
        <v>0.7122641509433962</v>
      </c>
      <c r="H182" s="7">
        <v>-0.02429763495922288</v>
      </c>
      <c r="I182" s="7">
        <v>0.13555555555555557</v>
      </c>
      <c r="J182" s="7">
        <v>0.001919645864789793</v>
      </c>
      <c r="K182" s="7">
        <v>0.28773584905660377</v>
      </c>
      <c r="L182" s="7">
        <v>0.02429763495922288</v>
      </c>
      <c r="M182" s="7">
        <v>0.5288888888888889</v>
      </c>
      <c r="N182" s="7">
        <v>0.036164988328914516</v>
      </c>
      <c r="O182" s="7">
        <v>-0.012579271006003426</v>
      </c>
      <c r="P182" s="12" t="s">
        <v>21</v>
      </c>
      <c r="Q182" s="13">
        <v>3826.78</v>
      </c>
      <c r="R182" s="13">
        <v>3842.83</v>
      </c>
      <c r="S182" s="13">
        <v>3772.54</v>
      </c>
      <c r="T182" s="13">
        <v>3794.49</v>
      </c>
      <c r="U182" s="13">
        <v>659.020168</v>
      </c>
    </row>
    <row r="183">
      <c r="A183" s="11">
        <v>44544.37556084487</v>
      </c>
      <c r="B183">
        <v>154.0</v>
      </c>
      <c r="C183">
        <v>59.0</v>
      </c>
      <c r="D183">
        <v>237.0</v>
      </c>
      <c r="E183" s="7">
        <v>0.3422222222222222</v>
      </c>
      <c r="F183" s="3">
        <v>-0.03141796752703768</v>
      </c>
      <c r="G183" s="7">
        <v>0.7230046948356808</v>
      </c>
      <c r="H183" s="7">
        <v>-0.013557091066938365</v>
      </c>
      <c r="I183" s="7">
        <v>0.13111111111111112</v>
      </c>
      <c r="J183" s="7">
        <v>-0.0025247985796546524</v>
      </c>
      <c r="K183" s="7">
        <v>0.27699530516431925</v>
      </c>
      <c r="L183" s="7">
        <v>0.013557091066938365</v>
      </c>
      <c r="M183" s="7">
        <v>0.5266666666666666</v>
      </c>
      <c r="N183" s="7">
        <v>0.03394276610669228</v>
      </c>
      <c r="O183" s="7">
        <v>-0.015059322630156682</v>
      </c>
      <c r="P183" s="12" t="s">
        <v>21</v>
      </c>
      <c r="Q183" s="13">
        <v>3820.26</v>
      </c>
      <c r="R183" s="13">
        <v>3837.49</v>
      </c>
      <c r="S183" s="13">
        <v>3772.9</v>
      </c>
      <c r="T183" s="13">
        <v>3779.7</v>
      </c>
      <c r="U183" s="13">
        <v>803.761337</v>
      </c>
    </row>
    <row r="184">
      <c r="A184" s="11">
        <v>44544.44758493194</v>
      </c>
      <c r="B184">
        <v>185.0</v>
      </c>
      <c r="C184">
        <v>63.0</v>
      </c>
      <c r="D184">
        <v>202.0</v>
      </c>
      <c r="E184" s="7">
        <v>0.4111111111111111</v>
      </c>
      <c r="F184" s="3">
        <v>0.037470921361851206</v>
      </c>
      <c r="G184" s="7">
        <v>0.7459677419354839</v>
      </c>
      <c r="H184" s="7">
        <v>0.00940595603286476</v>
      </c>
      <c r="I184" s="7">
        <v>0.14</v>
      </c>
      <c r="J184" s="7">
        <v>0.006364090309234238</v>
      </c>
      <c r="K184" s="7">
        <v>0.2540322580645161</v>
      </c>
      <c r="L184" s="7">
        <v>-0.00940595603286476</v>
      </c>
      <c r="M184" s="7">
        <v>0.4488888888888889</v>
      </c>
      <c r="N184" s="7">
        <v>-0.043835011671085444</v>
      </c>
      <c r="O184" s="7">
        <v>-0.009869337750085434</v>
      </c>
      <c r="P184" s="12" t="s">
        <v>21</v>
      </c>
      <c r="Q184" s="13">
        <v>3779.7</v>
      </c>
      <c r="R184" s="13">
        <v>3803.7</v>
      </c>
      <c r="S184" s="13">
        <v>3750.0</v>
      </c>
      <c r="T184" s="13">
        <v>3766.16</v>
      </c>
      <c r="U184" s="13">
        <v>919.09542</v>
      </c>
    </row>
    <row r="185">
      <c r="A185" s="11">
        <v>44544.47414303017</v>
      </c>
      <c r="B185">
        <v>181.0</v>
      </c>
      <c r="C185">
        <v>65.0</v>
      </c>
      <c r="D185">
        <v>204.0</v>
      </c>
      <c r="E185" s="7">
        <v>0.4022222222222222</v>
      </c>
      <c r="F185" s="3">
        <v>0.028582032472962315</v>
      </c>
      <c r="G185" s="7">
        <v>0.7357723577235772</v>
      </c>
      <c r="H185" s="7">
        <v>-7.894281790419289E-4</v>
      </c>
      <c r="I185" s="7">
        <v>0.14444444444444443</v>
      </c>
      <c r="J185" s="7">
        <v>0.010808534753678656</v>
      </c>
      <c r="K185" s="7">
        <v>0.26422764227642276</v>
      </c>
      <c r="L185" s="7">
        <v>7.894281790418733E-4</v>
      </c>
      <c r="M185" s="7">
        <v>0.4533333333333333</v>
      </c>
      <c r="N185" s="7">
        <v>-0.03939056722664103</v>
      </c>
      <c r="O185" s="7">
        <v>-0.011067674078439137</v>
      </c>
      <c r="P185" s="12" t="s">
        <v>21</v>
      </c>
      <c r="Q185" s="13">
        <v>3766.16</v>
      </c>
      <c r="R185" s="13">
        <v>3801.16</v>
      </c>
      <c r="S185" s="13">
        <v>3755.0</v>
      </c>
      <c r="T185" s="13">
        <v>3759.09</v>
      </c>
      <c r="U185" s="13">
        <v>617.687471</v>
      </c>
    </row>
    <row r="186">
      <c r="A186" s="11">
        <v>44544.53754012511</v>
      </c>
      <c r="B186">
        <v>172.0</v>
      </c>
      <c r="C186">
        <v>65.0</v>
      </c>
      <c r="D186">
        <v>213.0</v>
      </c>
      <c r="E186" s="7">
        <v>0.38222222222222224</v>
      </c>
      <c r="F186" s="3">
        <v>0.008582032472962353</v>
      </c>
      <c r="G186" s="7">
        <v>0.7257383966244726</v>
      </c>
      <c r="H186" s="7">
        <v>-0.010823389278146522</v>
      </c>
      <c r="I186" s="7">
        <v>0.14444444444444443</v>
      </c>
      <c r="J186" s="7">
        <v>0.010808534753678656</v>
      </c>
      <c r="K186" s="7">
        <v>0.2742616033755274</v>
      </c>
      <c r="L186" s="7">
        <v>0.010823389278146522</v>
      </c>
      <c r="M186" s="7">
        <v>0.47333333333333333</v>
      </c>
      <c r="N186" s="7">
        <v>-0.01939056722664101</v>
      </c>
      <c r="O186" s="7">
        <v>-0.009020696871292656</v>
      </c>
      <c r="P186" s="12" t="s">
        <v>21</v>
      </c>
      <c r="Q186" s="13">
        <v>3759.09</v>
      </c>
      <c r="R186" s="13">
        <v>3784.63</v>
      </c>
      <c r="S186" s="13">
        <v>3727.37</v>
      </c>
      <c r="T186" s="13">
        <v>3750.49</v>
      </c>
      <c r="U186" s="13">
        <v>733.683286</v>
      </c>
    </row>
    <row r="187">
      <c r="A187" s="11">
        <v>44544.564332059424</v>
      </c>
      <c r="B187">
        <v>169.0</v>
      </c>
      <c r="C187">
        <v>66.0</v>
      </c>
      <c r="D187">
        <v>215.0</v>
      </c>
      <c r="E187" s="7">
        <v>0.37555555555555553</v>
      </c>
      <c r="F187" s="3">
        <v>0.0019153658062956436</v>
      </c>
      <c r="G187" s="7">
        <v>0.7191489361702128</v>
      </c>
      <c r="H187" s="7">
        <v>-0.01741284973240631</v>
      </c>
      <c r="I187" s="7">
        <v>0.14666666666666667</v>
      </c>
      <c r="J187" s="7">
        <v>0.013030756975900892</v>
      </c>
      <c r="K187" s="7">
        <v>0.28085106382978725</v>
      </c>
      <c r="L187" s="7">
        <v>0.017412849732406366</v>
      </c>
      <c r="M187" s="7">
        <v>0.4777777777777778</v>
      </c>
      <c r="N187" s="7">
        <v>-0.014946122782196536</v>
      </c>
      <c r="O187" s="7">
        <v>-0.0034782057110234422</v>
      </c>
      <c r="P187" s="12" t="s">
        <v>21</v>
      </c>
      <c r="Q187" s="13">
        <v>3750.49</v>
      </c>
      <c r="R187" s="13">
        <v>3783.56</v>
      </c>
      <c r="S187" s="13">
        <v>3749.81</v>
      </c>
      <c r="T187" s="13">
        <v>3770.4</v>
      </c>
      <c r="U187" s="13">
        <v>889.50765</v>
      </c>
    </row>
    <row r="188">
      <c r="A188" s="11">
        <v>44544.585993055356</v>
      </c>
      <c r="B188">
        <v>170.0</v>
      </c>
      <c r="C188">
        <v>64.0</v>
      </c>
      <c r="D188">
        <v>216.0</v>
      </c>
      <c r="E188" s="7">
        <v>0.37777777777777777</v>
      </c>
      <c r="F188" s="3">
        <v>0.00413758802851788</v>
      </c>
      <c r="G188" s="7">
        <v>0.7264957264957265</v>
      </c>
      <c r="H188" s="7">
        <v>-0.010066059406892647</v>
      </c>
      <c r="I188" s="7">
        <v>0.14222222222222222</v>
      </c>
      <c r="J188" s="7">
        <v>0.008586312531456447</v>
      </c>
      <c r="K188" s="7">
        <v>0.27350427350427353</v>
      </c>
      <c r="L188" s="7">
        <v>0.010066059406892647</v>
      </c>
      <c r="M188" s="7">
        <v>0.48</v>
      </c>
      <c r="N188" s="7">
        <v>-0.012723900559974355</v>
      </c>
      <c r="O188" s="7">
        <v>-0.006397384042555962</v>
      </c>
      <c r="P188" s="12" t="s">
        <v>21</v>
      </c>
      <c r="Q188" s="13">
        <v>3770.4</v>
      </c>
      <c r="R188" s="13">
        <v>3859.39</v>
      </c>
      <c r="S188" s="13">
        <v>3770.24</v>
      </c>
      <c r="T188" s="13">
        <v>3834.7</v>
      </c>
      <c r="U188" s="13">
        <v>1235.368521</v>
      </c>
    </row>
    <row r="189">
      <c r="A189" s="11">
        <v>44544.627696086354</v>
      </c>
      <c r="B189">
        <v>174.0</v>
      </c>
      <c r="C189">
        <v>63.0</v>
      </c>
      <c r="D189">
        <v>213.0</v>
      </c>
      <c r="E189" s="7">
        <v>0.38666666666666666</v>
      </c>
      <c r="F189" s="3">
        <v>0.01302647691740677</v>
      </c>
      <c r="G189" s="7">
        <v>0.7341772151898734</v>
      </c>
      <c r="H189" s="7">
        <v>-0.0023845707127456706</v>
      </c>
      <c r="I189" s="7">
        <v>0.14</v>
      </c>
      <c r="J189" s="7">
        <v>0.006364090309234238</v>
      </c>
      <c r="K189" s="7">
        <v>0.26582278481012656</v>
      </c>
      <c r="L189" s="7">
        <v>0.0023845707127456706</v>
      </c>
      <c r="M189" s="7">
        <v>0.47333333333333333</v>
      </c>
      <c r="N189" s="7">
        <v>-0.01939056722664101</v>
      </c>
      <c r="O189" s="7">
        <v>-0.0071034324671678545</v>
      </c>
      <c r="P189" s="12" t="s">
        <v>21</v>
      </c>
      <c r="Q189" s="13">
        <v>3834.7</v>
      </c>
      <c r="R189" s="13">
        <v>3882.63</v>
      </c>
      <c r="S189" s="13">
        <v>3832.48</v>
      </c>
      <c r="T189" s="13">
        <v>3855.05</v>
      </c>
      <c r="U189" s="13">
        <v>691.216415</v>
      </c>
    </row>
    <row r="190">
      <c r="A190" s="11">
        <v>44544.669263314165</v>
      </c>
      <c r="B190">
        <v>172.0</v>
      </c>
      <c r="C190">
        <v>65.0</v>
      </c>
      <c r="D190">
        <v>213.0</v>
      </c>
      <c r="E190" s="7">
        <v>0.38222222222222224</v>
      </c>
      <c r="F190" s="3">
        <v>0.008582032472962353</v>
      </c>
      <c r="G190" s="7">
        <v>0.7257383966244726</v>
      </c>
      <c r="H190" s="7">
        <v>-0.010823389278146522</v>
      </c>
      <c r="I190" s="7">
        <v>0.14444444444444443</v>
      </c>
      <c r="J190" s="7">
        <v>0.010808534753678656</v>
      </c>
      <c r="K190" s="7">
        <v>0.2742616033755274</v>
      </c>
      <c r="L190" s="7">
        <v>0.010823389278146522</v>
      </c>
      <c r="M190" s="7">
        <v>0.47333333333333333</v>
      </c>
      <c r="N190" s="7">
        <v>-0.01939056722664101</v>
      </c>
      <c r="O190" s="7">
        <v>-0.00574910501888327</v>
      </c>
      <c r="P190" s="12" t="s">
        <v>21</v>
      </c>
      <c r="Q190" s="13">
        <v>3855.05</v>
      </c>
      <c r="R190" s="13">
        <v>3863.21</v>
      </c>
      <c r="S190" s="13">
        <v>3824.4</v>
      </c>
      <c r="T190" s="13">
        <v>3841.0</v>
      </c>
      <c r="U190" s="13">
        <v>275.424437</v>
      </c>
    </row>
    <row r="191">
      <c r="A191" s="11">
        <v>44544.71041862903</v>
      </c>
      <c r="B191">
        <v>167.0</v>
      </c>
      <c r="C191">
        <v>65.0</v>
      </c>
      <c r="D191">
        <v>218.0</v>
      </c>
      <c r="E191" s="7">
        <v>0.3711111111111111</v>
      </c>
      <c r="F191" s="3">
        <v>-0.002529078638148774</v>
      </c>
      <c r="G191" s="7">
        <v>0.7198275862068966</v>
      </c>
      <c r="H191" s="7">
        <v>-0.01673419969572254</v>
      </c>
      <c r="I191" s="7">
        <v>0.14444444444444443</v>
      </c>
      <c r="J191" s="7">
        <v>0.010808534753678656</v>
      </c>
      <c r="K191" s="7">
        <v>0.2801724137931034</v>
      </c>
      <c r="L191" s="7">
        <v>0.01673419969572254</v>
      </c>
      <c r="M191" s="7">
        <v>0.48444444444444446</v>
      </c>
      <c r="N191" s="7">
        <v>-0.008279456115529882</v>
      </c>
      <c r="O191" s="7">
        <v>-0.0023194904353306483</v>
      </c>
      <c r="P191" s="12" t="s">
        <v>21</v>
      </c>
      <c r="Q191" s="13">
        <v>3841.0</v>
      </c>
      <c r="R191" s="13">
        <v>3871.54</v>
      </c>
      <c r="S191" s="13">
        <v>3822.73</v>
      </c>
      <c r="T191" s="13">
        <v>3862.56</v>
      </c>
      <c r="U191" s="13">
        <v>679.427606</v>
      </c>
    </row>
    <row r="192">
      <c r="A192" s="11">
        <v>44544.75831607514</v>
      </c>
      <c r="B192" s="13">
        <v>168.0</v>
      </c>
      <c r="C192" s="13">
        <v>66.0</v>
      </c>
      <c r="D192" s="13">
        <v>216.0</v>
      </c>
      <c r="E192" s="7">
        <v>0.37333333333333335</v>
      </c>
      <c r="F192" s="3">
        <v>-0.006689033317665849</v>
      </c>
      <c r="G192" s="7">
        <v>0.717948717948718</v>
      </c>
      <c r="H192" s="7">
        <v>-0.019900389123896356</v>
      </c>
      <c r="I192" s="7">
        <v>0.14666666666666667</v>
      </c>
      <c r="J192" s="7">
        <v>0.011648270906605723</v>
      </c>
      <c r="K192" s="7">
        <v>0.28205128205128205</v>
      </c>
      <c r="L192" s="7">
        <v>0.0199003891238963</v>
      </c>
      <c r="M192" s="7">
        <v>0.48</v>
      </c>
      <c r="N192" s="7">
        <v>-0.0049592375889398466</v>
      </c>
      <c r="O192" s="7">
        <v>-0.011355236139630335</v>
      </c>
      <c r="P192" s="12" t="s">
        <v>21</v>
      </c>
      <c r="Q192" s="13">
        <v>3862.56</v>
      </c>
      <c r="R192" s="13">
        <v>3896.0</v>
      </c>
      <c r="S192" s="13">
        <v>3846.96</v>
      </c>
      <c r="T192" s="13">
        <v>3851.76</v>
      </c>
      <c r="U192" s="13">
        <v>1338.626333</v>
      </c>
      <c r="V192" s="14"/>
    </row>
    <row r="193">
      <c r="A193" s="11">
        <v>44544.841633889795</v>
      </c>
      <c r="B193" s="13">
        <v>168.0</v>
      </c>
      <c r="C193" s="13">
        <v>67.0</v>
      </c>
      <c r="D193" s="13">
        <v>215.0</v>
      </c>
      <c r="E193" s="7">
        <v>0.37333333333333335</v>
      </c>
      <c r="F193" s="3">
        <v>-0.006689033317665849</v>
      </c>
      <c r="G193" s="7">
        <v>0.7148936170212766</v>
      </c>
      <c r="H193" s="7">
        <v>-0.02295549005133768</v>
      </c>
      <c r="I193" s="7">
        <v>0.14888888888888888</v>
      </c>
      <c r="J193" s="7">
        <v>0.013870493128827932</v>
      </c>
      <c r="K193" s="7">
        <v>0.2851063829787234</v>
      </c>
      <c r="L193" s="7">
        <v>0.02295549005133768</v>
      </c>
      <c r="M193" s="7">
        <v>0.4777777777777778</v>
      </c>
      <c r="N193" s="7">
        <v>-0.007181459811162028</v>
      </c>
      <c r="O193" s="7">
        <v>-0.0038211255140820164</v>
      </c>
      <c r="P193" s="12" t="s">
        <v>21</v>
      </c>
      <c r="Q193" s="13">
        <v>3837.58</v>
      </c>
      <c r="R193" s="13">
        <v>3841.8</v>
      </c>
      <c r="S193" s="13">
        <v>3806.0</v>
      </c>
      <c r="T193" s="13">
        <v>3827.12</v>
      </c>
      <c r="U193" s="13">
        <v>169.190022</v>
      </c>
      <c r="V193" s="14"/>
    </row>
    <row r="194">
      <c r="A194" s="11">
        <v>44544.89026694223</v>
      </c>
      <c r="B194" s="13">
        <v>167.0</v>
      </c>
      <c r="C194" s="13">
        <v>64.0</v>
      </c>
      <c r="D194" s="13">
        <v>219.0</v>
      </c>
      <c r="E194" s="7">
        <v>0.3711111111111111</v>
      </c>
      <c r="F194" s="3">
        <v>-0.008911255539888085</v>
      </c>
      <c r="G194" s="7">
        <v>0.7229437229437229</v>
      </c>
      <c r="H194" s="7">
        <v>-0.014905384128891419</v>
      </c>
      <c r="I194" s="7">
        <v>0.14222222222222222</v>
      </c>
      <c r="J194" s="7">
        <v>0.007203826462161278</v>
      </c>
      <c r="K194" s="7">
        <v>0.27705627705627706</v>
      </c>
      <c r="L194" s="7">
        <v>0.014905384128891308</v>
      </c>
      <c r="M194" s="7">
        <v>0.4866666666666667</v>
      </c>
      <c r="N194" s="7">
        <v>0.001707429077726863</v>
      </c>
      <c r="O194" s="7">
        <v>-3.377772696686642E-5</v>
      </c>
      <c r="P194" s="12" t="s">
        <v>21</v>
      </c>
      <c r="Q194" s="13">
        <v>3827.12</v>
      </c>
      <c r="R194" s="13">
        <v>3848.69</v>
      </c>
      <c r="S194" s="13">
        <v>3820.0</v>
      </c>
      <c r="T194" s="13">
        <v>3848.56</v>
      </c>
      <c r="U194" s="13">
        <v>265.350008</v>
      </c>
      <c r="V194" s="14"/>
    </row>
    <row r="195">
      <c r="A195" s="11">
        <v>44545.277782701276</v>
      </c>
      <c r="B195" s="13">
        <v>144.0</v>
      </c>
      <c r="C195" s="13">
        <v>64.0</v>
      </c>
      <c r="D195" s="13">
        <v>242.0</v>
      </c>
      <c r="E195" s="7">
        <v>0.32</v>
      </c>
      <c r="F195" s="3">
        <v>-0.06002236665099919</v>
      </c>
      <c r="G195" s="7">
        <v>0.6923076923076923</v>
      </c>
      <c r="H195" s="7">
        <v>-0.04554141476492202</v>
      </c>
      <c r="I195" s="7">
        <v>0.14222222222222222</v>
      </c>
      <c r="J195" s="7">
        <v>0.007203826462161278</v>
      </c>
      <c r="K195" s="7">
        <v>0.3076923076923077</v>
      </c>
      <c r="L195" s="7">
        <v>0.04554141476492196</v>
      </c>
      <c r="M195" s="7">
        <v>0.5377777777777778</v>
      </c>
      <c r="N195" s="7">
        <v>0.05281854018883797</v>
      </c>
      <c r="O195" s="7">
        <v>-0.01603107618052064</v>
      </c>
      <c r="P195" s="12" t="s">
        <v>21</v>
      </c>
      <c r="Q195" s="13">
        <v>3853.93</v>
      </c>
      <c r="R195" s="13">
        <v>3874.35</v>
      </c>
      <c r="S195" s="13">
        <v>3810.93</v>
      </c>
      <c r="T195" s="13">
        <v>3812.24</v>
      </c>
      <c r="U195" s="13">
        <v>258.493102</v>
      </c>
      <c r="V195" s="14"/>
    </row>
    <row r="196">
      <c r="A196" s="11">
        <v>44545.35190263705</v>
      </c>
      <c r="B196" s="13">
        <v>144.0</v>
      </c>
      <c r="C196" s="13">
        <v>65.0</v>
      </c>
      <c r="D196" s="13">
        <v>241.0</v>
      </c>
      <c r="E196" s="7">
        <v>0.32</v>
      </c>
      <c r="F196" s="3">
        <v>-0.06002236665099919</v>
      </c>
      <c r="G196" s="7">
        <v>0.6889952153110048</v>
      </c>
      <c r="H196" s="7">
        <v>-0.04885389176160948</v>
      </c>
      <c r="I196" s="7">
        <v>0.14444444444444443</v>
      </c>
      <c r="J196" s="7">
        <v>0.009426048684383487</v>
      </c>
      <c r="K196" s="7">
        <v>0.31100478468899523</v>
      </c>
      <c r="L196" s="7">
        <v>0.04885389176160948</v>
      </c>
      <c r="M196" s="7">
        <v>0.5355555555555556</v>
      </c>
      <c r="N196" s="7">
        <v>0.050596317966615734</v>
      </c>
      <c r="O196" s="7">
        <v>-0.013845953002611018</v>
      </c>
      <c r="P196" s="12" t="s">
        <v>21</v>
      </c>
      <c r="Q196" s="13">
        <v>3821.47</v>
      </c>
      <c r="R196" s="13">
        <v>3830.0</v>
      </c>
      <c r="S196" s="13">
        <v>3764.21</v>
      </c>
      <c r="T196" s="13">
        <v>3776.97</v>
      </c>
      <c r="U196" s="13">
        <v>841.297957</v>
      </c>
      <c r="V196" s="14"/>
    </row>
    <row r="197">
      <c r="A197" s="11">
        <v>44545.39832569546</v>
      </c>
      <c r="B197" s="13">
        <v>163.0</v>
      </c>
      <c r="C197" s="13">
        <v>67.0</v>
      </c>
      <c r="D197" s="13">
        <v>220.0</v>
      </c>
      <c r="E197" s="7">
        <v>0.3622222222222222</v>
      </c>
      <c r="F197" s="3">
        <v>-0.017800144428776976</v>
      </c>
      <c r="G197" s="7">
        <v>0.7086956521739131</v>
      </c>
      <c r="H197" s="7">
        <v>-0.029153454898701248</v>
      </c>
      <c r="I197" s="7">
        <v>0.14888888888888888</v>
      </c>
      <c r="J197" s="7">
        <v>0.013870493128827932</v>
      </c>
      <c r="K197" s="7">
        <v>0.29130434782608694</v>
      </c>
      <c r="L197" s="7">
        <v>0.029153454898701192</v>
      </c>
      <c r="M197" s="7">
        <v>0.4888888888888889</v>
      </c>
      <c r="N197" s="7">
        <v>0.003929651299949044</v>
      </c>
      <c r="O197" s="7">
        <v>-0.03404318264664088</v>
      </c>
      <c r="P197" s="12" t="s">
        <v>21</v>
      </c>
      <c r="Q197" s="13">
        <v>3776.97</v>
      </c>
      <c r="R197" s="13">
        <v>3785.78</v>
      </c>
      <c r="S197" s="13">
        <v>3654.95</v>
      </c>
      <c r="T197" s="13">
        <v>3656.9</v>
      </c>
      <c r="U197" s="13">
        <v>2250.789783</v>
      </c>
      <c r="V197" s="14"/>
    </row>
    <row r="198">
      <c r="A198" s="11">
        <v>44545.5320489904</v>
      </c>
      <c r="B198" s="13">
        <v>160.0</v>
      </c>
      <c r="C198" s="13">
        <v>66.0</v>
      </c>
      <c r="D198" s="13">
        <v>224.0</v>
      </c>
      <c r="E198" s="7">
        <v>0.35555555555555557</v>
      </c>
      <c r="F198" s="3">
        <v>-0.02446681109544363</v>
      </c>
      <c r="G198" s="7">
        <v>0.7079646017699115</v>
      </c>
      <c r="H198" s="7">
        <v>-0.029884505302702813</v>
      </c>
      <c r="I198" s="7">
        <v>0.14666666666666667</v>
      </c>
      <c r="J198" s="7">
        <v>0.011648270906605723</v>
      </c>
      <c r="K198" s="7">
        <v>0.2920353982300885</v>
      </c>
      <c r="L198" s="7">
        <v>0.029884505302702757</v>
      </c>
      <c r="M198" s="7">
        <v>0.49777777777777776</v>
      </c>
      <c r="N198" s="7">
        <v>0.012818540188837935</v>
      </c>
      <c r="O198" s="7">
        <v>-0.007913328231319103</v>
      </c>
      <c r="P198" s="12" t="s">
        <v>21</v>
      </c>
      <c r="Q198" s="13">
        <v>3730.66</v>
      </c>
      <c r="R198" s="13">
        <v>3841.62</v>
      </c>
      <c r="S198" s="13">
        <v>3721.8</v>
      </c>
      <c r="T198" s="13">
        <v>3811.22</v>
      </c>
      <c r="U198" s="13">
        <v>1746.271549</v>
      </c>
      <c r="V198" s="14"/>
    </row>
    <row r="199">
      <c r="A199" s="11">
        <v>44545.65749381213</v>
      </c>
      <c r="B199" s="13">
        <v>163.0</v>
      </c>
      <c r="C199" s="13">
        <v>65.0</v>
      </c>
      <c r="D199" s="13">
        <v>222.0</v>
      </c>
      <c r="E199" s="7">
        <v>0.3622222222222222</v>
      </c>
      <c r="F199" s="3">
        <v>-0.017800144428776976</v>
      </c>
      <c r="G199" s="7">
        <v>0.7149122807017544</v>
      </c>
      <c r="H199" s="7">
        <v>-0.02293682637085992</v>
      </c>
      <c r="I199" s="7">
        <v>0.14444444444444443</v>
      </c>
      <c r="J199" s="7">
        <v>0.009426048684383487</v>
      </c>
      <c r="K199" s="7">
        <v>0.2850877192982456</v>
      </c>
      <c r="L199" s="7">
        <v>0.022936826370859864</v>
      </c>
      <c r="M199" s="7">
        <v>0.49333333333333335</v>
      </c>
      <c r="N199" s="7">
        <v>0.008374095744393517</v>
      </c>
      <c r="O199" s="7">
        <v>-0.007279222572187448</v>
      </c>
      <c r="P199" s="12" t="s">
        <v>21</v>
      </c>
      <c r="Q199" s="13">
        <v>4057.75</v>
      </c>
      <c r="R199" s="13">
        <v>4092.47</v>
      </c>
      <c r="S199" s="13">
        <v>4042.5</v>
      </c>
      <c r="T199" s="13">
        <v>4062.68</v>
      </c>
      <c r="U199" s="13">
        <v>991.115045</v>
      </c>
      <c r="V199" s="14"/>
    </row>
    <row r="200">
      <c r="A200" s="11">
        <v>44545.670888584806</v>
      </c>
      <c r="B200" s="13">
        <v>161.0</v>
      </c>
      <c r="C200" s="13">
        <v>66.0</v>
      </c>
      <c r="D200" s="13">
        <v>223.0</v>
      </c>
      <c r="E200" s="7">
        <v>0.35777777777777775</v>
      </c>
      <c r="F200" s="3">
        <v>-0.02224458887322145</v>
      </c>
      <c r="G200" s="7">
        <v>0.7092511013215859</v>
      </c>
      <c r="H200" s="7">
        <v>-0.028598005751028444</v>
      </c>
      <c r="I200" s="7">
        <v>0.14666666666666667</v>
      </c>
      <c r="J200" s="7">
        <v>0.011648270906605723</v>
      </c>
      <c r="K200" s="7">
        <v>0.2907488986784141</v>
      </c>
      <c r="L200" s="7">
        <v>0.028598005751028333</v>
      </c>
      <c r="M200" s="7">
        <v>0.4955555555555556</v>
      </c>
      <c r="N200" s="7">
        <v>0.010596317966615754</v>
      </c>
      <c r="O200" s="7">
        <v>-0.01710073710073708</v>
      </c>
      <c r="P200" s="12" t="s">
        <v>21</v>
      </c>
      <c r="Q200" s="13">
        <v>4062.68</v>
      </c>
      <c r="R200" s="13">
        <v>4070.0</v>
      </c>
      <c r="S200" s="13">
        <v>3994.4</v>
      </c>
      <c r="T200" s="13">
        <v>4000.4</v>
      </c>
      <c r="U200" s="13">
        <v>581.895498</v>
      </c>
      <c r="V200" s="14"/>
    </row>
    <row r="201">
      <c r="A201" s="11">
        <v>44545.75373464199</v>
      </c>
      <c r="B201" s="13">
        <v>151.0</v>
      </c>
      <c r="C201" s="13">
        <v>59.0</v>
      </c>
      <c r="D201" s="13">
        <v>240.0</v>
      </c>
      <c r="E201" s="7">
        <v>0.33555555555555555</v>
      </c>
      <c r="F201" s="3">
        <v>-0.04446681109544365</v>
      </c>
      <c r="G201" s="7">
        <v>0.719047619047619</v>
      </c>
      <c r="H201" s="7">
        <v>-0.01880148802499526</v>
      </c>
      <c r="I201" s="7">
        <v>0.13111111111111112</v>
      </c>
      <c r="J201" s="7">
        <v>-0.003907284648949821</v>
      </c>
      <c r="K201" s="7">
        <v>0.28095238095238095</v>
      </c>
      <c r="L201" s="7">
        <v>0.018801488024995205</v>
      </c>
      <c r="M201" s="7">
        <v>0.5333333333333333</v>
      </c>
      <c r="N201" s="7">
        <v>0.0483740957443935</v>
      </c>
      <c r="O201" s="7">
        <v>-0.0033487918229353287</v>
      </c>
      <c r="P201" s="12" t="s">
        <v>21</v>
      </c>
      <c r="Q201" s="13">
        <v>4021.32</v>
      </c>
      <c r="R201" s="13">
        <v>4058.18</v>
      </c>
      <c r="S201" s="13">
        <v>4016.8</v>
      </c>
      <c r="T201" s="13">
        <v>4044.59</v>
      </c>
      <c r="U201" s="13">
        <v>259.419011</v>
      </c>
      <c r="V201" s="14"/>
    </row>
    <row r="202">
      <c r="A202" s="11">
        <v>44545.8028029335</v>
      </c>
      <c r="B202" s="13">
        <v>150.0</v>
      </c>
      <c r="C202" s="13">
        <v>64.0</v>
      </c>
      <c r="D202" s="13">
        <v>236.0</v>
      </c>
      <c r="E202" s="7">
        <v>0.3333333333333333</v>
      </c>
      <c r="F202" s="3">
        <v>-0.046689033317665884</v>
      </c>
      <c r="G202" s="7">
        <v>0.7009345794392523</v>
      </c>
      <c r="H202" s="7">
        <v>-0.036914527633362004</v>
      </c>
      <c r="I202" s="7">
        <v>0.14222222222222222</v>
      </c>
      <c r="J202" s="7">
        <v>0.007203826462161278</v>
      </c>
      <c r="K202" s="7">
        <v>0.29906542056074764</v>
      </c>
      <c r="L202" s="7">
        <v>0.03691452763336189</v>
      </c>
      <c r="M202" s="7">
        <v>0.5244444444444445</v>
      </c>
      <c r="N202" s="7">
        <v>0.03948520685550466</v>
      </c>
      <c r="O202" s="7">
        <v>-0.001534917525900198</v>
      </c>
      <c r="P202" s="12" t="s">
        <v>21</v>
      </c>
      <c r="Q202" s="13">
        <v>4044.59</v>
      </c>
      <c r="R202" s="13">
        <v>4058.85</v>
      </c>
      <c r="S202" s="13">
        <v>4028.89</v>
      </c>
      <c r="T202" s="13">
        <v>4052.62</v>
      </c>
      <c r="U202" s="13">
        <v>365.224648</v>
      </c>
      <c r="V202" s="14"/>
    </row>
    <row r="203">
      <c r="A203" s="11">
        <v>44545.84174134767</v>
      </c>
      <c r="B203" s="13">
        <v>148.0</v>
      </c>
      <c r="C203" s="13">
        <v>61.0</v>
      </c>
      <c r="D203" s="13">
        <v>241.0</v>
      </c>
      <c r="E203" s="7">
        <v>0.3288888888888889</v>
      </c>
      <c r="F203" s="3">
        <v>-0.0511334777621103</v>
      </c>
      <c r="G203" s="7">
        <v>0.7081339712918661</v>
      </c>
      <c r="H203" s="7">
        <v>-0.029715135780748247</v>
      </c>
      <c r="I203" s="7">
        <v>0.13555555555555557</v>
      </c>
      <c r="J203" s="7">
        <v>5.371597954946239E-4</v>
      </c>
      <c r="K203" s="7">
        <v>0.291866028708134</v>
      </c>
      <c r="L203" s="7">
        <v>0.029715135780748247</v>
      </c>
      <c r="M203" s="7">
        <v>0.5355555555555556</v>
      </c>
      <c r="N203" s="7">
        <v>0.050596317966615734</v>
      </c>
      <c r="O203" s="7">
        <v>-0.005376078914919897</v>
      </c>
      <c r="P203" s="12" t="s">
        <v>21</v>
      </c>
      <c r="Q203" s="13">
        <v>4052.62</v>
      </c>
      <c r="R203" s="13">
        <v>4055.0</v>
      </c>
      <c r="S203" s="13">
        <v>4028.22</v>
      </c>
      <c r="T203" s="13">
        <v>4033.2</v>
      </c>
      <c r="U203" s="13">
        <v>310.132122</v>
      </c>
      <c r="V203" s="14"/>
    </row>
    <row r="204">
      <c r="A204" s="11">
        <v>44545.896756935625</v>
      </c>
      <c r="B204" s="13">
        <v>150.0</v>
      </c>
      <c r="C204" s="13">
        <v>60.0</v>
      </c>
      <c r="D204" s="13">
        <v>240.0</v>
      </c>
      <c r="E204" s="7">
        <v>0.3333333333333333</v>
      </c>
      <c r="F204" s="3">
        <v>-0.046689033317665884</v>
      </c>
      <c r="G204" s="7">
        <v>0.7142857142857143</v>
      </c>
      <c r="H204" s="7">
        <v>-0.023563392786900006</v>
      </c>
      <c r="I204" s="7">
        <v>0.13333333333333333</v>
      </c>
      <c r="J204" s="7">
        <v>-0.0016850624267276126</v>
      </c>
      <c r="K204" s="7">
        <v>0.2857142857142857</v>
      </c>
      <c r="L204" s="7">
        <v>0.02356339278689995</v>
      </c>
      <c r="M204" s="7">
        <v>0.5333333333333333</v>
      </c>
      <c r="N204" s="7">
        <v>0.0483740957443935</v>
      </c>
      <c r="O204" s="7">
        <v>-0.0043643799263279074</v>
      </c>
      <c r="P204" s="12" t="s">
        <v>21</v>
      </c>
      <c r="Q204" s="13">
        <v>4033.2</v>
      </c>
      <c r="R204" s="13">
        <v>4039.52</v>
      </c>
      <c r="S204" s="13">
        <v>4008.28</v>
      </c>
      <c r="T204" s="13">
        <v>4021.89</v>
      </c>
      <c r="U204" s="13">
        <v>718.307551</v>
      </c>
      <c r="V204" s="14"/>
    </row>
    <row r="205">
      <c r="A205" s="11">
        <v>44546.28298915051</v>
      </c>
      <c r="B205" s="13">
        <v>221.0</v>
      </c>
      <c r="C205" s="13">
        <v>49.0</v>
      </c>
      <c r="D205" s="13">
        <v>180.0</v>
      </c>
      <c r="E205" s="7">
        <v>0.4911111111111111</v>
      </c>
      <c r="F205" s="3">
        <v>0.11108874446011191</v>
      </c>
      <c r="G205" s="7">
        <v>0.8185185185185185</v>
      </c>
      <c r="H205" s="7">
        <v>0.08066941144590423</v>
      </c>
      <c r="I205" s="7">
        <v>0.10888888888888888</v>
      </c>
      <c r="J205" s="7">
        <v>-0.026129506871172062</v>
      </c>
      <c r="K205" s="7">
        <v>0.1814814814814815</v>
      </c>
      <c r="L205" s="7">
        <v>-0.08066941144590425</v>
      </c>
      <c r="M205" s="7">
        <v>0.4</v>
      </c>
      <c r="N205" s="7">
        <v>-0.0849592375889398</v>
      </c>
      <c r="O205" s="7">
        <v>-0.01153656677458969</v>
      </c>
      <c r="P205" s="12" t="s">
        <v>21</v>
      </c>
      <c r="Q205" s="13">
        <v>4069.08</v>
      </c>
      <c r="R205" s="13">
        <v>4080.07</v>
      </c>
      <c r="S205" s="13">
        <v>4030.37</v>
      </c>
      <c r="T205" s="13">
        <v>4033.0</v>
      </c>
      <c r="U205" s="13">
        <v>305.848622</v>
      </c>
      <c r="V205" s="14"/>
    </row>
    <row r="206">
      <c r="A206" s="11">
        <v>44546.406979872096</v>
      </c>
      <c r="B206" s="13">
        <v>226.0</v>
      </c>
      <c r="C206" s="13">
        <v>50.0</v>
      </c>
      <c r="D206" s="13">
        <v>174.0</v>
      </c>
      <c r="E206" s="7">
        <v>0.5022222222222222</v>
      </c>
      <c r="F206" s="3">
        <v>0.12219985557122304</v>
      </c>
      <c r="G206" s="7">
        <v>0.8188405797101449</v>
      </c>
      <c r="H206" s="7">
        <v>0.08099147263753059</v>
      </c>
      <c r="I206" s="7">
        <v>0.1111111111111111</v>
      </c>
      <c r="J206" s="7">
        <v>-0.02390728464894984</v>
      </c>
      <c r="K206" s="7">
        <v>0.18115942028985507</v>
      </c>
      <c r="L206" s="7">
        <v>-0.08099147263753068</v>
      </c>
      <c r="M206" s="7">
        <v>0.38666666666666666</v>
      </c>
      <c r="N206" s="7">
        <v>-0.09829257092227317</v>
      </c>
      <c r="O206" s="7">
        <v>-0.0071302547352764594</v>
      </c>
      <c r="P206" s="12" t="s">
        <v>21</v>
      </c>
      <c r="Q206" s="13">
        <v>4065.59</v>
      </c>
      <c r="R206" s="13">
        <v>4114.86</v>
      </c>
      <c r="S206" s="13">
        <v>4042.07</v>
      </c>
      <c r="T206" s="13">
        <v>4085.52</v>
      </c>
      <c r="U206" s="13">
        <v>1106.627418</v>
      </c>
      <c r="V206" s="14"/>
    </row>
    <row r="207">
      <c r="A207" s="11">
        <v>44546.46366287099</v>
      </c>
      <c r="B207" s="13">
        <v>221.0</v>
      </c>
      <c r="C207" s="13">
        <v>50.0</v>
      </c>
      <c r="D207" s="13">
        <v>179.0</v>
      </c>
      <c r="E207" s="7">
        <v>0.4911111111111111</v>
      </c>
      <c r="F207" s="3">
        <v>0.11108874446011191</v>
      </c>
      <c r="G207" s="7">
        <v>0.8154981549815498</v>
      </c>
      <c r="H207" s="7">
        <v>0.07764904790893545</v>
      </c>
      <c r="I207" s="7">
        <v>0.1111111111111111</v>
      </c>
      <c r="J207" s="7">
        <v>-0.02390728464894984</v>
      </c>
      <c r="K207" s="7">
        <v>0.18450184501845018</v>
      </c>
      <c r="L207" s="7">
        <v>-0.07764904790893556</v>
      </c>
      <c r="M207" s="7">
        <v>0.3977777777777778</v>
      </c>
      <c r="N207" s="7">
        <v>-0.08718145981116204</v>
      </c>
      <c r="O207" s="7">
        <v>-0.0107671304727195</v>
      </c>
      <c r="P207" s="12" t="s">
        <v>21</v>
      </c>
      <c r="Q207" s="13">
        <v>4078.67</v>
      </c>
      <c r="R207" s="13">
        <v>4080.01</v>
      </c>
      <c r="S207" s="13">
        <v>4035.9</v>
      </c>
      <c r="T207" s="13">
        <v>4036.08</v>
      </c>
      <c r="U207" s="13">
        <v>513.496151</v>
      </c>
      <c r="V207" s="14"/>
    </row>
    <row r="208">
      <c r="A208" s="11">
        <v>44546.50288140803</v>
      </c>
      <c r="B208" s="13">
        <v>190.0</v>
      </c>
      <c r="C208" s="13">
        <v>78.0</v>
      </c>
      <c r="D208" s="13">
        <v>182.0</v>
      </c>
      <c r="E208" s="7">
        <v>0.4222222222222222</v>
      </c>
      <c r="F208" s="3">
        <v>0.04219985557122302</v>
      </c>
      <c r="G208" s="7">
        <v>0.7089552238805971</v>
      </c>
      <c r="H208" s="7">
        <v>-0.028893883192017245</v>
      </c>
      <c r="I208" s="7">
        <v>0.17333333333333334</v>
      </c>
      <c r="J208" s="7">
        <v>0.038314937573272395</v>
      </c>
      <c r="K208" s="7">
        <v>0.291044776119403</v>
      </c>
      <c r="L208" s="7">
        <v>0.028893883192017245</v>
      </c>
      <c r="M208" s="7">
        <v>0.40444444444444444</v>
      </c>
      <c r="N208" s="7">
        <v>-0.08051479314449539</v>
      </c>
      <c r="O208" s="7">
        <v>-0.00936122670459718</v>
      </c>
      <c r="P208" s="12" t="s">
        <v>21</v>
      </c>
      <c r="Q208" s="13">
        <v>4036.08</v>
      </c>
      <c r="R208" s="13">
        <v>4063.57</v>
      </c>
      <c r="S208" s="13">
        <v>4013.41</v>
      </c>
      <c r="T208" s="13">
        <v>4025.53</v>
      </c>
      <c r="U208" s="13">
        <v>977.160196</v>
      </c>
      <c r="V208" s="14"/>
    </row>
    <row r="209">
      <c r="A209" s="11">
        <v>44546.57453257571</v>
      </c>
      <c r="B209" s="13">
        <v>188.0</v>
      </c>
      <c r="C209" s="13">
        <v>78.0</v>
      </c>
      <c r="D209" s="13">
        <v>184.0</v>
      </c>
      <c r="E209" s="7">
        <v>0.4177777777777778</v>
      </c>
      <c r="F209" s="3">
        <v>0.037755411126778604</v>
      </c>
      <c r="G209" s="7">
        <v>0.706766917293233</v>
      </c>
      <c r="H209" s="7">
        <v>-0.031082189779381264</v>
      </c>
      <c r="I209" s="7">
        <v>0.17333333333333334</v>
      </c>
      <c r="J209" s="7">
        <v>0.038314937573272395</v>
      </c>
      <c r="K209" s="7">
        <v>0.2932330827067669</v>
      </c>
      <c r="L209" s="7">
        <v>0.031082189779381153</v>
      </c>
      <c r="M209" s="7">
        <v>0.4088888888888889</v>
      </c>
      <c r="N209" s="7">
        <v>-0.07607034870005092</v>
      </c>
      <c r="O209" s="7">
        <v>-0.009518877951731725</v>
      </c>
      <c r="P209" s="12" t="s">
        <v>21</v>
      </c>
      <c r="Q209" s="13">
        <v>4025.53</v>
      </c>
      <c r="R209" s="13">
        <v>4036.19</v>
      </c>
      <c r="S209" s="13">
        <v>3977.76</v>
      </c>
      <c r="T209" s="13">
        <v>3997.77</v>
      </c>
      <c r="U209" s="13">
        <v>582.628261</v>
      </c>
      <c r="V209" s="14"/>
    </row>
    <row r="210">
      <c r="A210" s="11">
        <v>44546.602134065</v>
      </c>
      <c r="B210" s="13">
        <v>191.0</v>
      </c>
      <c r="C210" s="13">
        <v>79.0</v>
      </c>
      <c r="D210" s="13">
        <v>180.0</v>
      </c>
      <c r="E210" s="7">
        <v>0.42444444444444446</v>
      </c>
      <c r="F210" s="3">
        <v>0.04442207779344526</v>
      </c>
      <c r="G210" s="7">
        <v>0.7074074074074074</v>
      </c>
      <c r="H210" s="7">
        <v>-0.030441699665206934</v>
      </c>
      <c r="I210" s="7">
        <v>0.17555555555555555</v>
      </c>
      <c r="J210" s="7">
        <v>0.040537159795494604</v>
      </c>
      <c r="K210" s="7">
        <v>0.29259259259259257</v>
      </c>
      <c r="L210" s="7">
        <v>0.030441699665206823</v>
      </c>
      <c r="M210" s="7">
        <v>0.4</v>
      </c>
      <c r="N210" s="7">
        <v>-0.0849592375889398</v>
      </c>
      <c r="O210" s="7">
        <v>-0.0031643844442131616</v>
      </c>
      <c r="P210" s="12" t="s">
        <v>21</v>
      </c>
      <c r="Q210" s="13">
        <v>3997.77</v>
      </c>
      <c r="R210" s="13">
        <v>4035.54</v>
      </c>
      <c r="S210" s="13">
        <v>3997.77</v>
      </c>
      <c r="T210" s="13">
        <v>4022.77</v>
      </c>
      <c r="U210" s="13">
        <v>167.92243</v>
      </c>
      <c r="V210" s="14"/>
    </row>
    <row r="211">
      <c r="A211" s="11">
        <v>44546.68190154573</v>
      </c>
      <c r="B211" s="13">
        <v>185.0</v>
      </c>
      <c r="C211" s="13">
        <v>84.0</v>
      </c>
      <c r="D211" s="13">
        <v>181.0</v>
      </c>
      <c r="E211" s="7">
        <v>0.4111111111111111</v>
      </c>
      <c r="F211" s="3">
        <v>0.031088744460111895</v>
      </c>
      <c r="G211" s="7">
        <v>0.6877323420074349</v>
      </c>
      <c r="H211" s="7">
        <v>-0.05011676506517937</v>
      </c>
      <c r="I211" s="7">
        <v>0.18666666666666668</v>
      </c>
      <c r="J211" s="7">
        <v>0.05164827090660573</v>
      </c>
      <c r="K211" s="7">
        <v>0.31226765799256506</v>
      </c>
      <c r="L211" s="7">
        <v>0.050116765065179314</v>
      </c>
      <c r="M211" s="7">
        <v>0.4022222222222222</v>
      </c>
      <c r="N211" s="7">
        <v>-0.08273701536671763</v>
      </c>
      <c r="O211" s="7">
        <v>-0.008338594471472324</v>
      </c>
      <c r="P211" s="12" t="s">
        <v>21</v>
      </c>
      <c r="Q211" s="13">
        <v>4034.13</v>
      </c>
      <c r="R211" s="13">
        <v>4039.05</v>
      </c>
      <c r="S211" s="13">
        <v>3969.17</v>
      </c>
      <c r="T211" s="13">
        <v>4005.37</v>
      </c>
      <c r="U211" s="13">
        <v>298.315896</v>
      </c>
      <c r="V211" s="14"/>
    </row>
    <row r="212">
      <c r="A212" s="11">
        <v>44546.863427600154</v>
      </c>
      <c r="B212" s="13">
        <v>191.0</v>
      </c>
      <c r="C212" s="13">
        <v>78.0</v>
      </c>
      <c r="D212" s="13">
        <v>181.0</v>
      </c>
      <c r="E212" s="7">
        <v>0.42444444444444446</v>
      </c>
      <c r="F212" s="3">
        <v>0.04442207779344526</v>
      </c>
      <c r="G212" s="7">
        <v>0.7100371747211895</v>
      </c>
      <c r="H212" s="7">
        <v>-0.027811932351424762</v>
      </c>
      <c r="I212" s="7">
        <v>0.17333333333333334</v>
      </c>
      <c r="J212" s="7">
        <v>0.038314937573272395</v>
      </c>
      <c r="K212" s="7">
        <v>0.2899628252788104</v>
      </c>
      <c r="L212" s="7">
        <v>0.02781193235142465</v>
      </c>
      <c r="M212" s="7">
        <v>0.4022222222222222</v>
      </c>
      <c r="N212" s="7">
        <v>-0.08273701536671763</v>
      </c>
      <c r="O212" s="7">
        <v>0.0</v>
      </c>
      <c r="P212" s="12" t="s">
        <v>21</v>
      </c>
      <c r="Q212" s="13">
        <v>3983.35</v>
      </c>
      <c r="R212" s="13">
        <v>3983.35</v>
      </c>
      <c r="S212" s="13">
        <v>3983.35</v>
      </c>
      <c r="T212" s="13">
        <v>3983.35</v>
      </c>
      <c r="U212" s="13">
        <v>0.0</v>
      </c>
      <c r="V212" s="14"/>
    </row>
    <row r="213">
      <c r="A213" s="11">
        <v>44547.240601317906</v>
      </c>
      <c r="B213" s="13">
        <v>190.0</v>
      </c>
      <c r="C213" s="13">
        <v>82.0</v>
      </c>
      <c r="D213" s="13">
        <v>178.0</v>
      </c>
      <c r="E213" s="7">
        <v>0.4222222222222222</v>
      </c>
      <c r="F213" s="3">
        <v>0.04219985557122302</v>
      </c>
      <c r="G213" s="7">
        <v>0.6985294117647058</v>
      </c>
      <c r="H213" s="7">
        <v>-0.039319695307908464</v>
      </c>
      <c r="I213" s="7">
        <v>0.18222222222222223</v>
      </c>
      <c r="J213" s="7">
        <v>0.047203826462161286</v>
      </c>
      <c r="K213" s="7">
        <v>0.3014705882352941</v>
      </c>
      <c r="L213" s="7">
        <v>0.03931969530790835</v>
      </c>
      <c r="M213" s="7">
        <v>0.39555555555555555</v>
      </c>
      <c r="N213" s="7">
        <v>-0.08940368203338428</v>
      </c>
      <c r="O213" s="7">
        <v>-0.004863346449238335</v>
      </c>
      <c r="P213" s="12" t="s">
        <v>21</v>
      </c>
      <c r="Q213" s="13">
        <v>3823.11</v>
      </c>
      <c r="R213" s="13">
        <v>3855.37</v>
      </c>
      <c r="S213" s="13">
        <v>3819.27</v>
      </c>
      <c r="T213" s="13">
        <v>3836.62</v>
      </c>
      <c r="U213" s="13">
        <v>237.658266</v>
      </c>
      <c r="V213" s="14"/>
    </row>
    <row r="214">
      <c r="A214" s="11">
        <v>44547.34298575663</v>
      </c>
      <c r="B214" s="13">
        <v>161.0</v>
      </c>
      <c r="C214" s="13">
        <v>87.0</v>
      </c>
      <c r="D214" s="13">
        <v>202.0</v>
      </c>
      <c r="E214" s="7">
        <v>0.35777777777777775</v>
      </c>
      <c r="F214" s="3">
        <v>-0.02224458887322145</v>
      </c>
      <c r="G214" s="7">
        <v>0.6491935483870968</v>
      </c>
      <c r="H214" s="7">
        <v>-0.08865555868551755</v>
      </c>
      <c r="I214" s="7">
        <v>0.19333333333333333</v>
      </c>
      <c r="J214" s="7">
        <v>0.058314937573272385</v>
      </c>
      <c r="K214" s="7">
        <v>0.35080645161290325</v>
      </c>
      <c r="L214" s="7">
        <v>0.0886555586855175</v>
      </c>
      <c r="M214" s="7">
        <v>0.4488888888888889</v>
      </c>
      <c r="N214" s="7">
        <v>-0.036070348700050936</v>
      </c>
      <c r="O214" s="7">
        <v>-0.021224545328480685</v>
      </c>
      <c r="P214" s="12" t="s">
        <v>21</v>
      </c>
      <c r="Q214" s="13">
        <v>3820.16</v>
      </c>
      <c r="R214" s="13">
        <v>3821.99</v>
      </c>
      <c r="S214" s="13">
        <v>3700.0</v>
      </c>
      <c r="T214" s="13">
        <v>3740.87</v>
      </c>
      <c r="U214" s="13">
        <v>1183.355911</v>
      </c>
      <c r="V214" s="14"/>
    </row>
    <row r="215">
      <c r="A215" s="11">
        <v>44547.389567154896</v>
      </c>
      <c r="B215" s="13">
        <v>161.0</v>
      </c>
      <c r="C215" s="13">
        <v>83.0</v>
      </c>
      <c r="D215" s="13">
        <v>206.0</v>
      </c>
      <c r="E215" s="7">
        <v>0.35777777777777775</v>
      </c>
      <c r="F215" s="3">
        <v>-0.02224458887322145</v>
      </c>
      <c r="G215" s="7">
        <v>0.6598360655737705</v>
      </c>
      <c r="H215" s="7">
        <v>-0.0780130414988438</v>
      </c>
      <c r="I215" s="7">
        <v>0.18444444444444444</v>
      </c>
      <c r="J215" s="7">
        <v>0.049426048684383495</v>
      </c>
      <c r="K215" s="7">
        <v>0.3401639344262295</v>
      </c>
      <c r="L215" s="7">
        <v>0.07801304149884375</v>
      </c>
      <c r="M215" s="7">
        <v>0.4577777777777778</v>
      </c>
      <c r="N215" s="7">
        <v>-0.027181459811162045</v>
      </c>
      <c r="O215" s="7">
        <v>-0.002446882370225486</v>
      </c>
      <c r="P215" s="12" t="s">
        <v>21</v>
      </c>
      <c r="Q215" s="13">
        <v>3740.87</v>
      </c>
      <c r="R215" s="13">
        <v>3845.71</v>
      </c>
      <c r="S215" s="13">
        <v>3722.72</v>
      </c>
      <c r="T215" s="13">
        <v>3836.3</v>
      </c>
      <c r="U215" s="13">
        <v>1311.500963</v>
      </c>
      <c r="V215" s="14"/>
    </row>
    <row r="216">
      <c r="A216" s="11">
        <v>44547.425590027706</v>
      </c>
      <c r="B216" s="13">
        <v>158.0</v>
      </c>
      <c r="C216" s="13">
        <v>83.0</v>
      </c>
      <c r="D216" s="13">
        <v>209.0</v>
      </c>
      <c r="E216" s="7">
        <v>0.3511111111111111</v>
      </c>
      <c r="F216" s="3">
        <v>-0.028911255539888103</v>
      </c>
      <c r="G216" s="7">
        <v>0.6556016597510373</v>
      </c>
      <c r="H216" s="7">
        <v>-0.08224744732157696</v>
      </c>
      <c r="I216" s="7">
        <v>0.18444444444444444</v>
      </c>
      <c r="J216" s="7">
        <v>0.049426048684383495</v>
      </c>
      <c r="K216" s="7">
        <v>0.34439834024896265</v>
      </c>
      <c r="L216" s="7">
        <v>0.0822474473215769</v>
      </c>
      <c r="M216" s="7">
        <v>0.46444444444444444</v>
      </c>
      <c r="N216" s="7">
        <v>-0.02051479314449539</v>
      </c>
      <c r="O216" s="7">
        <v>-0.009576841364256797</v>
      </c>
      <c r="P216" s="12" t="s">
        <v>21</v>
      </c>
      <c r="Q216" s="13">
        <v>3836.3</v>
      </c>
      <c r="R216" s="13">
        <v>3949.11</v>
      </c>
      <c r="S216" s="13">
        <v>3832.27</v>
      </c>
      <c r="T216" s="13">
        <v>3911.29</v>
      </c>
      <c r="U216" s="13">
        <v>1075.972119</v>
      </c>
      <c r="V216" s="14"/>
    </row>
    <row r="217">
      <c r="A217" s="11">
        <v>44547.51275887307</v>
      </c>
      <c r="B217" s="13">
        <v>161.0</v>
      </c>
      <c r="C217" s="13">
        <v>85.0</v>
      </c>
      <c r="D217" s="13">
        <v>204.0</v>
      </c>
      <c r="E217" s="7">
        <v>0.35777777777777775</v>
      </c>
      <c r="F217" s="3">
        <v>-0.02224458887322145</v>
      </c>
      <c r="G217" s="7">
        <v>0.6544715447154471</v>
      </c>
      <c r="H217" s="7">
        <v>-0.0833775623571672</v>
      </c>
      <c r="I217" s="7">
        <v>0.18888888888888888</v>
      </c>
      <c r="J217" s="7">
        <v>0.05387049312882794</v>
      </c>
      <c r="K217" s="7">
        <v>0.34552845528455284</v>
      </c>
      <c r="L217" s="7">
        <v>0.08337756235716709</v>
      </c>
      <c r="M217" s="7">
        <v>0.4533333333333333</v>
      </c>
      <c r="N217" s="7">
        <v>-0.03162590425560652</v>
      </c>
      <c r="O217" s="7">
        <v>-0.0020479700551495118</v>
      </c>
      <c r="P217" s="12" t="s">
        <v>21</v>
      </c>
      <c r="Q217" s="13">
        <v>3859.88</v>
      </c>
      <c r="R217" s="13">
        <v>3911.19</v>
      </c>
      <c r="S217" s="13">
        <v>3854.37</v>
      </c>
      <c r="T217" s="13">
        <v>3903.18</v>
      </c>
      <c r="U217" s="13">
        <v>343.624661</v>
      </c>
      <c r="V217" s="14"/>
    </row>
    <row r="218">
      <c r="A218" s="11">
        <v>44547.5662911227</v>
      </c>
      <c r="B218" s="13">
        <v>161.0</v>
      </c>
      <c r="C218" s="13">
        <v>85.0</v>
      </c>
      <c r="D218" s="13">
        <v>204.0</v>
      </c>
      <c r="E218" s="7">
        <v>0.35777777777777775</v>
      </c>
      <c r="F218" s="3">
        <v>-0.02224458887322145</v>
      </c>
      <c r="G218" s="7">
        <v>0.6544715447154471</v>
      </c>
      <c r="H218" s="7">
        <v>-0.0833775623571672</v>
      </c>
      <c r="I218" s="7">
        <v>0.18888888888888888</v>
      </c>
      <c r="J218" s="7">
        <v>0.05387049312882794</v>
      </c>
      <c r="K218" s="7">
        <v>0.34552845528455284</v>
      </c>
      <c r="L218" s="7">
        <v>0.08337756235716709</v>
      </c>
      <c r="M218" s="7">
        <v>0.4533333333333333</v>
      </c>
      <c r="N218" s="7">
        <v>-0.03162590425560652</v>
      </c>
      <c r="O218" s="7">
        <v>-0.009177332295481526</v>
      </c>
      <c r="P218" s="12" t="s">
        <v>21</v>
      </c>
      <c r="Q218" s="13">
        <v>3903.18</v>
      </c>
      <c r="R218" s="13">
        <v>3918.35</v>
      </c>
      <c r="S218" s="13">
        <v>3877.95</v>
      </c>
      <c r="T218" s="13">
        <v>3882.39</v>
      </c>
      <c r="U218" s="13">
        <v>343.949215</v>
      </c>
      <c r="V218" s="14"/>
    </row>
    <row r="219">
      <c r="A219" s="11">
        <v>44547.74451529416</v>
      </c>
      <c r="B219" s="13">
        <v>266.0</v>
      </c>
      <c r="C219" s="13">
        <v>54.0</v>
      </c>
      <c r="D219" s="13">
        <v>130.0</v>
      </c>
      <c r="E219" s="7">
        <v>0.5911111111111111</v>
      </c>
      <c r="F219" s="3">
        <v>0.21108874446011194</v>
      </c>
      <c r="G219" s="7">
        <v>0.83125</v>
      </c>
      <c r="H219" s="7">
        <v>0.09340089292738574</v>
      </c>
      <c r="I219" s="7">
        <v>0.12</v>
      </c>
      <c r="J219" s="7">
        <v>-0.015018395760060949</v>
      </c>
      <c r="K219" s="7">
        <v>0.16875</v>
      </c>
      <c r="L219" s="7">
        <v>-0.09340089292738574</v>
      </c>
      <c r="M219" s="7">
        <v>0.28888888888888886</v>
      </c>
      <c r="N219" s="7">
        <v>-0.19607034870005097</v>
      </c>
      <c r="O219" s="7">
        <v>-0.005851608936257351</v>
      </c>
      <c r="P219" s="12" t="s">
        <v>21</v>
      </c>
      <c r="Q219" s="13">
        <v>3903.2</v>
      </c>
      <c r="R219" s="13">
        <v>3903.2</v>
      </c>
      <c r="S219" s="13">
        <v>3871.13</v>
      </c>
      <c r="T219" s="13">
        <v>3880.36</v>
      </c>
      <c r="U219" s="13">
        <v>240.666483</v>
      </c>
      <c r="V219" s="14"/>
    </row>
    <row r="220">
      <c r="A220" s="11">
        <v>44547.77691961234</v>
      </c>
      <c r="B220" s="13">
        <v>268.0</v>
      </c>
      <c r="C220" s="13">
        <v>53.0</v>
      </c>
      <c r="D220" s="13">
        <v>129.0</v>
      </c>
      <c r="E220" s="7">
        <v>0.5955555555555555</v>
      </c>
      <c r="F220" s="3">
        <v>0.2155331889045563</v>
      </c>
      <c r="G220" s="7">
        <v>0.8348909657320872</v>
      </c>
      <c r="H220" s="7">
        <v>0.0970418586594729</v>
      </c>
      <c r="I220" s="7">
        <v>0.11777777777777777</v>
      </c>
      <c r="J220" s="7">
        <v>-0.01724061798228317</v>
      </c>
      <c r="K220" s="7">
        <v>0.16510903426791276</v>
      </c>
      <c r="L220" s="7">
        <v>-0.09704185865947298</v>
      </c>
      <c r="M220" s="7">
        <v>0.2866666666666667</v>
      </c>
      <c r="N220" s="7">
        <v>-0.19829257092227315</v>
      </c>
      <c r="O220" s="7">
        <v>-0.004487708978248521</v>
      </c>
      <c r="P220" s="12" t="s">
        <v>21</v>
      </c>
      <c r="Q220" s="13">
        <v>3880.36</v>
      </c>
      <c r="R220" s="13">
        <v>3886.17</v>
      </c>
      <c r="S220" s="13">
        <v>3867.79</v>
      </c>
      <c r="T220" s="13">
        <v>3868.73</v>
      </c>
      <c r="U220" s="13">
        <v>14.594165</v>
      </c>
      <c r="V220" s="14"/>
    </row>
    <row r="221">
      <c r="A221" s="11"/>
      <c r="B221" s="13"/>
      <c r="C221" s="13"/>
      <c r="D221" s="13"/>
      <c r="F221" s="2"/>
    </row>
    <row r="222">
      <c r="A222" s="11"/>
      <c r="B222" s="13"/>
      <c r="C222" s="13"/>
      <c r="D222" s="13"/>
      <c r="F222" s="2"/>
    </row>
    <row r="223">
      <c r="A223" s="11"/>
      <c r="B223" s="13"/>
      <c r="C223" s="13"/>
      <c r="D223" s="13"/>
      <c r="F223" s="2"/>
    </row>
    <row r="224">
      <c r="A224" s="11"/>
      <c r="B224" s="13"/>
      <c r="C224" s="13"/>
      <c r="D224" s="13"/>
      <c r="F224" s="2"/>
    </row>
    <row r="225">
      <c r="A225" s="11"/>
      <c r="B225" s="13"/>
      <c r="C225" s="13"/>
      <c r="D225" s="13"/>
      <c r="F225" s="2"/>
      <c r="P225">
        <f>countif(O2:O220,"&gt;0")</f>
        <v>0</v>
      </c>
    </row>
    <row r="226">
      <c r="F226" s="2" t="s">
        <v>35</v>
      </c>
    </row>
    <row r="227">
      <c r="F227" s="2" t="s">
        <v>36</v>
      </c>
      <c r="G227">
        <f>COUNTIFS(L2:L220,"&gt;0",O2:O220,"&lt;0")</f>
        <v>117</v>
      </c>
    </row>
    <row r="228">
      <c r="F228" s="2" t="s">
        <v>37</v>
      </c>
      <c r="G228">
        <f>COUNTIFS(L2:L220,"&gt;0",O2:O220,"&gt;0")</f>
        <v>0</v>
      </c>
    </row>
    <row r="229">
      <c r="F229" s="2" t="s">
        <v>38</v>
      </c>
      <c r="G229">
        <f>COUNTIFS(L2:L220,"&lt;0",O2:O220,"&lt;0")</f>
        <v>91</v>
      </c>
    </row>
    <row r="230">
      <c r="F230" s="2" t="s">
        <v>39</v>
      </c>
      <c r="G230">
        <f>COUNTIFS(L2:L220,"&lt;0",O2:O220,"&gt;0")</f>
        <v>0</v>
      </c>
    </row>
    <row r="231">
      <c r="F231" s="2" t="s">
        <v>40</v>
      </c>
      <c r="G231">
        <f>COUNTIFS(H2:H220,"&gt;0",O2:O220,"&lt;0")</f>
        <v>91</v>
      </c>
    </row>
    <row r="232">
      <c r="F232" s="2" t="s">
        <v>41</v>
      </c>
      <c r="G232">
        <f>COUNTIFS(H2:H220,"&gt;0",O2:O220,"&gt;0")</f>
        <v>0</v>
      </c>
    </row>
    <row r="233">
      <c r="F233" s="2" t="s">
        <v>42</v>
      </c>
      <c r="G233">
        <f>COUNTIFS(H2:H220,"&lt;0",O2:O220,"&lt;0")</f>
        <v>117</v>
      </c>
    </row>
    <row r="234">
      <c r="F234" s="2" t="s">
        <v>43</v>
      </c>
      <c r="G234">
        <f>COUNTIFS(H2:H220,"&lt;0",O2:O220,"&gt;0")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86"/>
    <col customWidth="1" min="3" max="3" width="27.43"/>
  </cols>
  <sheetData>
    <row r="1">
      <c r="A1" s="22"/>
      <c r="B1" s="2" t="s">
        <v>44</v>
      </c>
      <c r="C1" s="2" t="s">
        <v>33</v>
      </c>
      <c r="D1" s="17" t="s">
        <v>34</v>
      </c>
    </row>
    <row r="2">
      <c r="A2" s="18">
        <v>44530.0</v>
      </c>
      <c r="B2" s="1" t="s">
        <v>45</v>
      </c>
      <c r="C2" s="19">
        <v>0.073</v>
      </c>
      <c r="D2" s="19">
        <v>-0.0563</v>
      </c>
    </row>
    <row r="3">
      <c r="A3" s="18">
        <v>44531.0</v>
      </c>
      <c r="B3" s="1" t="s">
        <v>46</v>
      </c>
      <c r="C3" s="19">
        <v>-0.0563</v>
      </c>
      <c r="D3" s="19">
        <v>6.0E-4</v>
      </c>
    </row>
    <row r="4">
      <c r="A4" s="18">
        <v>44532.0</v>
      </c>
      <c r="B4" s="1" t="s">
        <v>47</v>
      </c>
      <c r="C4" s="19">
        <v>6.0E-4</v>
      </c>
      <c r="D4" s="19">
        <v>-0.0974</v>
      </c>
    </row>
    <row r="5">
      <c r="A5" s="18">
        <v>44533.0</v>
      </c>
      <c r="B5" s="1" t="s">
        <v>48</v>
      </c>
      <c r="C5" s="19">
        <v>-0.0974</v>
      </c>
      <c r="D5" s="19">
        <v>0.0272</v>
      </c>
    </row>
    <row r="6">
      <c r="A6" s="20">
        <v>44534.0</v>
      </c>
      <c r="B6" s="1" t="s">
        <v>49</v>
      </c>
      <c r="C6" s="19">
        <v>0.0272</v>
      </c>
      <c r="D6" s="19">
        <v>-0.0073</v>
      </c>
    </row>
    <row r="7">
      <c r="A7" s="20">
        <v>44535.0</v>
      </c>
      <c r="B7" s="1" t="s">
        <v>50</v>
      </c>
      <c r="C7" s="19">
        <v>-0.0073</v>
      </c>
    </row>
  </sheetData>
  <drawing r:id="rId1"/>
</worksheet>
</file>