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130"/>
  <workbookPr filterPrivacy="1" codeName="ThisWorkbook"/>
  <xr:revisionPtr revIDLastSave="0" documentId="13_ncr:1_{5FF829CD-DADD-45A2-A140-C38628B4D3C3}" xr6:coauthVersionLast="45" xr6:coauthVersionMax="45" xr10:uidLastSave="{00000000-0000-0000-0000-000000000000}"/>
  <bookViews>
    <workbookView xWindow="-120" yWindow="-120" windowWidth="20730" windowHeight="11160" xr2:uid="{00000000-000D-0000-FFFF-FFFF00000000}"/>
  </bookViews>
  <sheets>
    <sheet name="Project Schedule" sheetId="11" r:id="rId1"/>
    <sheet name="Requirements" sheetId="13" r:id="rId2"/>
  </sheets>
  <definedNames>
    <definedName name="_Hlk22818174" localSheetId="1">Requirements!$A$1</definedName>
    <definedName name="Display_Week">'Project Schedule'!$C$4</definedName>
    <definedName name="_xlnm.Print_Titles" localSheetId="0">'Project Schedule'!$4:$6</definedName>
    <definedName name="Project_Start">'Project Schedule'!$C$3</definedName>
    <definedName name="task_end" localSheetId="0">'Project Schedule'!$D1</definedName>
    <definedName name="task_progress" localSheetId="0">'Project Schedule'!#REF!</definedName>
    <definedName name="task_start" localSheetId="0">'Project Schedule'!$C1</definedName>
    <definedName name="today" localSheetId="0">TODAY()</definedName>
  </definedNames>
  <calcPr calcId="18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29" i="11" l="1"/>
  <c r="D31" i="11"/>
  <c r="C30" i="11"/>
  <c r="D30" i="11"/>
  <c r="C29" i="11"/>
  <c r="D28" i="11"/>
  <c r="C28" i="11"/>
  <c r="E27" i="11"/>
  <c r="E28" i="11"/>
  <c r="E29" i="11"/>
  <c r="E30" i="11"/>
  <c r="E31" i="11"/>
  <c r="D27" i="11"/>
  <c r="C27" i="11"/>
  <c r="D26" i="11"/>
  <c r="C26" i="11"/>
  <c r="E26" i="11"/>
  <c r="E21" i="11"/>
  <c r="D21" i="11"/>
  <c r="E20" i="11"/>
  <c r="D20" i="11"/>
  <c r="C17" i="11"/>
  <c r="C15" i="11"/>
  <c r="E12" i="11"/>
  <c r="D12" i="11"/>
  <c r="C14" i="11"/>
  <c r="D15" i="11"/>
  <c r="C16" i="11"/>
  <c r="D16" i="11"/>
  <c r="D17" i="11"/>
  <c r="C18" i="11"/>
  <c r="D18" i="11"/>
  <c r="C20" i="11"/>
  <c r="C21" i="11"/>
  <c r="C3" i="11"/>
  <c r="C9" i="11"/>
  <c r="D9" i="11"/>
  <c r="C10" i="11"/>
  <c r="D10" i="11"/>
  <c r="C11" i="11"/>
  <c r="D11" i="11"/>
  <c r="C12" i="11"/>
  <c r="C22" i="11"/>
  <c r="D22" i="11"/>
  <c r="C23" i="11"/>
  <c r="C24" i="11"/>
  <c r="D24" i="11"/>
  <c r="E18" i="11"/>
  <c r="F18" i="11"/>
  <c r="E17" i="11"/>
  <c r="E16" i="11"/>
  <c r="F16" i="11"/>
  <c r="E15" i="11"/>
  <c r="F15" i="11"/>
  <c r="D14" i="11"/>
  <c r="E14" i="11"/>
  <c r="F14" i="11"/>
  <c r="D23" i="11"/>
  <c r="E23" i="11"/>
  <c r="E22" i="11"/>
  <c r="E7" i="11"/>
  <c r="E24" i="11"/>
  <c r="E9" i="11"/>
  <c r="E10" i="11"/>
  <c r="E11" i="11"/>
  <c r="G5" i="11"/>
  <c r="E33" i="11"/>
  <c r="E32" i="11"/>
  <c r="E25" i="11"/>
  <c r="E19" i="11"/>
  <c r="E13" i="11"/>
  <c r="E8" i="11"/>
  <c r="G6" i="11"/>
  <c r="H5" i="11"/>
  <c r="I5" i="11"/>
  <c r="J5" i="11"/>
  <c r="K5" i="11"/>
  <c r="L5" i="11"/>
  <c r="M5" i="11"/>
  <c r="N5" i="11"/>
  <c r="G4" i="11"/>
  <c r="N4" i="11"/>
  <c r="O5" i="11"/>
  <c r="P5" i="11"/>
  <c r="Q5" i="11"/>
  <c r="R5" i="11"/>
  <c r="S5" i="11"/>
  <c r="T5" i="11"/>
  <c r="U5" i="11"/>
  <c r="H6" i="11"/>
  <c r="U4" i="11"/>
  <c r="V5" i="11"/>
  <c r="W5" i="11"/>
  <c r="X5" i="11"/>
  <c r="Y5" i="11"/>
  <c r="Z5" i="11"/>
  <c r="AA5" i="11"/>
  <c r="AB5" i="11"/>
  <c r="I6" i="11"/>
  <c r="AC5" i="11"/>
  <c r="AD5" i="11"/>
  <c r="AE5" i="11"/>
  <c r="AF5" i="11"/>
  <c r="AG5" i="11"/>
  <c r="AH5" i="11"/>
  <c r="AB4" i="11"/>
  <c r="J6" i="11"/>
  <c r="AI5" i="11"/>
  <c r="AJ5" i="11"/>
  <c r="AK5" i="11"/>
  <c r="AL5" i="11"/>
  <c r="AM5" i="11"/>
  <c r="AN5" i="11"/>
  <c r="AO5" i="11"/>
  <c r="K6" i="11"/>
  <c r="AP5" i="11"/>
  <c r="AQ5" i="11"/>
  <c r="AI4" i="11"/>
  <c r="L6" i="11"/>
  <c r="AR5" i="11"/>
  <c r="AQ6" i="11"/>
  <c r="AP4" i="11"/>
  <c r="M6" i="11"/>
  <c r="AS5" i="11"/>
  <c r="AR6" i="11"/>
  <c r="AT5" i="11"/>
  <c r="AS6" i="11"/>
  <c r="N6" i="11"/>
  <c r="O6" i="11"/>
  <c r="AU5" i="11"/>
  <c r="AT6" i="11"/>
  <c r="P6" i="11"/>
  <c r="AV5" i="11"/>
  <c r="AW5" i="11"/>
  <c r="AU6" i="11"/>
  <c r="Q6" i="11"/>
  <c r="AW6" i="11"/>
  <c r="AX5" i="11"/>
  <c r="AW4" i="11"/>
  <c r="AV6" i="11"/>
  <c r="R6" i="11"/>
  <c r="AY5" i="11"/>
  <c r="AX6" i="11"/>
  <c r="S6" i="11"/>
  <c r="AY6" i="11"/>
  <c r="AZ5" i="11"/>
  <c r="T6" i="11"/>
  <c r="AZ6" i="11"/>
  <c r="BA5" i="11"/>
  <c r="U6" i="11"/>
  <c r="BA6" i="11"/>
  <c r="BB5" i="11"/>
  <c r="V6" i="11"/>
  <c r="BC5" i="11"/>
  <c r="BB6" i="11"/>
  <c r="W6" i="11"/>
  <c r="BC6" i="11"/>
  <c r="BD5" i="11"/>
  <c r="X6" i="11"/>
  <c r="BD6" i="11"/>
  <c r="BE5" i="11"/>
  <c r="BD4" i="11"/>
  <c r="Y6" i="11"/>
  <c r="BE6" i="11"/>
  <c r="BF5" i="11"/>
  <c r="Z6" i="11"/>
  <c r="BG5" i="11"/>
  <c r="BF6" i="11"/>
  <c r="AA6" i="11"/>
  <c r="BH5" i="11"/>
  <c r="BG6" i="11"/>
  <c r="AB6" i="11"/>
  <c r="BI5" i="11"/>
  <c r="BH6" i="11"/>
  <c r="AC6" i="11"/>
  <c r="BJ5" i="11"/>
  <c r="BI6" i="11"/>
  <c r="AD6" i="11"/>
  <c r="BJ6" i="11"/>
  <c r="AE6" i="11"/>
  <c r="AF6" i="11"/>
  <c r="AG6" i="11"/>
  <c r="AH6" i="11"/>
  <c r="AI6" i="11"/>
  <c r="AJ6" i="11"/>
  <c r="AK6" i="11"/>
  <c r="AL6" i="11"/>
  <c r="AM6" i="11"/>
  <c r="AN6" i="11"/>
  <c r="AO6" i="11"/>
  <c r="AP6" i="11"/>
</calcChain>
</file>

<file path=xl/sharedStrings.xml><?xml version="1.0" encoding="utf-8"?>
<sst xmlns="http://schemas.openxmlformats.org/spreadsheetml/2006/main" count="161" uniqueCount="105">
  <si>
    <t>Insert new rows ABOVE this one</t>
  </si>
  <si>
    <t>START</t>
  </si>
  <si>
    <t>END</t>
  </si>
  <si>
    <t>TASK</t>
  </si>
  <si>
    <t>Enter Company Name in cell B2.</t>
  </si>
  <si>
    <t>Sample phase title block</t>
  </si>
  <si>
    <t>This row marks the end of the Project Schedule. DO NOT enter anything in this row. 
Insert new rows ABOVE this one to continue building out your Project Schedule.</t>
  </si>
  <si>
    <t>This is an empty row</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</si>
  <si>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</si>
  <si>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</si>
  <si>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</si>
  <si>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</si>
  <si>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</si>
  <si>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</si>
  <si>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</si>
  <si>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</si>
  <si>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</si>
  <si>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</si>
  <si>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CRSL Football Dashboard</t>
  </si>
  <si>
    <t>Sam Rodriguez</t>
  </si>
  <si>
    <t>1. Research</t>
  </si>
  <si>
    <t>Research Rival Applications</t>
  </si>
  <si>
    <t>Research Data Visualisation tools</t>
  </si>
  <si>
    <t xml:space="preserve">Web Servers, Source Control </t>
  </si>
  <si>
    <t>2. Interim Planning</t>
  </si>
  <si>
    <t>Aims, Objectives and Deliverables</t>
  </si>
  <si>
    <t>Project Management - Chosen Approach</t>
  </si>
  <si>
    <t>Requirements Gathering</t>
  </si>
  <si>
    <t>Development Tools and Techniques</t>
  </si>
  <si>
    <t>Risk Analysis</t>
  </si>
  <si>
    <t>Research available Programming Languages</t>
  </si>
  <si>
    <t>ESTIMATE DURATION (DAYS)</t>
  </si>
  <si>
    <t>ACTUAL DURATION (DAYS)</t>
  </si>
  <si>
    <t>3. Design</t>
  </si>
  <si>
    <t>4. Implementation</t>
  </si>
  <si>
    <t>System Architecture</t>
  </si>
  <si>
    <t>Use Case Diagrams and Description</t>
  </si>
  <si>
    <t>Class and Instance Diagrams</t>
  </si>
  <si>
    <t>Entity Relationship Diagram</t>
  </si>
  <si>
    <t>Reqt ID</t>
  </si>
  <si>
    <t>Requirement</t>
  </si>
  <si>
    <t>Type</t>
  </si>
  <si>
    <t>Priority</t>
  </si>
  <si>
    <t>FR1</t>
  </si>
  <si>
    <t>Ensure there is an established connection the database</t>
  </si>
  <si>
    <t>Functional</t>
  </si>
  <si>
    <t>Must</t>
  </si>
  <si>
    <t>UR1</t>
  </si>
  <si>
    <t>Allow user to log in to the system</t>
  </si>
  <si>
    <t>User</t>
  </si>
  <si>
    <t>FR2</t>
  </si>
  <si>
    <t>Update log table with log in activity</t>
  </si>
  <si>
    <t>Should</t>
  </si>
  <si>
    <t>FR3</t>
  </si>
  <si>
    <t>If new user, add them to user table</t>
  </si>
  <si>
    <t>FR4</t>
  </si>
  <si>
    <t>Determine whether user has Admin rights</t>
  </si>
  <si>
    <t>UR2</t>
  </si>
  <si>
    <t>Allow admin to input new statistics to system</t>
  </si>
  <si>
    <t>UR3</t>
  </si>
  <si>
    <t>Allow user to view individual statistics</t>
  </si>
  <si>
    <t>UR4</t>
  </si>
  <si>
    <t>Allow user to view and edit personal profile details</t>
  </si>
  <si>
    <t>UR5</t>
  </si>
  <si>
    <t>Allow user to view other players profiles</t>
  </si>
  <si>
    <t>QR1</t>
  </si>
  <si>
    <t>Display statistics in both graph and table format</t>
  </si>
  <si>
    <t>Quality</t>
  </si>
  <si>
    <t>UR6</t>
  </si>
  <si>
    <t>Allow user to view aggregated team statistics</t>
  </si>
  <si>
    <t>Could</t>
  </si>
  <si>
    <t>FR5</t>
  </si>
  <si>
    <t>Ensure graphs are dynamic and change at runtime</t>
  </si>
  <si>
    <t>Allow users to view historical data</t>
  </si>
  <si>
    <t>QR2</t>
  </si>
  <si>
    <t>Allow filters on table data</t>
  </si>
  <si>
    <t>FR6</t>
  </si>
  <si>
    <t>Export to Excel graphs and table functionality</t>
  </si>
  <si>
    <t>UR7</t>
  </si>
  <si>
    <t>Allow user to pay for this week’s football match</t>
  </si>
  <si>
    <t>UR8</t>
  </si>
  <si>
    <t>Allow users to book availability for the week’s matches</t>
  </si>
  <si>
    <t>FR7</t>
  </si>
  <si>
    <t>Retire/archive a user if they leave the company</t>
  </si>
  <si>
    <t>FR8</t>
  </si>
  <si>
    <t>Ensure any errors get logged to a log table</t>
  </si>
  <si>
    <t>QR3</t>
  </si>
  <si>
    <t>Create user manual guide to help users navigate the system</t>
  </si>
  <si>
    <t>QR4</t>
  </si>
  <si>
    <t>Ensure buttons are clearly visible to allow easy navigation</t>
  </si>
  <si>
    <t>Code up Main home page</t>
  </si>
  <si>
    <t>Create Dashboard charts using Power Bi</t>
  </si>
  <si>
    <t>Integrate dashboard with website</t>
  </si>
  <si>
    <t>Code up User Profiles page</t>
  </si>
  <si>
    <t>Code up Booking page</t>
  </si>
  <si>
    <t>Allow new user to sign up using relevant work credentials</t>
  </si>
  <si>
    <t>Allow user to change password</t>
  </si>
  <si>
    <t>UR9</t>
  </si>
  <si>
    <t>UR10</t>
  </si>
  <si>
    <t>UR11</t>
  </si>
  <si>
    <t>UR12</t>
  </si>
  <si>
    <t>Allow users to see a ranked table of performances from the past 5 games</t>
  </si>
  <si>
    <t>Dependency</t>
  </si>
  <si>
    <t>UI Designs and Wireframes</t>
  </si>
  <si>
    <t>Input source data to SQL Server database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</si>
</sst>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164" formatCode="_(* #,##0.00_);_(* \(#,##0.00\);_(* &quot;-&quot;??_);_(@_)"/>
    <numFmt numFmtId="165" formatCode="m/d/yy;@"/>
    <numFmt numFmtId="166" formatCode="ddd\,\ m/d/yyyy"/>
    <numFmt numFmtId="167" formatCode="mmm\ d\,\ yyyy"/>
    <numFmt numFmtId="168" formatCode="d"/>
    <numFmt numFmtId="169" formatCode="dd/mm/yy;@"/>
    <numFmt numFmtId="170" formatCode="dd/mm/yyyy;@"/>
  </numFmts>
  <fonts count="25" x14ac:knownFonts="1">
    <font>
      <sz val="11"/>
      <color theme="1"/>
      <name val="Calibri"/>
      <family val="2"/>
      <scheme val="minor"/>
    </font>
    <font>
      <u/>
      <sz val="11"/>
      <color indexed="12"/>
      <name val="Arial"/>
      <family val="2"/>
    </font>
    <font>
      <sz val="11"/>
      <color theme="1"/>
      <name val="Calibri"/>
      <family val="2"/>
      <scheme val="minor"/>
    </font>
    <font>
      <sz val="14"/>
      <color theme="1"/>
      <name val="Calibri"/>
      <family val="2"/>
      <scheme val="minor"/>
    </font>
    <font>
      <b/>
      <sz val="22"/>
      <color theme="1" tint="0.34998626667073579"/>
      <name val="Calibri"/>
      <family val="2"/>
      <scheme val="major"/>
    </font>
    <font>
      <sz val="11"/>
      <color theme="0"/>
      <name val="Calibri"/>
      <family val="2"/>
      <scheme val="minor"/>
    </font>
    <font>
      <sz val="10"/>
      <color theme="1"/>
      <name val="Segoe UI"/>
      <family val="2"/>
    </font>
    <font>
      <sz val="11"/>
      <color theme="0"/>
      <name val="Segoe UI"/>
      <family val="2"/>
    </font>
    <font>
      <b/>
      <sz val="22"/>
      <color theme="1" tint="0.34998626667073579"/>
      <name val="Segoe UI"/>
      <family val="2"/>
    </font>
    <font>
      <sz val="10"/>
      <name val="Segoe UI"/>
      <family val="2"/>
    </font>
    <font>
      <sz val="11"/>
      <color theme="1"/>
      <name val="Segoe UI"/>
      <family val="2"/>
    </font>
    <font>
      <b/>
      <sz val="11"/>
      <color theme="1" tint="0.499984740745262"/>
      <name val="Segoe UI"/>
      <family val="2"/>
    </font>
    <font>
      <sz val="14"/>
      <color theme="1"/>
      <name val="Segoe UI"/>
      <family val="2"/>
    </font>
    <font>
      <sz val="10"/>
      <color theme="1" tint="0.499984740745262"/>
      <name val="Segoe UI"/>
      <family val="2"/>
    </font>
    <font>
      <sz val="9"/>
      <name val="Segoe UI"/>
      <family val="2"/>
    </font>
    <font>
      <b/>
      <sz val="9"/>
      <color theme="0"/>
      <name val="Segoe UI"/>
      <family val="2"/>
    </font>
    <font>
      <sz val="8"/>
      <color theme="0"/>
      <name val="Segoe UI"/>
      <family val="2"/>
    </font>
    <font>
      <b/>
      <sz val="11"/>
      <color theme="1"/>
      <name val="Segoe UI"/>
      <family val="2"/>
    </font>
    <font>
      <sz val="11"/>
      <name val="Segoe UI"/>
      <family val="2"/>
    </font>
    <font>
      <i/>
      <sz val="9"/>
      <color theme="1"/>
      <name val="Segoe UI"/>
      <family val="2"/>
    </font>
    <font>
      <sz val="11"/>
      <color rgb="FFFF0000"/>
      <name val="Segoe UI"/>
      <family val="2"/>
    </font>
    <font>
      <b/>
      <sz val="10"/>
      <color theme="1"/>
      <name val="Segoe UI"/>
      <family val="2"/>
    </font>
    <font>
      <b/>
      <sz val="10"/>
      <color rgb="FF000000"/>
      <name val="Segoe UI"/>
      <family val="2"/>
    </font>
    <font>
      <sz val="10"/>
      <color rgb="FF000000"/>
      <name val="Segoe UI"/>
      <family val="2"/>
    </font>
    <font>
      <sz val="11"/>
      <color rgb="FF006100"/>
      <name val="Calibri"/>
      <family val="2"/>
      <scheme val="minor"/>
    </font>
  </fonts>
  <fills count="19">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5"/>
        <bgColor indexed="64"/>
      </patternFill>
    </fill>
    <fill>
      <patternFill patternType="solid">
        <fgColor rgb="FF92D050"/>
        <bgColor indexed="64"/>
      </patternFill>
    </fill>
    <fill>
      <patternFill patternType="solid">
        <fgColor rgb="FFF2F2F2"/>
        <bgColor indexed="64"/>
      </patternFill>
    </fill>
    <fill>
      <patternFill patternType="solid">
        <fgColor rgb="FFC6EFCE"/>
      </patternFill>
    </fill>
    <fill>
      <patternFill patternType="solid">
        <fgColor rgb="FF00B050"/>
        <bgColor indexed="64"/>
      </patternFill>
    </fill>
  </fills>
  <borders count="18">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indexed="64"/>
      </left>
      <right style="thin">
        <color indexed="64"/>
      </right>
      <top style="thin">
        <color indexed="64"/>
      </top>
      <bottom style="thin">
        <color indexed="64"/>
      </bottom>
      <diagonal/>
    </border>
    <border>
      <left style="thin">
        <color theme="0" tint="-0.14993743705557422"/>
      </left>
      <right/>
      <top style="medium">
        <color theme="0" tint="-0.14996795556505021"/>
      </top>
      <bottom style="medium">
        <color theme="0" tint="-0.14996795556505021"/>
      </bottom>
      <diagonal/>
    </border>
    <border>
      <left/>
      <right style="thin">
        <color theme="0" tint="-0.14993743705557422"/>
      </right>
      <top style="medium">
        <color theme="0" tint="-0.14996795556505021"/>
      </top>
      <bottom style="medium">
        <color theme="0" tint="-0.14996795556505021"/>
      </bottom>
      <diagonal/>
    </border>
    <border>
      <left style="medium">
        <color rgb="FFBFBFBF"/>
      </left>
      <right style="medium">
        <color rgb="FFBFBFBF"/>
      </right>
      <top style="medium">
        <color rgb="FFBFBFBF"/>
      </top>
      <bottom style="medium">
        <color rgb="FFBFBFBF"/>
      </bottom>
      <diagonal/>
    </border>
    <border>
      <left/>
      <right style="medium">
        <color rgb="FFBFBFBF"/>
      </right>
      <top style="medium">
        <color rgb="FFBFBFBF"/>
      </top>
      <bottom style="medium">
        <color rgb="FFBFBFBF"/>
      </bottom>
      <diagonal/>
    </border>
    <border>
      <left style="medium">
        <color rgb="FFBFBFBF"/>
      </left>
      <right style="medium">
        <color rgb="FFBFBFBF"/>
      </right>
      <top/>
      <bottom style="medium">
        <color rgb="FFBFBFBF"/>
      </bottom>
      <diagonal/>
    </border>
    <border>
      <left/>
      <right style="medium">
        <color rgb="FFBFBFBF"/>
      </right>
      <top/>
      <bottom style="medium">
        <color rgb="FFBFBFBF"/>
      </bottom>
      <diagonal/>
    </border>
  </borders>
  <cellStyleXfs count="13">
    <xf numFmtId="0" fontId="0" fillId="0" borderId="0"/>
    <xf numFmtId="0" fontId="1" fillId="0" borderId="0" applyNumberFormat="0" applyFill="0" applyBorder="0" applyAlignment="0" applyProtection="0">
      <alignment vertical="top"/>
      <protection locked="0"/>
    </xf>
    <xf numFmtId="0" fontId="5" fillId="0" borderId="0"/>
    <xf numFmtId="164" fontId="2" fillId="0" borderId="3" applyFont="0" applyFill="0" applyAlignment="0" applyProtection="0"/>
    <xf numFmtId="0" fontId="4" fillId="0" borderId="0" applyNumberFormat="0" applyFill="0" applyBorder="0" applyAlignment="0" applyProtection="0"/>
    <xf numFmtId="0" fontId="3" fillId="0" borderId="0" applyNumberFormat="0" applyFill="0" applyAlignment="0" applyProtection="0"/>
    <xf numFmtId="0" fontId="3" fillId="0" borderId="0" applyNumberFormat="0" applyFill="0" applyProtection="0">
      <alignment vertical="top"/>
    </xf>
    <xf numFmtId="0" fontId="2" fillId="0" borderId="0" applyNumberFormat="0" applyFill="0" applyProtection="0">
      <alignment horizontal="right" indent="1"/>
    </xf>
    <xf numFmtId="166" fontId="2" fillId="0" borderId="3">
      <alignment horizontal="center" vertical="center"/>
    </xf>
    <xf numFmtId="165" fontId="2" fillId="0" borderId="2" applyFill="0">
      <alignment horizontal="center" vertical="center"/>
    </xf>
    <xf numFmtId="0" fontId="2" fillId="0" borderId="2" applyFill="0">
      <alignment horizontal="center" vertical="center"/>
    </xf>
    <xf numFmtId="0" fontId="2" fillId="0" borderId="2" applyFill="0">
      <alignment horizontal="left" vertical="center" indent="2"/>
    </xf>
    <xf numFmtId="0" fontId="24" fillId="17" borderId="0" applyNumberFormat="0" applyBorder="0" applyAlignment="0" applyProtection="0"/>
  </cellStyleXfs>
  <cellXfs count="83">
    <xf numFmtId="0" fontId="0" fillId="0" borderId="0" xfId="0"/>
    <xf numFmtId="0" fontId="7" fillId="0" borderId="0" xfId="2" applyFont="1" applyAlignment="1">
      <alignment wrapText="1"/>
    </xf>
    <xf numFmtId="0" fontId="8" fillId="0" borderId="0" xfId="4" applyFont="1" applyAlignment="1">
      <alignment horizontal="left"/>
    </xf>
    <xf numFmtId="0" fontId="9" fillId="0" borderId="0" xfId="0" applyFont="1"/>
    <xf numFmtId="0" fontId="9" fillId="0" borderId="0" xfId="0" applyFont="1" applyAlignment="1">
      <alignment horizontal="center"/>
    </xf>
    <xf numFmtId="0" fontId="9" fillId="0" borderId="0" xfId="0" applyFont="1" applyAlignment="1">
      <alignment horizontal="center" vertical="center"/>
    </xf>
    <xf numFmtId="0" fontId="10" fillId="0" borderId="0" xfId="0" applyFont="1"/>
    <xf numFmtId="0" fontId="11" fillId="0" borderId="0" xfId="0" applyFont="1"/>
    <xf numFmtId="0" fontId="7" fillId="0" borderId="0" xfId="2" applyFont="1"/>
    <xf numFmtId="0" fontId="12" fillId="0" borderId="0" xfId="5" applyFont="1"/>
    <xf numFmtId="0" fontId="10" fillId="0" borderId="0" xfId="0" applyFont="1" applyAlignment="1">
      <alignment horizontal="center"/>
    </xf>
    <xf numFmtId="0" fontId="13" fillId="0" borderId="0" xfId="1" applyFont="1" applyProtection="1">
      <alignment vertical="top"/>
    </xf>
    <xf numFmtId="168" fontId="14" fillId="7" borderId="6" xfId="0" applyNumberFormat="1" applyFont="1" applyFill="1" applyBorder="1" applyAlignment="1">
      <alignment horizontal="center" vertical="center"/>
    </xf>
    <xf numFmtId="168" fontId="14" fillId="7" borderId="0" xfId="0" applyNumberFormat="1" applyFont="1" applyFill="1" applyAlignment="1">
      <alignment horizontal="center" vertical="center"/>
    </xf>
    <xf numFmtId="168" fontId="14" fillId="7" borderId="7" xfId="0" applyNumberFormat="1" applyFont="1" applyFill="1" applyBorder="1" applyAlignment="1">
      <alignment horizontal="center" vertical="center"/>
    </xf>
    <xf numFmtId="0" fontId="15" fillId="13" borderId="1" xfId="0" applyFont="1" applyFill="1" applyBorder="1" applyAlignment="1">
      <alignment horizontal="left" vertical="center" indent="1"/>
    </xf>
    <xf numFmtId="0" fontId="15" fillId="13" borderId="1" xfId="0" applyFont="1" applyFill="1" applyBorder="1" applyAlignment="1">
      <alignment horizontal="center" vertical="center" wrapText="1"/>
    </xf>
    <xf numFmtId="0" fontId="16" fillId="12" borderId="8" xfId="0" applyFont="1" applyFill="1" applyBorder="1" applyAlignment="1">
      <alignment horizontal="center" vertical="center" shrinkToFit="1"/>
    </xf>
    <xf numFmtId="0" fontId="10" fillId="0" borderId="9" xfId="0" applyFont="1" applyBorder="1" applyAlignment="1">
      <alignment vertical="center"/>
    </xf>
    <xf numFmtId="0" fontId="17" fillId="8" borderId="2" xfId="0" applyFont="1" applyFill="1" applyBorder="1" applyAlignment="1">
      <alignment horizontal="left" vertical="center" indent="1"/>
    </xf>
    <xf numFmtId="0" fontId="18" fillId="0" borderId="2" xfId="0" applyFont="1" applyBorder="1" applyAlignment="1">
      <alignment horizontal="center" vertical="center"/>
    </xf>
    <xf numFmtId="0" fontId="10" fillId="0" borderId="0" xfId="0" applyFont="1" applyAlignment="1">
      <alignment vertical="center"/>
    </xf>
    <xf numFmtId="0" fontId="10" fillId="0" borderId="9" xfId="0" applyFont="1" applyBorder="1" applyAlignment="1">
      <alignment horizontal="right" vertical="center"/>
    </xf>
    <xf numFmtId="0" fontId="17" fillId="9" borderId="2" xfId="0" applyFont="1" applyFill="1" applyBorder="1" applyAlignment="1">
      <alignment horizontal="left" vertical="center" indent="1"/>
    </xf>
    <xf numFmtId="0" fontId="17" fillId="6" borderId="2" xfId="0" applyFont="1" applyFill="1" applyBorder="1" applyAlignment="1">
      <alignment horizontal="left" vertical="center" indent="1"/>
    </xf>
    <xf numFmtId="0" fontId="17" fillId="5" borderId="2" xfId="0" applyFont="1" applyFill="1" applyBorder="1" applyAlignment="1">
      <alignment horizontal="left" vertical="center" indent="1"/>
    </xf>
    <xf numFmtId="0" fontId="10" fillId="0" borderId="2" xfId="11" applyFont="1">
      <alignment horizontal="left" vertical="center" indent="2"/>
    </xf>
    <xf numFmtId="165" fontId="10" fillId="0" borderId="2" xfId="9" applyFont="1">
      <alignment horizontal="center" vertical="center"/>
    </xf>
    <xf numFmtId="0" fontId="19" fillId="2" borderId="2" xfId="0" applyFont="1" applyFill="1" applyBorder="1" applyAlignment="1">
      <alignment horizontal="left" vertical="center" indent="1"/>
    </xf>
    <xf numFmtId="165" fontId="13" fillId="2" borderId="2" xfId="0" applyNumberFormat="1" applyFont="1" applyFill="1" applyBorder="1" applyAlignment="1">
      <alignment horizontal="left" vertical="center"/>
    </xf>
    <xf numFmtId="165" fontId="18" fillId="2" borderId="2" xfId="0" applyNumberFormat="1" applyFont="1" applyFill="1" applyBorder="1" applyAlignment="1">
      <alignment horizontal="center" vertical="center"/>
    </xf>
    <xf numFmtId="0" fontId="18" fillId="2" borderId="2" xfId="0" applyFont="1" applyFill="1" applyBorder="1" applyAlignment="1">
      <alignment horizontal="center" vertical="center"/>
    </xf>
    <xf numFmtId="0" fontId="10" fillId="2" borderId="9" xfId="0" applyFont="1" applyFill="1" applyBorder="1" applyAlignment="1">
      <alignment vertical="center"/>
    </xf>
    <xf numFmtId="0" fontId="7" fillId="0" borderId="0" xfId="0" applyFont="1" applyAlignment="1">
      <alignment horizontal="center"/>
    </xf>
    <xf numFmtId="0" fontId="10" fillId="0" borderId="9" xfId="0" applyFont="1" applyFill="1" applyBorder="1" applyAlignment="1">
      <alignment vertical="center"/>
    </xf>
    <xf numFmtId="169" fontId="10" fillId="8" borderId="2" xfId="0" applyNumberFormat="1" applyFont="1" applyFill="1" applyBorder="1" applyAlignment="1">
      <alignment horizontal="center" vertical="center"/>
    </xf>
    <xf numFmtId="169" fontId="18" fillId="8" borderId="2" xfId="0" applyNumberFormat="1" applyFont="1" applyFill="1" applyBorder="1" applyAlignment="1">
      <alignment horizontal="center" vertical="center"/>
    </xf>
    <xf numFmtId="169" fontId="10" fillId="3" borderId="2" xfId="9" applyNumberFormat="1" applyFont="1" applyFill="1">
      <alignment horizontal="center" vertical="center"/>
    </xf>
    <xf numFmtId="169" fontId="10" fillId="9" borderId="2" xfId="0" applyNumberFormat="1" applyFont="1" applyFill="1" applyBorder="1" applyAlignment="1">
      <alignment horizontal="center" vertical="center"/>
    </xf>
    <xf numFmtId="169" fontId="18" fillId="9" borderId="2" xfId="0" applyNumberFormat="1" applyFont="1" applyFill="1" applyBorder="1" applyAlignment="1">
      <alignment horizontal="center" vertical="center"/>
    </xf>
    <xf numFmtId="169" fontId="10" fillId="4" borderId="2" xfId="9" applyNumberFormat="1" applyFont="1" applyFill="1">
      <alignment horizontal="center" vertical="center"/>
    </xf>
    <xf numFmtId="169" fontId="10" fillId="6" borderId="2" xfId="0" applyNumberFormat="1" applyFont="1" applyFill="1" applyBorder="1" applyAlignment="1">
      <alignment horizontal="center" vertical="center"/>
    </xf>
    <xf numFmtId="169" fontId="18" fillId="6" borderId="2" xfId="0" applyNumberFormat="1" applyFont="1" applyFill="1" applyBorder="1" applyAlignment="1">
      <alignment horizontal="center" vertical="center"/>
    </xf>
    <xf numFmtId="169" fontId="10" fillId="11" borderId="2" xfId="9" applyNumberFormat="1" applyFont="1" applyFill="1">
      <alignment horizontal="center" vertical="center"/>
    </xf>
    <xf numFmtId="169" fontId="10" fillId="5" borderId="2" xfId="0" applyNumberFormat="1" applyFont="1" applyFill="1" applyBorder="1" applyAlignment="1">
      <alignment horizontal="center" vertical="center"/>
    </xf>
    <xf numFmtId="169" fontId="18" fillId="5" borderId="2" xfId="0" applyNumberFormat="1" applyFont="1" applyFill="1" applyBorder="1" applyAlignment="1">
      <alignment horizontal="center" vertical="center"/>
    </xf>
    <xf numFmtId="169" fontId="10" fillId="10" borderId="2" xfId="9" applyNumberFormat="1" applyFont="1" applyFill="1">
      <alignment horizontal="center" vertical="center"/>
    </xf>
    <xf numFmtId="0" fontId="15" fillId="13" borderId="0" xfId="0" applyFont="1" applyFill="1" applyBorder="1" applyAlignment="1">
      <alignment horizontal="center" vertical="center" wrapText="1"/>
    </xf>
    <xf numFmtId="0" fontId="18" fillId="3" borderId="2" xfId="0" applyFont="1" applyFill="1" applyBorder="1" applyAlignment="1">
      <alignment horizontal="center" vertical="center"/>
    </xf>
    <xf numFmtId="0" fontId="18" fillId="4" borderId="2" xfId="0" applyFont="1" applyFill="1" applyBorder="1" applyAlignment="1">
      <alignment horizontal="center" vertical="center"/>
    </xf>
    <xf numFmtId="0" fontId="18" fillId="6" borderId="2" xfId="0" applyFont="1" applyFill="1" applyBorder="1" applyAlignment="1">
      <alignment horizontal="center" vertical="center"/>
    </xf>
    <xf numFmtId="0" fontId="18" fillId="11" borderId="2" xfId="0" applyFont="1" applyFill="1" applyBorder="1" applyAlignment="1">
      <alignment horizontal="center" vertical="center"/>
    </xf>
    <xf numFmtId="0" fontId="6" fillId="3" borderId="2" xfId="11" applyFont="1" applyFill="1" applyAlignment="1">
      <alignment horizontal="left" vertical="center" wrapText="1" indent="2"/>
    </xf>
    <xf numFmtId="0" fontId="6" fillId="4" borderId="2" xfId="11" applyFont="1" applyFill="1" applyAlignment="1">
      <alignment horizontal="left" vertical="center" wrapText="1" indent="2"/>
    </xf>
    <xf numFmtId="0" fontId="10" fillId="0" borderId="11" xfId="0" applyFont="1" applyBorder="1" applyAlignment="1">
      <alignment horizontal="center" vertical="center"/>
    </xf>
    <xf numFmtId="170" fontId="12" fillId="0" borderId="0" xfId="6" applyNumberFormat="1" applyFont="1">
      <alignment vertical="top"/>
    </xf>
    <xf numFmtId="0" fontId="18" fillId="5" borderId="2" xfId="0" applyFont="1" applyFill="1" applyBorder="1" applyAlignment="1">
      <alignment horizontal="center" vertical="center"/>
    </xf>
    <xf numFmtId="0" fontId="18" fillId="10" borderId="2" xfId="0" applyFont="1" applyFill="1" applyBorder="1" applyAlignment="1">
      <alignment horizontal="center" vertical="center"/>
    </xf>
    <xf numFmtId="0" fontId="18" fillId="9" borderId="2" xfId="0" applyFont="1" applyFill="1" applyBorder="1" applyAlignment="1">
      <alignment horizontal="center" vertical="center"/>
    </xf>
    <xf numFmtId="0" fontId="20" fillId="14" borderId="9" xfId="0" applyFont="1" applyFill="1" applyBorder="1" applyAlignment="1">
      <alignment vertical="center"/>
    </xf>
    <xf numFmtId="0" fontId="10" fillId="15" borderId="9" xfId="0" applyFont="1" applyFill="1" applyBorder="1" applyAlignment="1">
      <alignment vertical="center"/>
    </xf>
    <xf numFmtId="0" fontId="6" fillId="11" borderId="2" xfId="11" applyFont="1" applyFill="1" applyAlignment="1">
      <alignment horizontal="left" vertical="center" wrapText="1" indent="2"/>
    </xf>
    <xf numFmtId="0" fontId="6" fillId="10" borderId="2" xfId="11" applyFont="1" applyFill="1" applyAlignment="1">
      <alignment horizontal="left" vertical="center" wrapText="1" indent="2"/>
    </xf>
    <xf numFmtId="0" fontId="10" fillId="14" borderId="9" xfId="0" applyFont="1" applyFill="1" applyBorder="1" applyAlignment="1">
      <alignment vertical="center"/>
    </xf>
    <xf numFmtId="0" fontId="21" fillId="0" borderId="14" xfId="0" applyFont="1" applyBorder="1" applyAlignment="1">
      <alignment horizontal="center" vertical="center" wrapText="1"/>
    </xf>
    <xf numFmtId="0" fontId="21" fillId="0" borderId="15" xfId="0" applyFont="1" applyBorder="1" applyAlignment="1">
      <alignment horizontal="center" vertical="center" wrapText="1"/>
    </xf>
    <xf numFmtId="0" fontId="22" fillId="16" borderId="16" xfId="0" applyFont="1" applyFill="1" applyBorder="1" applyAlignment="1">
      <alignment vertical="center" wrapText="1"/>
    </xf>
    <xf numFmtId="0" fontId="23" fillId="16" borderId="17" xfId="0" applyFont="1" applyFill="1" applyBorder="1" applyAlignment="1">
      <alignment vertical="center" wrapText="1"/>
    </xf>
    <xf numFmtId="0" fontId="22" fillId="0" borderId="16" xfId="0" applyFont="1" applyBorder="1" applyAlignment="1">
      <alignment vertical="center" wrapText="1"/>
    </xf>
    <xf numFmtId="0" fontId="6" fillId="0" borderId="17" xfId="0" applyFont="1" applyBorder="1" applyAlignment="1">
      <alignment vertical="center" wrapText="1"/>
    </xf>
    <xf numFmtId="0" fontId="23" fillId="0" borderId="17" xfId="0" applyFont="1" applyBorder="1" applyAlignment="1">
      <alignment vertical="center" wrapText="1"/>
    </xf>
    <xf numFmtId="0" fontId="10" fillId="18" borderId="9" xfId="0" applyFont="1" applyFill="1" applyBorder="1" applyAlignment="1">
      <alignment vertical="center"/>
    </xf>
    <xf numFmtId="0" fontId="24" fillId="17" borderId="9" xfId="12" applyBorder="1" applyAlignment="1">
      <alignment vertical="center"/>
    </xf>
    <xf numFmtId="0" fontId="23" fillId="0" borderId="17" xfId="0" applyFont="1" applyFill="1" applyBorder="1" applyAlignment="1">
      <alignment vertical="center" wrapText="1"/>
    </xf>
    <xf numFmtId="0" fontId="10" fillId="0" borderId="12" xfId="0" applyFont="1" applyBorder="1" applyAlignment="1">
      <alignment horizontal="center" vertical="center"/>
    </xf>
    <xf numFmtId="0" fontId="10" fillId="0" borderId="2" xfId="0" applyFont="1" applyBorder="1" applyAlignment="1">
      <alignment horizontal="center" vertical="center"/>
    </xf>
    <xf numFmtId="0" fontId="10" fillId="0" borderId="13" xfId="0" applyFont="1" applyBorder="1" applyAlignment="1">
      <alignment horizontal="center" vertical="center"/>
    </xf>
    <xf numFmtId="166" fontId="10" fillId="0" borderId="11" xfId="8" applyFont="1" applyBorder="1">
      <alignment horizontal="center" vertical="center"/>
    </xf>
    <xf numFmtId="167" fontId="10" fillId="7" borderId="4" xfId="0" applyNumberFormat="1" applyFont="1" applyFill="1" applyBorder="1" applyAlignment="1">
      <alignment horizontal="left" vertical="center" wrapText="1" indent="1"/>
    </xf>
    <xf numFmtId="167" fontId="10" fillId="7" borderId="1" xfId="0" applyNumberFormat="1" applyFont="1" applyFill="1" applyBorder="1" applyAlignment="1">
      <alignment horizontal="left" vertical="center" wrapText="1" indent="1"/>
    </xf>
    <xf numFmtId="167" fontId="10" fillId="7" borderId="5" xfId="0" applyNumberFormat="1" applyFont="1" applyFill="1" applyBorder="1" applyAlignment="1">
      <alignment horizontal="left" vertical="center" wrapText="1" indent="1"/>
    </xf>
    <xf numFmtId="166" fontId="10" fillId="0" borderId="0" xfId="8" applyFont="1" applyBorder="1">
      <alignment horizontal="center" vertical="center"/>
    </xf>
    <xf numFmtId="0" fontId="10" fillId="0" borderId="10" xfId="0" applyFont="1" applyBorder="1"/>
  </cellXfs>
  <cellStyles count="13">
    <cellStyle name="Comma" xfId="3" builtinId="3" customBuiltin="1"/>
    <cellStyle name="Date" xfId="9" xr:uid="{229918B6-DD13-4F5A-97B9-305F7E002AA3}"/>
    <cellStyle name="Good" xfId="12" builtinId="26"/>
    <cellStyle name="Heading 1" xfId="5" builtinId="16" customBuiltin="1"/>
    <cellStyle name="Heading 2" xfId="6" builtinId="17" customBuiltin="1"/>
    <cellStyle name="Heading 3" xfId="7" builtinId="18" customBuiltin="1"/>
    <cellStyle name="Hyperlink" xfId="1" builtinId="8" customBuiltin="1"/>
    <cellStyle name="Name" xfId="10" xr:uid="{B2D3C1EE-6B41-4801-AAFC-C2274E49E503}"/>
    <cellStyle name="Normal" xfId="0" builtinId="0"/>
    <cellStyle name="Project Start" xfId="8" xr:uid="{8EB8A09A-C31C-40A3-B2C1-9449520178B8}"/>
    <cellStyle name="Task" xfId="11" xr:uid="{6391D789-272B-4DD2-9BF3-2CDCF610FA41}"/>
    <cellStyle name="Title" xfId="4" builtinId="15" customBuiltin="1"/>
    <cellStyle name="zHiddenText" xfId="2"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J35"/>
  <sheetViews>
    <sheetView showGridLines="0" tabSelected="1" showRuler="0" zoomScaleNormal="100" zoomScalePageLayoutView="70" workbookViewId="0">
      <pane ySplit="6" topLeftCell="A16" activePane="bottomLeft" state="frozen"/>
      <selection pane="bottomLeft" activeCell="D29" sqref="D29"/>
    </sheetView>
  </sheetViews>
  <sheetFormatPr defaultRowHeight="30" customHeight="1" x14ac:dyDescent="0.3"/>
  <cols>
    <col min="1" max="1" width="2.7109375" style="8" customWidth="1"/>
    <col min="2" max="2" width="26.85546875" style="6" customWidth="1"/>
    <col min="3" max="3" width="10.42578125" style="10" customWidth="1"/>
    <col min="4" max="4" width="10.42578125" style="6" customWidth="1"/>
    <col min="5" max="5" width="11.140625" style="6" customWidth="1"/>
    <col min="6" max="6" width="11" style="6" customWidth="1"/>
    <col min="7" max="62" width="2.5703125" style="6" customWidth="1"/>
    <col min="63" max="66" width="9.140625" style="6"/>
    <col min="67" max="68" width="10.28515625" style="6"/>
    <col min="69" max="16384" width="9.140625" style="6"/>
  </cols>
  <sheetData>
    <row r="1" spans="1:62" ht="30" customHeight="1" x14ac:dyDescent="0.6">
      <c r="A1" s="1" t="s">
        <v>9</v>
      </c>
      <c r="B1" s="2" t="s">
        <v>18</v>
      </c>
      <c r="C1" s="4"/>
      <c r="D1" s="5"/>
      <c r="E1" s="3"/>
      <c r="F1" s="3"/>
      <c r="G1" s="7"/>
    </row>
    <row r="2" spans="1:62" ht="20.25" x14ac:dyDescent="0.35">
      <c r="A2" s="8" t="s">
        <v>4</v>
      </c>
      <c r="B2" s="9" t="s">
        <v>19</v>
      </c>
      <c r="G2" s="11"/>
    </row>
    <row r="3" spans="1:62" ht="20.25" x14ac:dyDescent="0.3">
      <c r="A3" s="8" t="s">
        <v>10</v>
      </c>
      <c r="B3" s="55"/>
      <c r="C3" s="77">
        <f>DATEVALUE("07/10/2019")</f>
        <v>43745</v>
      </c>
      <c r="D3" s="77"/>
      <c r="E3" s="81"/>
      <c r="F3" s="81"/>
    </row>
    <row r="4" spans="1:62" ht="30" customHeight="1" x14ac:dyDescent="0.3">
      <c r="A4" s="1" t="s">
        <v>11</v>
      </c>
      <c r="C4" s="54">
        <v>1</v>
      </c>
      <c r="G4" s="78">
        <f>G5</f>
        <v>43745</v>
      </c>
      <c r="H4" s="79"/>
      <c r="I4" s="79"/>
      <c r="J4" s="79"/>
      <c r="K4" s="79"/>
      <c r="L4" s="79"/>
      <c r="M4" s="80"/>
      <c r="N4" s="78">
        <f>N5</f>
        <v>43752</v>
      </c>
      <c r="O4" s="79"/>
      <c r="P4" s="79"/>
      <c r="Q4" s="79"/>
      <c r="R4" s="79"/>
      <c r="S4" s="79"/>
      <c r="T4" s="80"/>
      <c r="U4" s="78">
        <f>U5</f>
        <v>43759</v>
      </c>
      <c r="V4" s="79"/>
      <c r="W4" s="79"/>
      <c r="X4" s="79"/>
      <c r="Y4" s="79"/>
      <c r="Z4" s="79"/>
      <c r="AA4" s="80"/>
      <c r="AB4" s="78">
        <f>AB5</f>
        <v>43766</v>
      </c>
      <c r="AC4" s="79"/>
      <c r="AD4" s="79"/>
      <c r="AE4" s="79"/>
      <c r="AF4" s="79"/>
      <c r="AG4" s="79"/>
      <c r="AH4" s="80"/>
      <c r="AI4" s="78">
        <f>AI5</f>
        <v>43773</v>
      </c>
      <c r="AJ4" s="79"/>
      <c r="AK4" s="79"/>
      <c r="AL4" s="79"/>
      <c r="AM4" s="79"/>
      <c r="AN4" s="79"/>
      <c r="AO4" s="80"/>
      <c r="AP4" s="78">
        <f>AP5</f>
        <v>43780</v>
      </c>
      <c r="AQ4" s="79"/>
      <c r="AR4" s="79"/>
      <c r="AS4" s="79"/>
      <c r="AT4" s="79"/>
      <c r="AU4" s="79"/>
      <c r="AV4" s="80"/>
      <c r="AW4" s="78">
        <f>AW5</f>
        <v>43787</v>
      </c>
      <c r="AX4" s="79"/>
      <c r="AY4" s="79"/>
      <c r="AZ4" s="79"/>
      <c r="BA4" s="79"/>
      <c r="BB4" s="79"/>
      <c r="BC4" s="80"/>
      <c r="BD4" s="78">
        <f>BD5</f>
        <v>43794</v>
      </c>
      <c r="BE4" s="79"/>
      <c r="BF4" s="79"/>
      <c r="BG4" s="79"/>
      <c r="BH4" s="79"/>
      <c r="BI4" s="79"/>
      <c r="BJ4" s="80"/>
    </row>
    <row r="5" spans="1:62" ht="15" customHeight="1" x14ac:dyDescent="0.3">
      <c r="A5" s="1" t="s">
        <v>12</v>
      </c>
      <c r="B5" s="82"/>
      <c r="C5" s="82"/>
      <c r="D5" s="82"/>
      <c r="G5" s="12">
        <f>Project_Start-WEEKDAY(Project_Start,1)+2+7*(Display_Week-1)</f>
        <v>43745</v>
      </c>
      <c r="H5" s="13">
        <f>G5+1</f>
        <v>43746</v>
      </c>
      <c r="I5" s="13">
        <f t="shared" ref="I5:AV5" si="0">H5+1</f>
        <v>43747</v>
      </c>
      <c r="J5" s="13">
        <f t="shared" si="0"/>
        <v>43748</v>
      </c>
      <c r="K5" s="13">
        <f t="shared" si="0"/>
        <v>43749</v>
      </c>
      <c r="L5" s="13">
        <f t="shared" si="0"/>
        <v>43750</v>
      </c>
      <c r="M5" s="14">
        <f t="shared" si="0"/>
        <v>43751</v>
      </c>
      <c r="N5" s="12">
        <f>M5+1</f>
        <v>43752</v>
      </c>
      <c r="O5" s="13">
        <f>N5+1</f>
        <v>43753</v>
      </c>
      <c r="P5" s="13">
        <f t="shared" si="0"/>
        <v>43754</v>
      </c>
      <c r="Q5" s="13">
        <f t="shared" si="0"/>
        <v>43755</v>
      </c>
      <c r="R5" s="13">
        <f t="shared" si="0"/>
        <v>43756</v>
      </c>
      <c r="S5" s="13">
        <f t="shared" si="0"/>
        <v>43757</v>
      </c>
      <c r="T5" s="14">
        <f t="shared" si="0"/>
        <v>43758</v>
      </c>
      <c r="U5" s="12">
        <f>T5+1</f>
        <v>43759</v>
      </c>
      <c r="V5" s="13">
        <f>U5+1</f>
        <v>43760</v>
      </c>
      <c r="W5" s="13">
        <f t="shared" si="0"/>
        <v>43761</v>
      </c>
      <c r="X5" s="13">
        <f t="shared" si="0"/>
        <v>43762</v>
      </c>
      <c r="Y5" s="13">
        <f t="shared" si="0"/>
        <v>43763</v>
      </c>
      <c r="Z5" s="13">
        <f t="shared" si="0"/>
        <v>43764</v>
      </c>
      <c r="AA5" s="14">
        <f t="shared" si="0"/>
        <v>43765</v>
      </c>
      <c r="AB5" s="12">
        <f>AA5+1</f>
        <v>43766</v>
      </c>
      <c r="AC5" s="13">
        <f>AB5+1</f>
        <v>43767</v>
      </c>
      <c r="AD5" s="13">
        <f t="shared" si="0"/>
        <v>43768</v>
      </c>
      <c r="AE5" s="13">
        <f t="shared" si="0"/>
        <v>43769</v>
      </c>
      <c r="AF5" s="13">
        <f t="shared" si="0"/>
        <v>43770</v>
      </c>
      <c r="AG5" s="13">
        <f t="shared" si="0"/>
        <v>43771</v>
      </c>
      <c r="AH5" s="14">
        <f t="shared" si="0"/>
        <v>43772</v>
      </c>
      <c r="AI5" s="12">
        <f>AH5+1</f>
        <v>43773</v>
      </c>
      <c r="AJ5" s="13">
        <f>AI5+1</f>
        <v>43774</v>
      </c>
      <c r="AK5" s="13">
        <f t="shared" si="0"/>
        <v>43775</v>
      </c>
      <c r="AL5" s="13">
        <f t="shared" si="0"/>
        <v>43776</v>
      </c>
      <c r="AM5" s="13">
        <f t="shared" si="0"/>
        <v>43777</v>
      </c>
      <c r="AN5" s="13">
        <f t="shared" si="0"/>
        <v>43778</v>
      </c>
      <c r="AO5" s="14">
        <f t="shared" si="0"/>
        <v>43779</v>
      </c>
      <c r="AP5" s="12">
        <f>AO5+1</f>
        <v>43780</v>
      </c>
      <c r="AQ5" s="13">
        <f>AP5+1</f>
        <v>43781</v>
      </c>
      <c r="AR5" s="13">
        <f t="shared" si="0"/>
        <v>43782</v>
      </c>
      <c r="AS5" s="13">
        <f t="shared" si="0"/>
        <v>43783</v>
      </c>
      <c r="AT5" s="13">
        <f t="shared" si="0"/>
        <v>43784</v>
      </c>
      <c r="AU5" s="13">
        <f t="shared" si="0"/>
        <v>43785</v>
      </c>
      <c r="AV5" s="14">
        <f t="shared" si="0"/>
        <v>43786</v>
      </c>
      <c r="AW5" s="12">
        <f>AV5+1</f>
        <v>43787</v>
      </c>
      <c r="AX5" s="13">
        <f>AW5+1</f>
        <v>43788</v>
      </c>
      <c r="AY5" s="13">
        <f t="shared" ref="AY5:BC5" si="1">AX5+1</f>
        <v>43789</v>
      </c>
      <c r="AZ5" s="13">
        <f t="shared" si="1"/>
        <v>43790</v>
      </c>
      <c r="BA5" s="13">
        <f t="shared" si="1"/>
        <v>43791</v>
      </c>
      <c r="BB5" s="13">
        <f t="shared" si="1"/>
        <v>43792</v>
      </c>
      <c r="BC5" s="14">
        <f t="shared" si="1"/>
        <v>43793</v>
      </c>
      <c r="BD5" s="12">
        <f>BC5+1</f>
        <v>43794</v>
      </c>
      <c r="BE5" s="13">
        <f>BD5+1</f>
        <v>43795</v>
      </c>
      <c r="BF5" s="13">
        <f t="shared" ref="BF5:BJ5" si="2">BE5+1</f>
        <v>43796</v>
      </c>
      <c r="BG5" s="13">
        <f t="shared" si="2"/>
        <v>43797</v>
      </c>
      <c r="BH5" s="13">
        <f t="shared" si="2"/>
        <v>43798</v>
      </c>
      <c r="BI5" s="13">
        <f t="shared" si="2"/>
        <v>43799</v>
      </c>
      <c r="BJ5" s="14">
        <f t="shared" si="2"/>
        <v>43800</v>
      </c>
    </row>
    <row r="6" spans="1:62" ht="40.5" customHeight="1" thickBot="1" x14ac:dyDescent="0.35">
      <c r="A6" s="1" t="s">
        <v>13</v>
      </c>
      <c r="B6" s="15" t="s">
        <v>3</v>
      </c>
      <c r="C6" s="16" t="s">
        <v>1</v>
      </c>
      <c r="D6" s="16" t="s">
        <v>2</v>
      </c>
      <c r="E6" s="16" t="s">
        <v>31</v>
      </c>
      <c r="F6" s="47" t="s">
        <v>32</v>
      </c>
      <c r="G6" s="17" t="str">
        <f t="shared" ref="G6" si="3">LEFT(TEXT(G5,"ddd"),1)</f>
        <v>M</v>
      </c>
      <c r="H6" s="17" t="str">
        <f t="shared" ref="H6:AP6" si="4">LEFT(TEXT(H5,"ddd"),1)</f>
        <v>T</v>
      </c>
      <c r="I6" s="17" t="str">
        <f t="shared" si="4"/>
        <v>W</v>
      </c>
      <c r="J6" s="17" t="str">
        <f t="shared" si="4"/>
        <v>T</v>
      </c>
      <c r="K6" s="17" t="str">
        <f t="shared" si="4"/>
        <v>F</v>
      </c>
      <c r="L6" s="17" t="str">
        <f t="shared" si="4"/>
        <v>S</v>
      </c>
      <c r="M6" s="17" t="str">
        <f t="shared" si="4"/>
        <v>S</v>
      </c>
      <c r="N6" s="17" t="str">
        <f t="shared" si="4"/>
        <v>M</v>
      </c>
      <c r="O6" s="17" t="str">
        <f t="shared" si="4"/>
        <v>T</v>
      </c>
      <c r="P6" s="17" t="str">
        <f t="shared" si="4"/>
        <v>W</v>
      </c>
      <c r="Q6" s="17" t="str">
        <f t="shared" si="4"/>
        <v>T</v>
      </c>
      <c r="R6" s="17" t="str">
        <f t="shared" si="4"/>
        <v>F</v>
      </c>
      <c r="S6" s="17" t="str">
        <f t="shared" si="4"/>
        <v>S</v>
      </c>
      <c r="T6" s="17" t="str">
        <f t="shared" si="4"/>
        <v>S</v>
      </c>
      <c r="U6" s="17" t="str">
        <f t="shared" si="4"/>
        <v>M</v>
      </c>
      <c r="V6" s="17" t="str">
        <f t="shared" si="4"/>
        <v>T</v>
      </c>
      <c r="W6" s="17" t="str">
        <f t="shared" si="4"/>
        <v>W</v>
      </c>
      <c r="X6" s="17" t="str">
        <f t="shared" si="4"/>
        <v>T</v>
      </c>
      <c r="Y6" s="17" t="str">
        <f t="shared" si="4"/>
        <v>F</v>
      </c>
      <c r="Z6" s="17" t="str">
        <f t="shared" si="4"/>
        <v>S</v>
      </c>
      <c r="AA6" s="17" t="str">
        <f t="shared" si="4"/>
        <v>S</v>
      </c>
      <c r="AB6" s="17" t="str">
        <f t="shared" si="4"/>
        <v>M</v>
      </c>
      <c r="AC6" s="17" t="str">
        <f t="shared" si="4"/>
        <v>T</v>
      </c>
      <c r="AD6" s="17" t="str">
        <f t="shared" si="4"/>
        <v>W</v>
      </c>
      <c r="AE6" s="17" t="str">
        <f t="shared" si="4"/>
        <v>T</v>
      </c>
      <c r="AF6" s="17" t="str">
        <f t="shared" si="4"/>
        <v>F</v>
      </c>
      <c r="AG6" s="17" t="str">
        <f t="shared" si="4"/>
        <v>S</v>
      </c>
      <c r="AH6" s="17" t="str">
        <f t="shared" si="4"/>
        <v>S</v>
      </c>
      <c r="AI6" s="17" t="str">
        <f t="shared" si="4"/>
        <v>M</v>
      </c>
      <c r="AJ6" s="17" t="str">
        <f t="shared" si="4"/>
        <v>T</v>
      </c>
      <c r="AK6" s="17" t="str">
        <f t="shared" si="4"/>
        <v>W</v>
      </c>
      <c r="AL6" s="17" t="str">
        <f t="shared" si="4"/>
        <v>T</v>
      </c>
      <c r="AM6" s="17" t="str">
        <f t="shared" si="4"/>
        <v>F</v>
      </c>
      <c r="AN6" s="17" t="str">
        <f t="shared" si="4"/>
        <v>S</v>
      </c>
      <c r="AO6" s="17" t="str">
        <f t="shared" si="4"/>
        <v>S</v>
      </c>
      <c r="AP6" s="17" t="str">
        <f t="shared" si="4"/>
        <v>M</v>
      </c>
      <c r="AQ6" s="17" t="str">
        <f t="shared" ref="AQ6:BJ6" si="5">LEFT(TEXT(AQ5,"ddd"),1)</f>
        <v>T</v>
      </c>
      <c r="AR6" s="17" t="str">
        <f t="shared" si="5"/>
        <v>W</v>
      </c>
      <c r="AS6" s="17" t="str">
        <f t="shared" si="5"/>
        <v>T</v>
      </c>
      <c r="AT6" s="17" t="str">
        <f t="shared" si="5"/>
        <v>F</v>
      </c>
      <c r="AU6" s="17" t="str">
        <f t="shared" si="5"/>
        <v>S</v>
      </c>
      <c r="AV6" s="17" t="str">
        <f t="shared" si="5"/>
        <v>S</v>
      </c>
      <c r="AW6" s="17" t="str">
        <f t="shared" si="5"/>
        <v>M</v>
      </c>
      <c r="AX6" s="17" t="str">
        <f t="shared" si="5"/>
        <v>T</v>
      </c>
      <c r="AY6" s="17" t="str">
        <f t="shared" si="5"/>
        <v>W</v>
      </c>
      <c r="AZ6" s="17" t="str">
        <f t="shared" si="5"/>
        <v>T</v>
      </c>
      <c r="BA6" s="17" t="str">
        <f t="shared" si="5"/>
        <v>F</v>
      </c>
      <c r="BB6" s="17" t="str">
        <f t="shared" si="5"/>
        <v>S</v>
      </c>
      <c r="BC6" s="17" t="str">
        <f t="shared" si="5"/>
        <v>S</v>
      </c>
      <c r="BD6" s="17" t="str">
        <f t="shared" si="5"/>
        <v>M</v>
      </c>
      <c r="BE6" s="17" t="str">
        <f t="shared" si="5"/>
        <v>T</v>
      </c>
      <c r="BF6" s="17" t="str">
        <f t="shared" si="5"/>
        <v>W</v>
      </c>
      <c r="BG6" s="17" t="str">
        <f t="shared" si="5"/>
        <v>T</v>
      </c>
      <c r="BH6" s="17" t="str">
        <f t="shared" si="5"/>
        <v>F</v>
      </c>
      <c r="BI6" s="17" t="str">
        <f t="shared" si="5"/>
        <v>S</v>
      </c>
      <c r="BJ6" s="17" t="str">
        <f t="shared" si="5"/>
        <v>S</v>
      </c>
    </row>
    <row r="7" spans="1:62" ht="30" hidden="1" customHeight="1" thickBot="1" x14ac:dyDescent="0.35">
      <c r="A7" s="8" t="s">
        <v>8</v>
      </c>
      <c r="C7" s="6"/>
      <c r="E7" s="6" t="str">
        <f>IF(OR(ISBLANK(task_start),ISBLANK(task_end)),"",task_end-task_start+1)</f>
        <v/>
      </c>
      <c r="G7" s="18"/>
      <c r="H7" s="18"/>
      <c r="I7" s="18"/>
      <c r="J7" s="18"/>
      <c r="K7" s="18"/>
      <c r="L7" s="18"/>
      <c r="M7" s="18"/>
      <c r="N7" s="18"/>
      <c r="O7" s="18"/>
      <c r="P7" s="18"/>
      <c r="Q7" s="18"/>
      <c r="R7" s="18"/>
      <c r="S7" s="18"/>
      <c r="T7" s="18"/>
      <c r="U7" s="18"/>
      <c r="V7" s="18"/>
      <c r="W7" s="18"/>
      <c r="X7" s="18"/>
      <c r="Y7" s="18"/>
      <c r="Z7" s="18"/>
      <c r="AA7" s="18"/>
      <c r="AB7" s="18"/>
      <c r="AC7" s="18"/>
      <c r="AD7" s="18"/>
      <c r="AE7" s="18"/>
      <c r="AF7" s="18"/>
      <c r="AG7" s="18"/>
      <c r="AH7" s="18"/>
      <c r="AI7" s="18"/>
      <c r="AJ7" s="18"/>
      <c r="AK7" s="18"/>
      <c r="AL7" s="18"/>
      <c r="AM7" s="18"/>
      <c r="AN7" s="18"/>
      <c r="AO7" s="18"/>
      <c r="AP7" s="18"/>
      <c r="AQ7" s="18"/>
      <c r="AR7" s="18"/>
      <c r="AS7" s="18"/>
      <c r="AT7" s="18"/>
      <c r="AU7" s="18"/>
      <c r="AV7" s="18"/>
      <c r="AW7" s="18"/>
      <c r="AX7" s="18"/>
      <c r="AY7" s="18"/>
      <c r="AZ7" s="18"/>
      <c r="BA7" s="18"/>
      <c r="BB7" s="18"/>
      <c r="BC7" s="18"/>
      <c r="BD7" s="18"/>
      <c r="BE7" s="18"/>
      <c r="BF7" s="18"/>
      <c r="BG7" s="18"/>
      <c r="BH7" s="18"/>
      <c r="BI7" s="18"/>
      <c r="BJ7" s="18"/>
    </row>
    <row r="8" spans="1:62" s="21" customFormat="1" ht="30" customHeight="1" thickBot="1" x14ac:dyDescent="0.35">
      <c r="A8" s="1" t="s">
        <v>14</v>
      </c>
      <c r="B8" s="19" t="s">
        <v>20</v>
      </c>
      <c r="C8" s="35"/>
      <c r="D8" s="36"/>
      <c r="E8" s="36" t="str">
        <f t="shared" ref="E8:E33" si="6">IF(OR(ISBLANK(task_start),ISBLANK(task_end)),"",task_end-task_start+1)</f>
        <v/>
      </c>
      <c r="F8" s="36"/>
      <c r="G8" s="74"/>
      <c r="H8" s="75"/>
      <c r="I8" s="75"/>
      <c r="J8" s="75"/>
      <c r="K8" s="75"/>
      <c r="L8" s="75"/>
      <c r="M8" s="75"/>
      <c r="N8" s="75"/>
      <c r="O8" s="75"/>
      <c r="P8" s="75"/>
      <c r="Q8" s="75"/>
      <c r="R8" s="75"/>
      <c r="S8" s="75"/>
      <c r="T8" s="75"/>
      <c r="U8" s="75"/>
      <c r="V8" s="75"/>
      <c r="W8" s="75"/>
      <c r="X8" s="75"/>
      <c r="Y8" s="75"/>
      <c r="Z8" s="75"/>
      <c r="AA8" s="75"/>
      <c r="AB8" s="75"/>
      <c r="AC8" s="75"/>
      <c r="AD8" s="75"/>
      <c r="AE8" s="75"/>
      <c r="AF8" s="75"/>
      <c r="AG8" s="75"/>
      <c r="AH8" s="75"/>
      <c r="AI8" s="75"/>
      <c r="AJ8" s="75"/>
      <c r="AK8" s="75"/>
      <c r="AL8" s="75"/>
      <c r="AM8" s="75"/>
      <c r="AN8" s="75"/>
      <c r="AO8" s="75"/>
      <c r="AP8" s="75"/>
      <c r="AQ8" s="75"/>
      <c r="AR8" s="75"/>
      <c r="AS8" s="75"/>
      <c r="AT8" s="75"/>
      <c r="AU8" s="75"/>
      <c r="AV8" s="75"/>
      <c r="AW8" s="75"/>
      <c r="AX8" s="75"/>
      <c r="AY8" s="75"/>
      <c r="AZ8" s="75"/>
      <c r="BA8" s="75"/>
      <c r="BB8" s="75"/>
      <c r="BC8" s="75"/>
      <c r="BD8" s="75"/>
      <c r="BE8" s="75"/>
      <c r="BF8" s="75"/>
      <c r="BG8" s="75"/>
      <c r="BH8" s="75"/>
      <c r="BI8" s="75"/>
      <c r="BJ8" s="76"/>
    </row>
    <row r="9" spans="1:62" s="21" customFormat="1" ht="30" customHeight="1" thickBot="1" x14ac:dyDescent="0.35">
      <c r="A9" s="1" t="s">
        <v>15</v>
      </c>
      <c r="B9" s="52" t="s">
        <v>21</v>
      </c>
      <c r="C9" s="37">
        <f>C3</f>
        <v>43745</v>
      </c>
      <c r="D9" s="37">
        <f>C9+1</f>
        <v>43746</v>
      </c>
      <c r="E9" s="48">
        <f>IF(OR(ISBLANK(task_start),ISBLANK(task_end)),"",task_end-task_start+1)</f>
        <v>2</v>
      </c>
      <c r="F9" s="48">
        <v>2</v>
      </c>
      <c r="G9" s="18"/>
      <c r="H9" s="18"/>
      <c r="I9" s="18"/>
      <c r="J9" s="34"/>
      <c r="K9" s="34"/>
      <c r="L9" s="18"/>
      <c r="M9" s="18"/>
      <c r="N9" s="18"/>
      <c r="O9" s="18"/>
      <c r="P9" s="18"/>
      <c r="Q9" s="18"/>
      <c r="R9" s="18"/>
      <c r="S9" s="18"/>
      <c r="T9" s="18"/>
      <c r="U9" s="18"/>
      <c r="V9" s="18"/>
      <c r="W9" s="18"/>
      <c r="X9" s="18"/>
      <c r="Y9" s="18"/>
      <c r="Z9" s="18"/>
      <c r="AA9" s="18"/>
      <c r="AB9" s="18"/>
      <c r="AC9" s="18"/>
      <c r="AD9" s="18"/>
      <c r="AE9" s="18"/>
      <c r="AF9" s="18"/>
      <c r="AG9" s="18"/>
      <c r="AH9" s="18"/>
      <c r="AI9" s="18"/>
      <c r="AJ9" s="18"/>
      <c r="AK9" s="18"/>
      <c r="AL9" s="18"/>
      <c r="AM9" s="18"/>
      <c r="AN9" s="18"/>
      <c r="AO9" s="18"/>
      <c r="AP9" s="18"/>
      <c r="AQ9" s="18"/>
      <c r="AR9" s="18"/>
      <c r="AS9" s="18"/>
      <c r="AT9" s="18"/>
      <c r="AU9" s="18"/>
      <c r="AV9" s="18"/>
      <c r="AW9" s="18"/>
      <c r="AX9" s="18"/>
      <c r="AY9" s="18"/>
      <c r="AZ9" s="18"/>
      <c r="BA9" s="18"/>
      <c r="BB9" s="18"/>
      <c r="BC9" s="18"/>
      <c r="BD9" s="18"/>
      <c r="BE9" s="18"/>
      <c r="BF9" s="18"/>
      <c r="BG9" s="18"/>
      <c r="BH9" s="18"/>
      <c r="BI9" s="18"/>
      <c r="BJ9" s="18"/>
    </row>
    <row r="10" spans="1:62" s="21" customFormat="1" ht="30" customHeight="1" thickBot="1" x14ac:dyDescent="0.35">
      <c r="A10" s="1" t="s">
        <v>16</v>
      </c>
      <c r="B10" s="52" t="s">
        <v>30</v>
      </c>
      <c r="C10" s="37">
        <f>D9+1</f>
        <v>43747</v>
      </c>
      <c r="D10" s="37">
        <f>C10+3</f>
        <v>43750</v>
      </c>
      <c r="E10" s="48">
        <f t="shared" si="6"/>
        <v>4</v>
      </c>
      <c r="F10" s="48">
        <v>5</v>
      </c>
      <c r="G10" s="18"/>
      <c r="H10" s="18"/>
      <c r="I10" s="18"/>
      <c r="J10" s="18"/>
      <c r="K10" s="18"/>
      <c r="L10" s="18"/>
      <c r="M10" s="59"/>
      <c r="N10" s="18"/>
      <c r="O10" s="18"/>
      <c r="P10" s="18"/>
      <c r="Q10" s="18"/>
      <c r="R10" s="18"/>
      <c r="S10" s="22"/>
      <c r="T10" s="22"/>
      <c r="U10" s="18"/>
      <c r="V10" s="18"/>
      <c r="W10" s="18"/>
      <c r="X10" s="18"/>
      <c r="Y10" s="18"/>
      <c r="Z10" s="18"/>
      <c r="AA10" s="18"/>
      <c r="AB10" s="18"/>
      <c r="AC10" s="18"/>
      <c r="AD10" s="18"/>
      <c r="AE10" s="18"/>
      <c r="AF10" s="18"/>
      <c r="AG10" s="18"/>
      <c r="AH10" s="18"/>
      <c r="AI10" s="18"/>
      <c r="AJ10" s="18"/>
      <c r="AK10" s="18"/>
      <c r="AL10" s="18"/>
      <c r="AM10" s="18"/>
      <c r="AN10" s="18"/>
      <c r="AO10" s="18"/>
      <c r="AP10" s="18"/>
      <c r="AQ10" s="18"/>
      <c r="AR10" s="18"/>
      <c r="AS10" s="18"/>
      <c r="AT10" s="18"/>
      <c r="AU10" s="18"/>
      <c r="AV10" s="18"/>
      <c r="AW10" s="18"/>
      <c r="AX10" s="18"/>
      <c r="AY10" s="18"/>
      <c r="AZ10" s="18"/>
      <c r="BA10" s="18"/>
      <c r="BB10" s="18"/>
      <c r="BC10" s="18"/>
      <c r="BD10" s="18"/>
      <c r="BE10" s="18"/>
      <c r="BF10" s="18"/>
      <c r="BG10" s="18"/>
      <c r="BH10" s="18"/>
      <c r="BI10" s="18"/>
      <c r="BJ10" s="18"/>
    </row>
    <row r="11" spans="1:62" s="21" customFormat="1" ht="30" customHeight="1" thickBot="1" x14ac:dyDescent="0.35">
      <c r="A11" s="8"/>
      <c r="B11" s="52" t="s">
        <v>22</v>
      </c>
      <c r="C11" s="37">
        <f>D10+2</f>
        <v>43752</v>
      </c>
      <c r="D11" s="37">
        <f>C11+3</f>
        <v>43755</v>
      </c>
      <c r="E11" s="48">
        <f>IF(OR(ISBLANK(task_start),ISBLANK(task_end)),"",task_end-task_start+1)</f>
        <v>4</v>
      </c>
      <c r="F11" s="48">
        <v>4</v>
      </c>
      <c r="G11" s="18"/>
      <c r="H11" s="18"/>
      <c r="I11" s="18"/>
      <c r="J11" s="18"/>
      <c r="K11" s="18"/>
      <c r="L11" s="18"/>
      <c r="M11" s="18"/>
      <c r="N11" s="18"/>
      <c r="O11" s="18"/>
      <c r="P11" s="18"/>
      <c r="Q11" s="18"/>
      <c r="R11" s="18"/>
      <c r="S11" s="18"/>
      <c r="T11" s="18"/>
      <c r="U11" s="18"/>
      <c r="V11" s="18"/>
      <c r="W11" s="18"/>
      <c r="X11" s="18"/>
      <c r="Y11" s="18"/>
      <c r="Z11" s="18"/>
      <c r="AA11" s="18"/>
      <c r="AB11" s="18"/>
      <c r="AC11" s="18"/>
      <c r="AD11" s="18"/>
      <c r="AE11" s="18"/>
      <c r="AF11" s="18"/>
      <c r="AG11" s="18"/>
      <c r="AH11" s="18"/>
      <c r="AI11" s="18"/>
      <c r="AJ11" s="18"/>
      <c r="AK11" s="18"/>
      <c r="AL11" s="18"/>
      <c r="AM11" s="18"/>
      <c r="AN11" s="18"/>
      <c r="AO11" s="18"/>
      <c r="AP11" s="18"/>
      <c r="AQ11" s="18"/>
      <c r="AR11" s="18"/>
      <c r="AS11" s="18"/>
      <c r="AT11" s="18"/>
      <c r="AU11" s="18"/>
      <c r="AV11" s="18"/>
      <c r="AW11" s="18"/>
      <c r="AX11" s="18"/>
      <c r="AY11" s="18"/>
      <c r="AZ11" s="18"/>
      <c r="BA11" s="18"/>
      <c r="BB11" s="18"/>
      <c r="BC11" s="18"/>
      <c r="BD11" s="18"/>
      <c r="BE11" s="18"/>
      <c r="BF11" s="18"/>
      <c r="BG11" s="18"/>
      <c r="BH11" s="18"/>
      <c r="BI11" s="18"/>
      <c r="BJ11" s="18"/>
    </row>
    <row r="12" spans="1:62" s="21" customFormat="1" ht="30" customHeight="1" thickBot="1" x14ac:dyDescent="0.35">
      <c r="A12" s="8"/>
      <c r="B12" s="52" t="s">
        <v>23</v>
      </c>
      <c r="C12" s="37">
        <f>D11+1</f>
        <v>43756</v>
      </c>
      <c r="D12" s="37">
        <f>C12+1</f>
        <v>43757</v>
      </c>
      <c r="E12" s="48">
        <f>IF(OR(ISBLANK(task_start),ISBLANK(task_end)),"",task_end-task_start+1)+1</f>
        <v>3</v>
      </c>
      <c r="F12" s="48">
        <v>2</v>
      </c>
      <c r="G12" s="18"/>
      <c r="H12" s="18"/>
      <c r="I12" s="18"/>
      <c r="J12" s="18"/>
      <c r="K12" s="18"/>
      <c r="L12" s="18"/>
      <c r="M12" s="18"/>
      <c r="N12" s="18"/>
      <c r="O12" s="18"/>
      <c r="P12" s="18"/>
      <c r="Q12" s="18"/>
      <c r="R12" s="18"/>
      <c r="S12" s="18"/>
      <c r="T12" s="60"/>
      <c r="U12" s="18"/>
      <c r="V12" s="18"/>
      <c r="W12" s="22"/>
      <c r="X12" s="18"/>
      <c r="Y12" s="18"/>
      <c r="Z12" s="18"/>
      <c r="AA12" s="18"/>
      <c r="AB12" s="18"/>
      <c r="AC12" s="18"/>
      <c r="AD12" s="18"/>
      <c r="AE12" s="18"/>
      <c r="AF12" s="18"/>
      <c r="AG12" s="18"/>
      <c r="AH12" s="18"/>
      <c r="AI12" s="18"/>
      <c r="AJ12" s="18"/>
      <c r="AK12" s="18"/>
      <c r="AL12" s="18"/>
      <c r="AM12" s="18"/>
      <c r="AN12" s="18"/>
      <c r="AO12" s="18"/>
      <c r="AP12" s="18"/>
      <c r="AQ12" s="18"/>
      <c r="AR12" s="18"/>
      <c r="AS12" s="18"/>
      <c r="AT12" s="18"/>
      <c r="AU12" s="18"/>
      <c r="AV12" s="18"/>
      <c r="AW12" s="18"/>
      <c r="AX12" s="18"/>
      <c r="AY12" s="18"/>
      <c r="AZ12" s="18"/>
      <c r="BA12" s="18"/>
      <c r="BB12" s="18"/>
      <c r="BC12" s="18"/>
      <c r="BD12" s="18"/>
      <c r="BE12" s="18"/>
      <c r="BF12" s="18"/>
      <c r="BG12" s="18"/>
      <c r="BH12" s="18"/>
      <c r="BI12" s="18"/>
      <c r="BJ12" s="18"/>
    </row>
    <row r="13" spans="1:62" s="21" customFormat="1" ht="30" customHeight="1" thickBot="1" x14ac:dyDescent="0.35">
      <c r="A13" s="1" t="s">
        <v>17</v>
      </c>
      <c r="B13" s="23" t="s">
        <v>24</v>
      </c>
      <c r="C13" s="38"/>
      <c r="D13" s="39"/>
      <c r="E13" s="39" t="str">
        <f t="shared" si="6"/>
        <v/>
      </c>
      <c r="F13" s="58"/>
      <c r="G13" s="74"/>
      <c r="H13" s="75"/>
      <c r="I13" s="75"/>
      <c r="J13" s="75"/>
      <c r="K13" s="75"/>
      <c r="L13" s="75"/>
      <c r="M13" s="75"/>
      <c r="N13" s="75"/>
      <c r="O13" s="75"/>
      <c r="P13" s="75"/>
      <c r="Q13" s="75"/>
      <c r="R13" s="75"/>
      <c r="S13" s="75"/>
      <c r="T13" s="75"/>
      <c r="U13" s="75"/>
      <c r="V13" s="75"/>
      <c r="W13" s="75"/>
      <c r="X13" s="75"/>
      <c r="Y13" s="75"/>
      <c r="Z13" s="75"/>
      <c r="AA13" s="75"/>
      <c r="AB13" s="75"/>
      <c r="AC13" s="75"/>
      <c r="AD13" s="75"/>
      <c r="AE13" s="75"/>
      <c r="AF13" s="75"/>
      <c r="AG13" s="75"/>
      <c r="AH13" s="75"/>
      <c r="AI13" s="75"/>
      <c r="AJ13" s="75"/>
      <c r="AK13" s="75"/>
      <c r="AL13" s="75"/>
      <c r="AM13" s="75"/>
      <c r="AN13" s="75"/>
      <c r="AO13" s="75"/>
      <c r="AP13" s="75"/>
      <c r="AQ13" s="75"/>
      <c r="AR13" s="75"/>
      <c r="AS13" s="75"/>
      <c r="AT13" s="75"/>
      <c r="AU13" s="75"/>
      <c r="AV13" s="75"/>
      <c r="AW13" s="75"/>
      <c r="AX13" s="75"/>
      <c r="AY13" s="75"/>
      <c r="AZ13" s="75"/>
      <c r="BA13" s="75"/>
      <c r="BB13" s="75"/>
      <c r="BC13" s="75"/>
      <c r="BD13" s="75"/>
      <c r="BE13" s="75"/>
      <c r="BF13" s="75"/>
      <c r="BG13" s="75"/>
      <c r="BH13" s="75"/>
      <c r="BI13" s="75"/>
      <c r="BJ13" s="76"/>
    </row>
    <row r="14" spans="1:62" s="21" customFormat="1" ht="30" customHeight="1" thickBot="1" x14ac:dyDescent="0.35">
      <c r="A14" s="1"/>
      <c r="B14" s="53" t="s">
        <v>27</v>
      </c>
      <c r="C14" s="40">
        <f>D12+2</f>
        <v>43759</v>
      </c>
      <c r="D14" s="40">
        <f>C14+4</f>
        <v>43763</v>
      </c>
      <c r="E14" s="49">
        <f>IF(OR(ISBLANK(task_start),ISBLANK(task_end)),"",task_end-task_start+1)</f>
        <v>5</v>
      </c>
      <c r="F14" s="49">
        <f>E14+2</f>
        <v>7</v>
      </c>
      <c r="G14" s="18"/>
      <c r="H14" s="18"/>
      <c r="I14" s="18"/>
      <c r="J14" s="18"/>
      <c r="K14" s="18"/>
      <c r="L14" s="18"/>
      <c r="M14" s="18"/>
      <c r="N14" s="18"/>
      <c r="O14" s="18"/>
      <c r="P14" s="18"/>
      <c r="Q14" s="18"/>
      <c r="R14" s="18"/>
      <c r="S14" s="18"/>
      <c r="T14" s="18"/>
      <c r="U14" s="18"/>
      <c r="V14" s="18"/>
      <c r="W14" s="18"/>
      <c r="X14" s="18"/>
      <c r="Y14" s="18"/>
      <c r="Z14" s="63"/>
      <c r="AA14" s="63"/>
      <c r="AB14" s="34"/>
      <c r="AC14" s="18"/>
      <c r="AD14" s="18"/>
      <c r="AE14" s="18"/>
      <c r="AF14" s="18"/>
      <c r="AG14" s="18"/>
      <c r="AH14" s="18"/>
      <c r="AI14" s="18"/>
      <c r="AJ14" s="18"/>
      <c r="AK14" s="18"/>
      <c r="AL14" s="18"/>
      <c r="AM14" s="18"/>
      <c r="AN14" s="18"/>
      <c r="AO14" s="18"/>
      <c r="AP14" s="18"/>
      <c r="AQ14" s="18"/>
      <c r="AR14" s="18"/>
      <c r="AS14" s="18"/>
      <c r="AT14" s="18"/>
      <c r="AU14" s="18"/>
      <c r="AV14" s="18"/>
      <c r="AW14" s="18"/>
      <c r="AX14" s="18"/>
      <c r="AY14" s="18"/>
      <c r="AZ14" s="18"/>
      <c r="BA14" s="18"/>
      <c r="BB14" s="18"/>
      <c r="BC14" s="18"/>
      <c r="BD14" s="18"/>
      <c r="BE14" s="18"/>
      <c r="BF14" s="18"/>
      <c r="BG14" s="18"/>
      <c r="BH14" s="18"/>
      <c r="BI14" s="18"/>
      <c r="BJ14" s="18"/>
    </row>
    <row r="15" spans="1:62" s="21" customFormat="1" ht="30" customHeight="1" thickBot="1" x14ac:dyDescent="0.35">
      <c r="A15" s="8"/>
      <c r="B15" s="53" t="s">
        <v>25</v>
      </c>
      <c r="C15" s="40">
        <f>D14+1</f>
        <v>43764</v>
      </c>
      <c r="D15" s="40">
        <f>C15+2</f>
        <v>43766</v>
      </c>
      <c r="E15" s="49">
        <f t="shared" si="6"/>
        <v>3</v>
      </c>
      <c r="F15" s="49">
        <f>E15+1</f>
        <v>4</v>
      </c>
      <c r="G15" s="18"/>
      <c r="H15" s="18"/>
      <c r="I15" s="18"/>
      <c r="J15" s="18"/>
      <c r="K15" s="18"/>
      <c r="L15" s="18"/>
      <c r="M15" s="18"/>
      <c r="N15" s="18"/>
      <c r="O15" s="18"/>
      <c r="P15" s="18"/>
      <c r="Q15" s="18"/>
      <c r="R15" s="18"/>
      <c r="S15" s="22"/>
      <c r="T15" s="22"/>
      <c r="U15" s="18"/>
      <c r="V15" s="18"/>
      <c r="W15" s="18"/>
      <c r="X15" s="34"/>
      <c r="Y15" s="18"/>
      <c r="Z15" s="18"/>
      <c r="AA15" s="18"/>
      <c r="AB15" s="18"/>
      <c r="AC15" s="63"/>
      <c r="AD15" s="18"/>
      <c r="AE15" s="18"/>
      <c r="AF15" s="18"/>
      <c r="AG15" s="18"/>
      <c r="AH15" s="18"/>
      <c r="AI15" s="18"/>
      <c r="AJ15" s="18"/>
      <c r="AK15" s="18"/>
      <c r="AL15" s="18"/>
      <c r="AM15" s="18"/>
      <c r="AN15" s="18"/>
      <c r="AO15" s="18"/>
      <c r="AP15" s="18"/>
      <c r="AQ15" s="18"/>
      <c r="AR15" s="18"/>
      <c r="AS15" s="18"/>
      <c r="AT15" s="18"/>
      <c r="AU15" s="18"/>
      <c r="AV15" s="18"/>
      <c r="AW15" s="18"/>
      <c r="AX15" s="18"/>
      <c r="AY15" s="18"/>
      <c r="AZ15" s="18"/>
      <c r="BA15" s="18"/>
      <c r="BB15" s="18"/>
      <c r="BC15" s="18"/>
      <c r="BD15" s="18"/>
      <c r="BE15" s="18"/>
      <c r="BF15" s="18"/>
      <c r="BG15" s="18"/>
      <c r="BH15" s="18"/>
      <c r="BI15" s="18"/>
      <c r="BJ15" s="18"/>
    </row>
    <row r="16" spans="1:62" s="21" customFormat="1" ht="30" customHeight="1" thickBot="1" x14ac:dyDescent="0.35">
      <c r="A16" s="8"/>
      <c r="B16" s="53" t="s">
        <v>26</v>
      </c>
      <c r="C16" s="40">
        <f>D15</f>
        <v>43766</v>
      </c>
      <c r="D16" s="40">
        <f>C16+2</f>
        <v>43768</v>
      </c>
      <c r="E16" s="49">
        <f>IF(OR(ISBLANK(task_start),ISBLANK(task_end)),"",task_end-task_start+1)</f>
        <v>3</v>
      </c>
      <c r="F16" s="49">
        <f>E16</f>
        <v>3</v>
      </c>
      <c r="G16" s="18"/>
      <c r="H16" s="18"/>
      <c r="I16" s="18"/>
      <c r="J16" s="18"/>
      <c r="K16" s="18"/>
      <c r="L16" s="18"/>
      <c r="M16" s="18"/>
      <c r="N16" s="18"/>
      <c r="O16" s="18"/>
      <c r="P16" s="18"/>
      <c r="Q16" s="18"/>
      <c r="R16" s="18"/>
      <c r="S16" s="18"/>
      <c r="T16" s="18"/>
      <c r="U16" s="18"/>
      <c r="V16" s="18"/>
      <c r="W16" s="18"/>
      <c r="X16" s="18"/>
      <c r="Y16" s="18"/>
      <c r="Z16" s="18"/>
      <c r="AA16" s="18"/>
      <c r="AB16" s="18"/>
      <c r="AC16" s="18"/>
      <c r="AD16" s="18"/>
      <c r="AE16" s="18"/>
      <c r="AF16" s="18"/>
      <c r="AG16" s="18"/>
      <c r="AH16" s="18"/>
      <c r="AI16" s="18"/>
      <c r="AJ16" s="18"/>
      <c r="AK16" s="18"/>
      <c r="AL16" s="18"/>
      <c r="AM16" s="18"/>
      <c r="AN16" s="18"/>
      <c r="AO16" s="18"/>
      <c r="AP16" s="18"/>
      <c r="AQ16" s="18"/>
      <c r="AR16" s="18"/>
      <c r="AS16" s="18"/>
      <c r="AT16" s="18"/>
      <c r="AU16" s="18"/>
      <c r="AV16" s="18"/>
      <c r="AW16" s="18"/>
      <c r="AX16" s="18"/>
      <c r="AY16" s="18"/>
      <c r="AZ16" s="18"/>
      <c r="BA16" s="18"/>
      <c r="BB16" s="18"/>
      <c r="BC16" s="18"/>
      <c r="BD16" s="18"/>
      <c r="BE16" s="18"/>
      <c r="BF16" s="18"/>
      <c r="BG16" s="18"/>
      <c r="BH16" s="18"/>
      <c r="BI16" s="18"/>
      <c r="BJ16" s="18"/>
    </row>
    <row r="17" spans="1:62" s="21" customFormat="1" ht="30" customHeight="1" thickBot="1" x14ac:dyDescent="0.35">
      <c r="A17" s="8"/>
      <c r="B17" s="53" t="s">
        <v>28</v>
      </c>
      <c r="C17" s="40">
        <f>C16</f>
        <v>43766</v>
      </c>
      <c r="D17" s="40">
        <f>C17+3</f>
        <v>43769</v>
      </c>
      <c r="E17" s="49">
        <f t="shared" si="6"/>
        <v>4</v>
      </c>
      <c r="F17" s="49">
        <v>10</v>
      </c>
      <c r="G17" s="18"/>
      <c r="H17" s="18"/>
      <c r="I17" s="18"/>
      <c r="J17" s="18"/>
      <c r="K17" s="18"/>
      <c r="L17" s="18"/>
      <c r="M17" s="18"/>
      <c r="N17" s="18"/>
      <c r="O17" s="18"/>
      <c r="P17" s="18"/>
      <c r="Q17" s="18"/>
      <c r="R17" s="18"/>
      <c r="S17" s="18"/>
      <c r="T17" s="18"/>
      <c r="U17" s="18"/>
      <c r="V17" s="18"/>
      <c r="W17" s="22"/>
      <c r="X17" s="18"/>
      <c r="Y17" s="18"/>
      <c r="Z17" s="18"/>
      <c r="AA17" s="18"/>
      <c r="AB17" s="18"/>
      <c r="AC17" s="34"/>
      <c r="AD17" s="63"/>
      <c r="AE17" s="63"/>
      <c r="AF17" s="63"/>
      <c r="AG17" s="63"/>
      <c r="AH17" s="63"/>
      <c r="AI17" s="63"/>
      <c r="AJ17" s="63"/>
      <c r="AK17" s="63"/>
      <c r="AL17" s="18"/>
      <c r="AM17" s="18"/>
      <c r="AN17" s="18"/>
      <c r="AO17" s="18"/>
      <c r="AP17" s="18"/>
      <c r="AQ17" s="18"/>
      <c r="AR17" s="18"/>
      <c r="AS17" s="18"/>
      <c r="AT17" s="18"/>
      <c r="AU17" s="18"/>
      <c r="AV17" s="18"/>
      <c r="AW17" s="18"/>
      <c r="AX17" s="18"/>
      <c r="AY17" s="18"/>
      <c r="AZ17" s="18"/>
      <c r="BA17" s="18"/>
      <c r="BB17" s="18"/>
      <c r="BC17" s="18"/>
      <c r="BD17" s="18"/>
      <c r="BE17" s="18"/>
      <c r="BF17" s="18"/>
      <c r="BG17" s="18"/>
      <c r="BH17" s="18"/>
      <c r="BI17" s="18"/>
      <c r="BJ17" s="18"/>
    </row>
    <row r="18" spans="1:62" s="21" customFormat="1" ht="30" customHeight="1" thickBot="1" x14ac:dyDescent="0.35">
      <c r="A18" s="8"/>
      <c r="B18" s="53" t="s">
        <v>29</v>
      </c>
      <c r="C18" s="40">
        <f>D17</f>
        <v>43769</v>
      </c>
      <c r="D18" s="40">
        <f>C18+3</f>
        <v>43772</v>
      </c>
      <c r="E18" s="49">
        <f>IF(OR(ISBLANK(task_start),ISBLANK(task_end)),"",task_end-task_start+1)</f>
        <v>4</v>
      </c>
      <c r="F18" s="49">
        <f>E18</f>
        <v>4</v>
      </c>
      <c r="G18" s="18"/>
      <c r="H18" s="18"/>
      <c r="I18" s="18"/>
      <c r="J18" s="18"/>
      <c r="K18" s="18"/>
      <c r="L18" s="18"/>
      <c r="M18" s="18"/>
      <c r="N18" s="18"/>
      <c r="O18" s="18"/>
      <c r="P18" s="18"/>
      <c r="Q18" s="18"/>
      <c r="R18" s="18"/>
      <c r="S18" s="18"/>
      <c r="T18" s="18"/>
      <c r="U18" s="18"/>
      <c r="V18" s="18"/>
      <c r="W18" s="18"/>
      <c r="X18" s="18"/>
      <c r="Y18" s="18"/>
      <c r="Z18" s="18"/>
      <c r="AA18" s="18"/>
      <c r="AB18" s="18"/>
      <c r="AC18" s="18"/>
      <c r="AD18" s="18"/>
      <c r="AE18" s="18"/>
      <c r="AF18" s="18"/>
      <c r="AG18" s="18"/>
      <c r="AH18" s="18"/>
      <c r="AI18" s="18"/>
      <c r="AJ18" s="18"/>
      <c r="AK18" s="18"/>
      <c r="AL18" s="18"/>
      <c r="AM18" s="18"/>
      <c r="AN18" s="18"/>
      <c r="AO18" s="18"/>
      <c r="AP18" s="18"/>
      <c r="AQ18" s="18"/>
      <c r="AR18" s="18"/>
      <c r="AS18" s="18"/>
      <c r="AT18" s="18"/>
      <c r="AU18" s="18"/>
      <c r="AV18" s="18"/>
      <c r="AW18" s="18"/>
      <c r="AX18" s="18"/>
      <c r="AY18" s="18"/>
      <c r="AZ18" s="18"/>
      <c r="BA18" s="18"/>
      <c r="BB18" s="18"/>
      <c r="BC18" s="18"/>
      <c r="BD18" s="18"/>
      <c r="BE18" s="18"/>
      <c r="BF18" s="18"/>
      <c r="BG18" s="18"/>
      <c r="BH18" s="18"/>
      <c r="BI18" s="18"/>
      <c r="BJ18" s="18"/>
    </row>
    <row r="19" spans="1:62" s="21" customFormat="1" ht="30" customHeight="1" thickBot="1" x14ac:dyDescent="0.35">
      <c r="A19" s="8" t="s">
        <v>5</v>
      </c>
      <c r="B19" s="24" t="s">
        <v>33</v>
      </c>
      <c r="C19" s="41"/>
      <c r="D19" s="42"/>
      <c r="E19" s="50" t="str">
        <f t="shared" si="6"/>
        <v/>
      </c>
      <c r="F19" s="50"/>
      <c r="G19" s="74"/>
      <c r="H19" s="75"/>
      <c r="I19" s="75"/>
      <c r="J19" s="75"/>
      <c r="K19" s="75"/>
      <c r="L19" s="75"/>
      <c r="M19" s="75"/>
      <c r="N19" s="75"/>
      <c r="O19" s="75"/>
      <c r="P19" s="75"/>
      <c r="Q19" s="75"/>
      <c r="R19" s="75"/>
      <c r="S19" s="75"/>
      <c r="T19" s="75"/>
      <c r="U19" s="75"/>
      <c r="V19" s="75"/>
      <c r="W19" s="75"/>
      <c r="X19" s="75"/>
      <c r="Y19" s="75"/>
      <c r="Z19" s="75"/>
      <c r="AA19" s="75"/>
      <c r="AB19" s="75"/>
      <c r="AC19" s="75"/>
      <c r="AD19" s="75"/>
      <c r="AE19" s="75"/>
      <c r="AF19" s="75"/>
      <c r="AG19" s="75"/>
      <c r="AH19" s="75"/>
      <c r="AI19" s="75"/>
      <c r="AJ19" s="75"/>
      <c r="AK19" s="75"/>
      <c r="AL19" s="75"/>
      <c r="AM19" s="75"/>
      <c r="AN19" s="75"/>
      <c r="AO19" s="75"/>
      <c r="AP19" s="75"/>
      <c r="AQ19" s="75"/>
      <c r="AR19" s="75"/>
      <c r="AS19" s="75"/>
      <c r="AT19" s="75"/>
      <c r="AU19" s="75"/>
      <c r="AV19" s="75"/>
      <c r="AW19" s="75"/>
      <c r="AX19" s="75"/>
      <c r="AY19" s="75"/>
      <c r="AZ19" s="75"/>
      <c r="BA19" s="75"/>
      <c r="BB19" s="75"/>
      <c r="BC19" s="75"/>
      <c r="BD19" s="75"/>
      <c r="BE19" s="75"/>
      <c r="BF19" s="75"/>
      <c r="BG19" s="75"/>
      <c r="BH19" s="75"/>
      <c r="BI19" s="75"/>
      <c r="BJ19" s="76"/>
    </row>
    <row r="20" spans="1:62" s="21" customFormat="1" ht="30" customHeight="1" thickBot="1" x14ac:dyDescent="0.35">
      <c r="A20" s="8"/>
      <c r="B20" s="61" t="s">
        <v>103</v>
      </c>
      <c r="C20" s="43">
        <f>D18+3</f>
        <v>43775</v>
      </c>
      <c r="D20" s="43">
        <f>C20+2</f>
        <v>43777</v>
      </c>
      <c r="E20" s="51">
        <f>IF(OR(ISBLANK(task_start),ISBLANK(task_end)),"",task_end-task_start+1)+2</f>
        <v>5</v>
      </c>
      <c r="F20" s="51">
        <v>2</v>
      </c>
      <c r="G20" s="18"/>
      <c r="H20" s="18"/>
      <c r="I20" s="18"/>
      <c r="J20" s="18"/>
      <c r="K20" s="18"/>
      <c r="L20" s="18"/>
      <c r="M20" s="18"/>
      <c r="N20" s="18"/>
      <c r="O20" s="18"/>
      <c r="P20" s="18"/>
      <c r="Q20" s="18"/>
      <c r="R20" s="18"/>
      <c r="S20" s="18"/>
      <c r="T20" s="18"/>
      <c r="U20" s="18"/>
      <c r="V20" s="18"/>
      <c r="W20" s="18"/>
      <c r="X20" s="18"/>
      <c r="Y20" s="18"/>
      <c r="Z20" s="18"/>
      <c r="AA20" s="18"/>
      <c r="AB20" s="18"/>
      <c r="AC20" s="18"/>
      <c r="AD20" s="18"/>
      <c r="AE20" s="18"/>
      <c r="AF20" s="18"/>
      <c r="AG20" s="18"/>
      <c r="AH20" s="18"/>
      <c r="AI20" s="18"/>
      <c r="AJ20" s="18"/>
      <c r="AK20" s="71"/>
      <c r="AL20" s="71"/>
      <c r="AM20" s="72"/>
      <c r="AN20" s="60"/>
      <c r="AO20" s="60"/>
      <c r="AP20" s="18"/>
      <c r="AQ20" s="18"/>
      <c r="AR20" s="18"/>
      <c r="AS20" s="18"/>
      <c r="AT20" s="18"/>
      <c r="AU20" s="18"/>
      <c r="AV20" s="18"/>
      <c r="AW20" s="18"/>
      <c r="AX20" s="18"/>
      <c r="AY20" s="18"/>
      <c r="AZ20" s="18"/>
      <c r="BA20" s="18"/>
      <c r="BB20" s="18"/>
      <c r="BC20" s="18"/>
      <c r="BD20" s="18"/>
      <c r="BE20" s="18"/>
      <c r="BF20" s="18"/>
      <c r="BG20" s="18"/>
      <c r="BH20" s="18"/>
      <c r="BI20" s="18"/>
      <c r="BJ20" s="18"/>
    </row>
    <row r="21" spans="1:62" s="21" customFormat="1" ht="30" customHeight="1" thickBot="1" x14ac:dyDescent="0.35">
      <c r="A21" s="8"/>
      <c r="B21" s="61" t="s">
        <v>38</v>
      </c>
      <c r="C21" s="43">
        <f>D20-2</f>
        <v>43775</v>
      </c>
      <c r="D21" s="43">
        <f>C21+3</f>
        <v>43778</v>
      </c>
      <c r="E21" s="51">
        <f>IF(OR(ISBLANK(task_start),ISBLANK(task_end)),"",task_end-task_start+1)+1</f>
        <v>5</v>
      </c>
      <c r="F21" s="51">
        <v>4</v>
      </c>
      <c r="G21" s="18"/>
      <c r="H21" s="18"/>
      <c r="I21" s="18"/>
      <c r="J21" s="18"/>
      <c r="K21" s="18"/>
      <c r="L21" s="18"/>
      <c r="M21" s="18"/>
      <c r="N21" s="18"/>
      <c r="O21" s="18"/>
      <c r="P21" s="18"/>
      <c r="Q21" s="18"/>
      <c r="R21" s="18"/>
      <c r="S21" s="18"/>
      <c r="T21" s="18"/>
      <c r="U21" s="18"/>
      <c r="V21" s="18"/>
      <c r="W21" s="18"/>
      <c r="X21" s="18"/>
      <c r="Y21" s="18"/>
      <c r="Z21" s="18"/>
      <c r="AA21" s="18"/>
      <c r="AB21" s="18"/>
      <c r="AC21" s="18"/>
      <c r="AD21" s="18"/>
      <c r="AE21" s="18"/>
      <c r="AF21" s="18"/>
      <c r="AG21" s="18"/>
      <c r="AH21" s="18"/>
      <c r="AI21" s="18"/>
      <c r="AJ21" s="18"/>
      <c r="AK21" s="18"/>
      <c r="AL21" s="18"/>
      <c r="AM21" s="18"/>
      <c r="AN21" s="18"/>
      <c r="AO21" s="60"/>
      <c r="AP21" s="18"/>
      <c r="AQ21" s="18"/>
      <c r="AR21" s="18"/>
      <c r="AS21" s="18"/>
      <c r="AT21" s="18"/>
      <c r="AU21" s="18"/>
      <c r="AV21" s="18"/>
      <c r="AW21" s="18"/>
      <c r="AX21" s="18"/>
      <c r="AY21" s="18"/>
      <c r="AZ21" s="18"/>
      <c r="BA21" s="18"/>
      <c r="BB21" s="18"/>
      <c r="BC21" s="18"/>
      <c r="BD21" s="18"/>
      <c r="BE21" s="18"/>
      <c r="BF21" s="18"/>
      <c r="BG21" s="18"/>
      <c r="BH21" s="18"/>
      <c r="BI21" s="18"/>
      <c r="BJ21" s="18"/>
    </row>
    <row r="22" spans="1:62" s="21" customFormat="1" ht="30" customHeight="1" thickBot="1" x14ac:dyDescent="0.35">
      <c r="A22" s="8"/>
      <c r="B22" s="61" t="s">
        <v>36</v>
      </c>
      <c r="C22" s="43">
        <f>D21</f>
        <v>43778</v>
      </c>
      <c r="D22" s="43">
        <f>C22+3</f>
        <v>43781</v>
      </c>
      <c r="E22" s="51">
        <f>IF(OR(ISBLANK(task_start),ISBLANK(task_end)),"",task_end-task_start+1)</f>
        <v>4</v>
      </c>
      <c r="F22" s="51"/>
      <c r="G22" s="18"/>
      <c r="H22" s="18"/>
      <c r="I22" s="18"/>
      <c r="J22" s="18"/>
      <c r="K22" s="18"/>
      <c r="L22" s="18"/>
      <c r="M22" s="18"/>
      <c r="N22" s="18"/>
      <c r="O22" s="18"/>
      <c r="P22" s="18"/>
      <c r="Q22" s="18"/>
      <c r="R22" s="18"/>
      <c r="S22" s="18"/>
      <c r="T22" s="18"/>
      <c r="U22" s="18"/>
      <c r="V22" s="18"/>
      <c r="W22" s="18"/>
      <c r="X22" s="18"/>
      <c r="Y22" s="18"/>
      <c r="Z22" s="18"/>
      <c r="AA22" s="18"/>
      <c r="AB22" s="18"/>
      <c r="AC22" s="18"/>
      <c r="AD22" s="18"/>
      <c r="AE22" s="18"/>
      <c r="AF22" s="18"/>
      <c r="AG22" s="18"/>
      <c r="AH22" s="18"/>
      <c r="AI22" s="18"/>
      <c r="AJ22" s="18"/>
      <c r="AK22" s="18"/>
      <c r="AL22" s="18"/>
      <c r="AM22" s="18"/>
      <c r="AN22" s="18"/>
      <c r="AO22" s="18"/>
      <c r="AP22" s="18"/>
      <c r="AQ22" s="18"/>
      <c r="AR22" s="18"/>
      <c r="AS22" s="18"/>
      <c r="AT22" s="18"/>
      <c r="AU22" s="18"/>
      <c r="AV22" s="18"/>
      <c r="AW22" s="18"/>
      <c r="AX22" s="18"/>
      <c r="AY22" s="18"/>
      <c r="AZ22" s="18"/>
      <c r="BA22" s="18"/>
      <c r="BB22" s="18"/>
      <c r="BC22" s="18"/>
      <c r="BD22" s="18"/>
      <c r="BE22" s="18"/>
      <c r="BF22" s="18"/>
      <c r="BG22" s="18"/>
      <c r="BH22" s="18"/>
      <c r="BI22" s="18"/>
      <c r="BJ22" s="18"/>
    </row>
    <row r="23" spans="1:62" s="21" customFormat="1" ht="30" customHeight="1" thickBot="1" x14ac:dyDescent="0.35">
      <c r="A23" s="8"/>
      <c r="B23" s="61" t="s">
        <v>37</v>
      </c>
      <c r="C23" s="43">
        <f>D22</f>
        <v>43781</v>
      </c>
      <c r="D23" s="43">
        <f>C23+3</f>
        <v>43784</v>
      </c>
      <c r="E23" s="51">
        <f>IF(OR(ISBLANK(task_start),ISBLANK(task_end)),"",task_end-task_start+1)</f>
        <v>4</v>
      </c>
      <c r="F23" s="51"/>
      <c r="G23" s="18"/>
      <c r="H23" s="18"/>
      <c r="I23" s="18"/>
      <c r="J23" s="18"/>
      <c r="K23" s="18"/>
      <c r="L23" s="18"/>
      <c r="M23" s="18"/>
      <c r="N23" s="18"/>
      <c r="O23" s="18"/>
      <c r="P23" s="18"/>
      <c r="Q23" s="18"/>
      <c r="R23" s="18"/>
      <c r="S23" s="18"/>
      <c r="T23" s="18"/>
      <c r="U23" s="18"/>
      <c r="V23" s="18"/>
      <c r="W23" s="18"/>
      <c r="X23" s="18"/>
      <c r="Y23" s="18"/>
      <c r="Z23" s="18"/>
      <c r="AA23" s="18"/>
      <c r="AB23" s="18"/>
      <c r="AC23" s="18"/>
      <c r="AD23" s="18"/>
      <c r="AE23" s="18"/>
      <c r="AF23" s="18"/>
      <c r="AG23" s="18"/>
      <c r="AH23" s="18"/>
      <c r="AI23" s="18"/>
      <c r="AJ23" s="18"/>
      <c r="AK23" s="18"/>
      <c r="AL23" s="18"/>
      <c r="AM23" s="18"/>
      <c r="AN23" s="18"/>
      <c r="AO23" s="18"/>
      <c r="AP23" s="18"/>
      <c r="AQ23" s="18"/>
      <c r="AR23" s="18"/>
      <c r="AS23" s="18"/>
      <c r="AT23" s="18"/>
      <c r="AU23" s="18"/>
      <c r="AV23" s="18"/>
      <c r="AW23" s="18"/>
      <c r="AX23" s="18"/>
      <c r="AY23" s="18"/>
      <c r="AZ23" s="18"/>
      <c r="BA23" s="18"/>
      <c r="BB23" s="18"/>
      <c r="BC23" s="18"/>
      <c r="BD23" s="18"/>
      <c r="BE23" s="18"/>
      <c r="BF23" s="18"/>
      <c r="BG23" s="18"/>
      <c r="BH23" s="18"/>
      <c r="BI23" s="18"/>
      <c r="BJ23" s="18"/>
    </row>
    <row r="24" spans="1:62" s="21" customFormat="1" ht="30" customHeight="1" thickBot="1" x14ac:dyDescent="0.35">
      <c r="A24" s="8"/>
      <c r="B24" s="61" t="s">
        <v>35</v>
      </c>
      <c r="C24" s="43">
        <f>C23</f>
        <v>43781</v>
      </c>
      <c r="D24" s="43">
        <f>C24+5</f>
        <v>43786</v>
      </c>
      <c r="E24" s="51">
        <f>IF(OR(ISBLANK(task_start),ISBLANK(task_end)),"",task_end-task_start+1)</f>
        <v>6</v>
      </c>
      <c r="F24" s="51"/>
      <c r="G24" s="18"/>
      <c r="H24" s="18"/>
      <c r="I24" s="18"/>
      <c r="J24" s="18"/>
      <c r="K24" s="18"/>
      <c r="L24" s="18"/>
      <c r="M24" s="18"/>
      <c r="N24" s="18"/>
      <c r="O24" s="18"/>
      <c r="P24" s="18"/>
      <c r="Q24" s="18"/>
      <c r="R24" s="18"/>
      <c r="S24" s="18"/>
      <c r="T24" s="18"/>
      <c r="U24" s="18"/>
      <c r="V24" s="18"/>
      <c r="W24" s="18"/>
      <c r="X24" s="18"/>
      <c r="Y24" s="18"/>
      <c r="Z24" s="18"/>
      <c r="AA24" s="18"/>
      <c r="AB24" s="18"/>
      <c r="AC24" s="18"/>
      <c r="AD24" s="18"/>
      <c r="AE24" s="18"/>
      <c r="AF24" s="18"/>
      <c r="AG24" s="18"/>
      <c r="AH24" s="18"/>
      <c r="AI24" s="18"/>
      <c r="AJ24" s="18"/>
      <c r="AK24" s="18"/>
      <c r="AL24" s="18"/>
      <c r="AM24" s="18"/>
      <c r="AN24" s="18"/>
      <c r="AO24" s="18"/>
      <c r="AP24" s="18"/>
      <c r="AQ24" s="18"/>
      <c r="AR24" s="18"/>
      <c r="AS24" s="18"/>
      <c r="AT24" s="18"/>
      <c r="AU24" s="18"/>
      <c r="AV24" s="18"/>
      <c r="AW24" s="18"/>
      <c r="AX24" s="18"/>
      <c r="AY24" s="18"/>
      <c r="AZ24" s="18"/>
      <c r="BA24" s="18"/>
      <c r="BB24" s="18"/>
      <c r="BC24" s="18"/>
      <c r="BD24" s="18"/>
      <c r="BE24" s="18"/>
      <c r="BF24" s="18"/>
      <c r="BG24" s="18"/>
      <c r="BH24" s="18"/>
      <c r="BI24" s="18"/>
      <c r="BJ24" s="18"/>
    </row>
    <row r="25" spans="1:62" s="21" customFormat="1" ht="30" customHeight="1" thickBot="1" x14ac:dyDescent="0.35">
      <c r="A25" s="8" t="s">
        <v>5</v>
      </c>
      <c r="B25" s="25" t="s">
        <v>34</v>
      </c>
      <c r="C25" s="44"/>
      <c r="D25" s="45"/>
      <c r="E25" s="56" t="str">
        <f t="shared" si="6"/>
        <v/>
      </c>
      <c r="F25" s="56"/>
      <c r="G25" s="18"/>
      <c r="H25" s="18"/>
      <c r="I25" s="18"/>
      <c r="J25" s="18"/>
      <c r="K25" s="18"/>
      <c r="L25" s="18"/>
      <c r="M25" s="18"/>
      <c r="N25" s="18"/>
      <c r="O25" s="18"/>
      <c r="P25" s="18"/>
      <c r="Q25" s="18"/>
      <c r="R25" s="18"/>
      <c r="S25" s="18"/>
      <c r="T25" s="18"/>
      <c r="U25" s="18"/>
      <c r="V25" s="18"/>
      <c r="W25" s="18"/>
      <c r="X25" s="18"/>
      <c r="Y25" s="18"/>
      <c r="Z25" s="18"/>
      <c r="AA25" s="18"/>
      <c r="AB25" s="18"/>
      <c r="AC25" s="18"/>
      <c r="AD25" s="18"/>
      <c r="AE25" s="18"/>
      <c r="AF25" s="18"/>
      <c r="AG25" s="18"/>
      <c r="AH25" s="18"/>
      <c r="AI25" s="18"/>
      <c r="AJ25" s="18"/>
      <c r="AK25" s="18"/>
      <c r="AL25" s="18"/>
      <c r="AM25" s="18"/>
      <c r="AN25" s="18"/>
      <c r="AO25" s="18"/>
      <c r="AP25" s="18"/>
      <c r="AQ25" s="18"/>
      <c r="AR25" s="18"/>
      <c r="AS25" s="18"/>
      <c r="AT25" s="18"/>
      <c r="AU25" s="18"/>
      <c r="AV25" s="18"/>
      <c r="AW25" s="18"/>
      <c r="AX25" s="18"/>
      <c r="AY25" s="18"/>
      <c r="AZ25" s="18"/>
      <c r="BA25" s="18"/>
      <c r="BB25" s="18"/>
      <c r="BC25" s="18"/>
      <c r="BD25" s="18"/>
      <c r="BE25" s="18"/>
      <c r="BF25" s="18"/>
      <c r="BG25" s="18"/>
      <c r="BH25" s="18"/>
      <c r="BI25" s="18"/>
      <c r="BJ25" s="18"/>
    </row>
    <row r="26" spans="1:62" s="21" customFormat="1" ht="30" customHeight="1" thickBot="1" x14ac:dyDescent="0.35">
      <c r="A26" s="8"/>
      <c r="B26" s="62" t="s">
        <v>104</v>
      </c>
      <c r="C26" s="46">
        <f>D24+1</f>
        <v>43787</v>
      </c>
      <c r="D26" s="46">
        <f>C26+2</f>
        <v>43789</v>
      </c>
      <c r="E26" s="57">
        <f>IF(OR(ISBLANK(task_start),ISBLANK(task_end)),"",task_end-task_start+1)</f>
        <v>3</v>
      </c>
      <c r="F26" s="57"/>
      <c r="G26" s="18"/>
      <c r="H26" s="18"/>
      <c r="I26" s="18"/>
      <c r="J26" s="18"/>
      <c r="K26" s="18"/>
      <c r="L26" s="18"/>
      <c r="M26" s="18"/>
      <c r="N26" s="18"/>
      <c r="O26" s="18"/>
      <c r="P26" s="18"/>
      <c r="Q26" s="18"/>
      <c r="R26" s="18"/>
      <c r="S26" s="18"/>
      <c r="T26" s="18"/>
      <c r="U26" s="18"/>
      <c r="V26" s="18"/>
      <c r="W26" s="18"/>
      <c r="X26" s="18"/>
      <c r="Y26" s="18"/>
      <c r="Z26" s="18"/>
      <c r="AA26" s="18"/>
      <c r="AB26" s="18"/>
      <c r="AC26" s="18"/>
      <c r="AD26" s="18"/>
      <c r="AE26" s="18"/>
      <c r="AF26" s="18"/>
      <c r="AG26" s="18"/>
      <c r="AH26" s="18"/>
      <c r="AI26" s="18"/>
      <c r="AJ26" s="18"/>
      <c r="AK26" s="18"/>
      <c r="AL26" s="18"/>
      <c r="AM26" s="18"/>
      <c r="AN26" s="18"/>
      <c r="AO26" s="18"/>
      <c r="AP26" s="18"/>
      <c r="AQ26" s="18"/>
      <c r="AR26" s="18"/>
      <c r="AS26" s="18"/>
      <c r="AT26" s="18"/>
      <c r="AU26" s="18"/>
      <c r="AV26" s="18"/>
      <c r="AW26" s="18"/>
      <c r="AX26" s="18"/>
      <c r="AY26" s="18"/>
      <c r="AZ26" s="18"/>
      <c r="BA26" s="18"/>
      <c r="BB26" s="18"/>
      <c r="BC26" s="18"/>
      <c r="BD26" s="18"/>
      <c r="BE26" s="18"/>
      <c r="BF26" s="18"/>
      <c r="BG26" s="18"/>
      <c r="BH26" s="18"/>
      <c r="BI26" s="18"/>
      <c r="BJ26" s="18"/>
    </row>
    <row r="27" spans="1:62" s="21" customFormat="1" ht="30" customHeight="1" thickBot="1" x14ac:dyDescent="0.35">
      <c r="A27" s="8"/>
      <c r="B27" s="62" t="s">
        <v>90</v>
      </c>
      <c r="C27" s="46">
        <f>D26</f>
        <v>43789</v>
      </c>
      <c r="D27" s="46">
        <f>C27+29</f>
        <v>43818</v>
      </c>
      <c r="E27" s="57">
        <f>IF(OR(ISBLANK(task_start),ISBLANK(task_end)),"",task_end-task_start+1)</f>
        <v>30</v>
      </c>
      <c r="F27" s="57"/>
      <c r="G27" s="18"/>
      <c r="H27" s="18"/>
      <c r="I27" s="18"/>
      <c r="J27" s="18"/>
      <c r="K27" s="18"/>
      <c r="L27" s="18"/>
      <c r="M27" s="18"/>
      <c r="N27" s="18"/>
      <c r="O27" s="18"/>
      <c r="P27" s="18"/>
      <c r="Q27" s="18"/>
      <c r="R27" s="18"/>
      <c r="S27" s="18"/>
      <c r="T27" s="18"/>
      <c r="U27" s="18"/>
      <c r="V27" s="18"/>
      <c r="W27" s="18"/>
      <c r="X27" s="18"/>
      <c r="Y27" s="18"/>
      <c r="Z27" s="18"/>
      <c r="AA27" s="18"/>
      <c r="AB27" s="18"/>
      <c r="AC27" s="18"/>
      <c r="AD27" s="18"/>
      <c r="AE27" s="18"/>
      <c r="AF27" s="18"/>
      <c r="AG27" s="18"/>
      <c r="AH27" s="18"/>
      <c r="AI27" s="18"/>
      <c r="AJ27" s="18"/>
      <c r="AK27" s="18"/>
      <c r="AL27" s="18"/>
      <c r="AM27" s="18"/>
      <c r="AN27" s="18"/>
      <c r="AO27" s="18"/>
      <c r="AP27" s="18"/>
      <c r="AQ27" s="18"/>
      <c r="AR27" s="18"/>
      <c r="AS27" s="18"/>
      <c r="AT27" s="18"/>
      <c r="AU27" s="18"/>
      <c r="AV27" s="18"/>
      <c r="AW27" s="18"/>
      <c r="AX27" s="18"/>
      <c r="AY27" s="18"/>
      <c r="AZ27" s="18"/>
      <c r="BA27" s="18"/>
      <c r="BB27" s="18"/>
      <c r="BC27" s="18"/>
      <c r="BD27" s="18"/>
      <c r="BE27" s="18"/>
      <c r="BF27" s="18"/>
      <c r="BG27" s="18"/>
      <c r="BH27" s="18"/>
      <c r="BI27" s="18"/>
      <c r="BJ27" s="18"/>
    </row>
    <row r="28" spans="1:62" s="21" customFormat="1" ht="30" customHeight="1" thickBot="1" x14ac:dyDescent="0.35">
      <c r="A28" s="8"/>
      <c r="B28" s="62" t="s">
        <v>91</v>
      </c>
      <c r="C28" s="46">
        <f>C27+4</f>
        <v>43793</v>
      </c>
      <c r="D28" s="46">
        <f>C28+10</f>
        <v>43803</v>
      </c>
      <c r="E28" s="57">
        <f>IF(OR(ISBLANK(task_start),ISBLANK(task_end)),"",task_end-task_start+1)</f>
        <v>11</v>
      </c>
      <c r="F28" s="57"/>
      <c r="G28" s="18"/>
      <c r="H28" s="18"/>
      <c r="I28" s="18"/>
      <c r="J28" s="18"/>
      <c r="K28" s="18"/>
      <c r="L28" s="18"/>
      <c r="M28" s="18"/>
      <c r="N28" s="18"/>
      <c r="O28" s="18"/>
      <c r="P28" s="18"/>
      <c r="Q28" s="18"/>
      <c r="R28" s="18"/>
      <c r="S28" s="18"/>
      <c r="T28" s="18"/>
      <c r="U28" s="18"/>
      <c r="V28" s="18"/>
      <c r="W28" s="18"/>
      <c r="X28" s="18"/>
      <c r="Y28" s="18"/>
      <c r="Z28" s="18"/>
      <c r="AA28" s="18"/>
      <c r="AB28" s="18"/>
      <c r="AC28" s="18"/>
      <c r="AD28" s="18"/>
      <c r="AE28" s="18"/>
      <c r="AF28" s="18"/>
      <c r="AG28" s="18"/>
      <c r="AH28" s="18"/>
      <c r="AI28" s="18"/>
      <c r="AJ28" s="18"/>
      <c r="AK28" s="18"/>
      <c r="AL28" s="18"/>
      <c r="AM28" s="18"/>
      <c r="AN28" s="18"/>
      <c r="AO28" s="18"/>
      <c r="AP28" s="18"/>
      <c r="AQ28" s="18"/>
      <c r="AR28" s="18"/>
      <c r="AS28" s="18"/>
      <c r="AT28" s="18"/>
      <c r="AU28" s="18"/>
      <c r="AV28" s="18"/>
      <c r="AW28" s="18"/>
      <c r="AX28" s="18"/>
      <c r="AY28" s="18"/>
      <c r="AZ28" s="18"/>
      <c r="BA28" s="18"/>
      <c r="BB28" s="18"/>
      <c r="BC28" s="18"/>
      <c r="BD28" s="18"/>
      <c r="BE28" s="18"/>
      <c r="BF28" s="18"/>
      <c r="BG28" s="18"/>
      <c r="BH28" s="18"/>
      <c r="BI28" s="18"/>
      <c r="BJ28" s="18"/>
    </row>
    <row r="29" spans="1:62" s="21" customFormat="1" ht="30" customHeight="1" thickBot="1" x14ac:dyDescent="0.35">
      <c r="A29" s="8"/>
      <c r="B29" s="62" t="s">
        <v>92</v>
      </c>
      <c r="C29" s="46">
        <f>D28</f>
        <v>43803</v>
      </c>
      <c r="D29" s="46">
        <f>C29+9</f>
        <v>43812</v>
      </c>
      <c r="E29" s="57">
        <f>IF(OR(ISBLANK(task_start),ISBLANK(task_end)),"",task_end-task_start+1)</f>
        <v>10</v>
      </c>
      <c r="F29" s="57"/>
      <c r="G29" s="18"/>
      <c r="H29" s="18"/>
      <c r="I29" s="18"/>
      <c r="J29" s="18"/>
      <c r="K29" s="18"/>
      <c r="L29" s="18"/>
      <c r="M29" s="18"/>
      <c r="N29" s="18"/>
      <c r="O29" s="18"/>
      <c r="P29" s="18"/>
      <c r="Q29" s="18"/>
      <c r="R29" s="18"/>
      <c r="S29" s="18"/>
      <c r="T29" s="18"/>
      <c r="U29" s="18"/>
      <c r="V29" s="18"/>
      <c r="W29" s="18"/>
      <c r="X29" s="18"/>
      <c r="Y29" s="18"/>
      <c r="Z29" s="18"/>
      <c r="AA29" s="18"/>
      <c r="AB29" s="18"/>
      <c r="AC29" s="18"/>
      <c r="AD29" s="18"/>
      <c r="AE29" s="18"/>
      <c r="AF29" s="18"/>
      <c r="AG29" s="18"/>
      <c r="AH29" s="18"/>
      <c r="AI29" s="18"/>
      <c r="AJ29" s="18"/>
      <c r="AK29" s="18"/>
      <c r="AL29" s="18"/>
      <c r="AM29" s="18"/>
      <c r="AN29" s="18"/>
      <c r="AO29" s="18"/>
      <c r="AP29" s="18"/>
      <c r="AQ29" s="18"/>
      <c r="AR29" s="18"/>
      <c r="AS29" s="18"/>
      <c r="AT29" s="18"/>
      <c r="AU29" s="18"/>
      <c r="AV29" s="18"/>
      <c r="AW29" s="18"/>
      <c r="AX29" s="18"/>
      <c r="AY29" s="18"/>
      <c r="AZ29" s="18"/>
      <c r="BA29" s="18"/>
      <c r="BB29" s="18"/>
      <c r="BC29" s="18"/>
      <c r="BD29" s="18"/>
      <c r="BE29" s="18"/>
      <c r="BF29" s="18"/>
      <c r="BG29" s="18"/>
      <c r="BH29" s="18"/>
      <c r="BI29" s="18"/>
      <c r="BJ29" s="18"/>
    </row>
    <row r="30" spans="1:62" s="21" customFormat="1" ht="30" customHeight="1" thickBot="1" x14ac:dyDescent="0.35">
      <c r="A30" s="8"/>
      <c r="B30" s="62" t="s">
        <v>93</v>
      </c>
      <c r="C30" s="46">
        <f>D29</f>
        <v>43812</v>
      </c>
      <c r="D30" s="46">
        <f>C30+6</f>
        <v>43818</v>
      </c>
      <c r="E30" s="57">
        <f>IF(OR(ISBLANK(task_start),ISBLANK(task_end)),"",task_end-task_start+1)</f>
        <v>7</v>
      </c>
      <c r="F30" s="57"/>
      <c r="G30" s="18"/>
      <c r="H30" s="18"/>
      <c r="I30" s="18"/>
      <c r="J30" s="18"/>
      <c r="K30" s="18"/>
      <c r="L30" s="18"/>
      <c r="M30" s="18"/>
      <c r="N30" s="18"/>
      <c r="O30" s="18"/>
      <c r="P30" s="18"/>
      <c r="Q30" s="18"/>
      <c r="R30" s="18"/>
      <c r="S30" s="18"/>
      <c r="T30" s="18"/>
      <c r="U30" s="18"/>
      <c r="V30" s="18"/>
      <c r="W30" s="18"/>
      <c r="X30" s="18"/>
      <c r="Y30" s="18"/>
      <c r="Z30" s="18"/>
      <c r="AA30" s="18"/>
      <c r="AB30" s="18"/>
      <c r="AC30" s="18"/>
      <c r="AD30" s="18"/>
      <c r="AE30" s="18"/>
      <c r="AF30" s="18"/>
      <c r="AG30" s="18"/>
      <c r="AH30" s="18"/>
      <c r="AI30" s="18"/>
      <c r="AJ30" s="18"/>
      <c r="AK30" s="18"/>
      <c r="AL30" s="18"/>
      <c r="AM30" s="18"/>
      <c r="AN30" s="18"/>
      <c r="AO30" s="18"/>
      <c r="AP30" s="18"/>
      <c r="AQ30" s="18"/>
      <c r="AR30" s="18"/>
      <c r="AS30" s="18"/>
      <c r="AT30" s="18"/>
      <c r="AU30" s="18"/>
      <c r="AV30" s="18"/>
      <c r="AW30" s="18"/>
      <c r="AX30" s="18"/>
      <c r="AY30" s="18"/>
      <c r="AZ30" s="18"/>
      <c r="BA30" s="18"/>
      <c r="BB30" s="18"/>
      <c r="BC30" s="18"/>
      <c r="BD30" s="18"/>
      <c r="BE30" s="18"/>
      <c r="BF30" s="18"/>
      <c r="BG30" s="18"/>
      <c r="BH30" s="18"/>
      <c r="BI30" s="18"/>
      <c r="BJ30" s="18"/>
    </row>
    <row r="31" spans="1:62" s="21" customFormat="1" ht="30" customHeight="1" thickBot="1" x14ac:dyDescent="0.35">
      <c r="A31" s="8"/>
      <c r="B31" s="62" t="s">
        <v>94</v>
      </c>
      <c r="C31" s="46">
        <v>43833</v>
      </c>
      <c r="D31" s="46">
        <f>C31+18</f>
        <v>43851</v>
      </c>
      <c r="E31" s="57">
        <f>IF(OR(ISBLANK(task_start),ISBLANK(task_end)),"",task_end-task_start+1)</f>
        <v>19</v>
      </c>
      <c r="F31" s="57"/>
      <c r="G31" s="18"/>
      <c r="H31" s="18"/>
      <c r="I31" s="18"/>
      <c r="J31" s="18"/>
      <c r="K31" s="18"/>
      <c r="L31" s="18"/>
      <c r="M31" s="18"/>
      <c r="N31" s="18"/>
      <c r="O31" s="18"/>
      <c r="P31" s="18"/>
      <c r="Q31" s="18"/>
      <c r="R31" s="18"/>
      <c r="S31" s="18"/>
      <c r="T31" s="18"/>
      <c r="U31" s="18"/>
      <c r="V31" s="18"/>
      <c r="W31" s="18"/>
      <c r="X31" s="18"/>
      <c r="Y31" s="18"/>
      <c r="Z31" s="18"/>
      <c r="AA31" s="18"/>
      <c r="AB31" s="18"/>
      <c r="AC31" s="18"/>
      <c r="AD31" s="18"/>
      <c r="AE31" s="18"/>
      <c r="AF31" s="18"/>
      <c r="AG31" s="18"/>
      <c r="AH31" s="18"/>
      <c r="AI31" s="18"/>
      <c r="AJ31" s="18"/>
      <c r="AK31" s="18"/>
      <c r="AL31" s="18"/>
      <c r="AM31" s="18"/>
      <c r="AN31" s="18"/>
      <c r="AO31" s="18"/>
      <c r="AP31" s="18"/>
      <c r="AQ31" s="18"/>
      <c r="AR31" s="18"/>
      <c r="AS31" s="18"/>
      <c r="AT31" s="18"/>
      <c r="AU31" s="18"/>
      <c r="AV31" s="18"/>
      <c r="AW31" s="18"/>
      <c r="AX31" s="18"/>
      <c r="AY31" s="18"/>
      <c r="AZ31" s="18"/>
      <c r="BA31" s="18"/>
      <c r="BB31" s="18"/>
      <c r="BC31" s="18"/>
      <c r="BD31" s="18"/>
      <c r="BE31" s="18"/>
      <c r="BF31" s="18"/>
      <c r="BG31" s="18"/>
      <c r="BH31" s="18"/>
      <c r="BI31" s="18"/>
      <c r="BJ31" s="18"/>
    </row>
    <row r="32" spans="1:62" s="21" customFormat="1" ht="30" customHeight="1" thickBot="1" x14ac:dyDescent="0.35">
      <c r="A32" s="8" t="s">
        <v>7</v>
      </c>
      <c r="B32" s="26"/>
      <c r="C32" s="27"/>
      <c r="D32" s="27"/>
      <c r="E32" s="20" t="str">
        <f t="shared" si="6"/>
        <v/>
      </c>
      <c r="F32" s="20"/>
      <c r="G32" s="18"/>
      <c r="H32" s="18"/>
      <c r="I32" s="18"/>
      <c r="J32" s="18"/>
      <c r="K32" s="18"/>
      <c r="L32" s="18"/>
      <c r="M32" s="18"/>
      <c r="N32" s="18"/>
      <c r="O32" s="18"/>
      <c r="P32" s="18"/>
      <c r="Q32" s="18"/>
      <c r="R32" s="18"/>
      <c r="S32" s="18"/>
      <c r="T32" s="18"/>
      <c r="U32" s="18"/>
      <c r="V32" s="18"/>
      <c r="W32" s="18"/>
      <c r="X32" s="18"/>
      <c r="Y32" s="18"/>
      <c r="Z32" s="18"/>
      <c r="AA32" s="18"/>
      <c r="AB32" s="18"/>
      <c r="AC32" s="18"/>
      <c r="AD32" s="18"/>
      <c r="AE32" s="18"/>
      <c r="AF32" s="18"/>
      <c r="AG32" s="18"/>
      <c r="AH32" s="18"/>
      <c r="AI32" s="18"/>
      <c r="AJ32" s="18"/>
      <c r="AK32" s="18"/>
      <c r="AL32" s="18"/>
      <c r="AM32" s="18"/>
      <c r="AN32" s="18"/>
      <c r="AO32" s="18"/>
      <c r="AP32" s="18"/>
      <c r="AQ32" s="18"/>
      <c r="AR32" s="18"/>
      <c r="AS32" s="18"/>
      <c r="AT32" s="18"/>
      <c r="AU32" s="18"/>
      <c r="AV32" s="18"/>
      <c r="AW32" s="18"/>
      <c r="AX32" s="18"/>
      <c r="AY32" s="18"/>
      <c r="AZ32" s="18"/>
      <c r="BA32" s="18"/>
      <c r="BB32" s="18"/>
      <c r="BC32" s="18"/>
      <c r="BD32" s="18"/>
      <c r="BE32" s="18"/>
      <c r="BF32" s="18"/>
      <c r="BG32" s="18"/>
      <c r="BH32" s="18"/>
      <c r="BI32" s="18"/>
      <c r="BJ32" s="18"/>
    </row>
    <row r="33" spans="1:62" s="21" customFormat="1" ht="30" customHeight="1" thickBot="1" x14ac:dyDescent="0.35">
      <c r="A33" s="1" t="s">
        <v>6</v>
      </c>
      <c r="B33" s="28" t="s">
        <v>0</v>
      </c>
      <c r="C33" s="29"/>
      <c r="D33" s="30"/>
      <c r="E33" s="31" t="str">
        <f t="shared" si="6"/>
        <v/>
      </c>
      <c r="F33" s="31"/>
      <c r="G33" s="32"/>
      <c r="H33" s="32"/>
      <c r="I33" s="32"/>
      <c r="J33" s="32"/>
      <c r="K33" s="32"/>
      <c r="L33" s="32"/>
      <c r="M33" s="32"/>
      <c r="N33" s="32"/>
      <c r="O33" s="32"/>
      <c r="P33" s="32"/>
      <c r="Q33" s="32"/>
      <c r="R33" s="32"/>
      <c r="S33" s="32"/>
      <c r="T33" s="32"/>
      <c r="U33" s="32"/>
      <c r="V33" s="32"/>
      <c r="W33" s="32"/>
      <c r="X33" s="32"/>
      <c r="Y33" s="32"/>
      <c r="Z33" s="32"/>
      <c r="AA33" s="32"/>
      <c r="AB33" s="32"/>
      <c r="AC33" s="32"/>
      <c r="AD33" s="32"/>
      <c r="AE33" s="32"/>
      <c r="AF33" s="32"/>
      <c r="AG33" s="32"/>
      <c r="AH33" s="32"/>
      <c r="AI33" s="32"/>
      <c r="AJ33" s="32"/>
      <c r="AK33" s="32"/>
      <c r="AL33" s="32"/>
      <c r="AM33" s="32"/>
      <c r="AN33" s="32"/>
      <c r="AO33" s="32"/>
      <c r="AP33" s="32"/>
      <c r="AQ33" s="32"/>
      <c r="AR33" s="32"/>
      <c r="AS33" s="32"/>
      <c r="AT33" s="32"/>
      <c r="AU33" s="32"/>
      <c r="AV33" s="32"/>
      <c r="AW33" s="32"/>
      <c r="AX33" s="32"/>
      <c r="AY33" s="32"/>
      <c r="AZ33" s="32"/>
      <c r="BA33" s="32"/>
      <c r="BB33" s="32"/>
      <c r="BC33" s="32"/>
      <c r="BD33" s="32"/>
      <c r="BE33" s="32"/>
      <c r="BF33" s="32"/>
      <c r="BG33" s="32"/>
      <c r="BH33" s="32"/>
      <c r="BI33" s="32"/>
      <c r="BJ33" s="32"/>
    </row>
    <row r="35" spans="1:62" ht="30" customHeight="1" x14ac:dyDescent="0.3">
      <c r="D35" s="33"/>
    </row>
  </sheetData>
  <mergeCells count="14">
    <mergeCell ref="G8:BJ8"/>
    <mergeCell ref="G13:BJ13"/>
    <mergeCell ref="G19:BJ19"/>
    <mergeCell ref="C3:D3"/>
    <mergeCell ref="G4:M4"/>
    <mergeCell ref="N4:T4"/>
    <mergeCell ref="U4:AA4"/>
    <mergeCell ref="AB4:AH4"/>
    <mergeCell ref="E3:F3"/>
    <mergeCell ref="B5:D5"/>
    <mergeCell ref="AI4:AO4"/>
    <mergeCell ref="AP4:AV4"/>
    <mergeCell ref="AW4:BC4"/>
    <mergeCell ref="BD4:BJ4"/>
  </mergeCells>
  <conditionalFormatting sqref="G5:BJ7 G9:BJ12 G8 G14:BJ18 G13 G20:BJ33 G19">
    <cfRule type="expression" dxfId="2" priority="33">
      <formula>AND(TODAY()&gt;=G$5,TODAY()&lt;H$5)</formula>
    </cfRule>
  </conditionalFormatting>
  <conditionalFormatting sqref="G7:BJ7 G9:BJ12 G8 G14:BJ18 G13 G20:BJ33 G19">
    <cfRule type="expression" dxfId="1" priority="27">
      <formula>AND(task_start&lt;=G$5,ROUNDDOWN((task_end-task_start+1)*task_progress,0)+task_start-1&gt;=G$5)</formula>
    </cfRule>
    <cfRule type="expression" dxfId="0" priority="28" stopIfTrue="1">
      <formula>AND(task_end&gt;=G$5,task_start&lt;H$5)</formula>
    </cfRule>
  </conditionalFormatting>
  <dataValidations disablePrompts="1" count="1">
    <dataValidation type="whole" operator="greaterThanOrEqual" allowBlank="1" showInputMessage="1" promptTitle="Display Week" prompt="Changing this number will scroll the Gantt Chart view." sqref="C4" xr:uid="{00000000-0002-0000-0000-000000000000}">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0D9EC5-8F42-444E-8369-8298AD4C9FDD}">
  <dimension ref="A1:E25"/>
  <sheetViews>
    <sheetView workbookViewId="0">
      <selection activeCell="B37" sqref="B37"/>
    </sheetView>
  </sheetViews>
  <sheetFormatPr defaultRowHeight="15" x14ac:dyDescent="0.25"/>
  <cols>
    <col min="1" max="1" width="14.28515625" bestFit="1" customWidth="1"/>
    <col min="2" max="2" width="58.42578125" customWidth="1"/>
    <col min="3" max="3" width="10.28515625" bestFit="1" customWidth="1"/>
    <col min="4" max="4" width="10" customWidth="1"/>
    <col min="5" max="5" width="12.5703125" customWidth="1"/>
  </cols>
  <sheetData>
    <row r="1" spans="1:5" ht="15.75" thickBot="1" x14ac:dyDescent="0.3">
      <c r="A1" s="64" t="s">
        <v>39</v>
      </c>
      <c r="B1" s="65" t="s">
        <v>40</v>
      </c>
      <c r="C1" s="65" t="s">
        <v>41</v>
      </c>
      <c r="D1" s="65" t="s">
        <v>42</v>
      </c>
      <c r="E1" s="65" t="s">
        <v>102</v>
      </c>
    </row>
    <row r="2" spans="1:5" ht="15.75" thickBot="1" x14ac:dyDescent="0.3">
      <c r="A2" s="66" t="s">
        <v>43</v>
      </c>
      <c r="B2" s="67" t="s">
        <v>44</v>
      </c>
      <c r="C2" s="67" t="s">
        <v>45</v>
      </c>
      <c r="D2" s="67" t="s">
        <v>46</v>
      </c>
      <c r="E2" s="67"/>
    </row>
    <row r="3" spans="1:5" ht="15.75" thickBot="1" x14ac:dyDescent="0.3">
      <c r="A3" s="68" t="s">
        <v>47</v>
      </c>
      <c r="B3" s="69" t="s">
        <v>48</v>
      </c>
      <c r="C3" s="70" t="s">
        <v>49</v>
      </c>
      <c r="D3" s="69" t="s">
        <v>46</v>
      </c>
      <c r="E3" s="73" t="s">
        <v>43</v>
      </c>
    </row>
    <row r="4" spans="1:5" ht="15.75" thickBot="1" x14ac:dyDescent="0.3">
      <c r="A4" s="66" t="s">
        <v>57</v>
      </c>
      <c r="B4" s="67" t="s">
        <v>95</v>
      </c>
      <c r="C4" s="67" t="s">
        <v>49</v>
      </c>
      <c r="D4" s="67" t="s">
        <v>46</v>
      </c>
      <c r="E4" s="67" t="s">
        <v>43</v>
      </c>
    </row>
    <row r="5" spans="1:5" ht="15.75" thickBot="1" x14ac:dyDescent="0.3">
      <c r="A5" s="68" t="s">
        <v>59</v>
      </c>
      <c r="B5" s="69" t="s">
        <v>96</v>
      </c>
      <c r="C5" s="70" t="s">
        <v>49</v>
      </c>
      <c r="D5" s="69" t="s">
        <v>46</v>
      </c>
      <c r="E5" s="73"/>
    </row>
    <row r="6" spans="1:5" ht="15.75" thickBot="1" x14ac:dyDescent="0.3">
      <c r="A6" s="66" t="s">
        <v>50</v>
      </c>
      <c r="B6" s="67" t="s">
        <v>51</v>
      </c>
      <c r="C6" s="67" t="s">
        <v>45</v>
      </c>
      <c r="D6" s="67" t="s">
        <v>52</v>
      </c>
      <c r="E6" s="67" t="s">
        <v>43</v>
      </c>
    </row>
    <row r="7" spans="1:5" ht="15.75" thickBot="1" x14ac:dyDescent="0.3">
      <c r="A7" s="68" t="s">
        <v>53</v>
      </c>
      <c r="B7" s="69" t="s">
        <v>54</v>
      </c>
      <c r="C7" s="70" t="s">
        <v>45</v>
      </c>
      <c r="D7" s="69" t="s">
        <v>46</v>
      </c>
      <c r="E7" s="73" t="s">
        <v>57</v>
      </c>
    </row>
    <row r="8" spans="1:5" ht="15.75" thickBot="1" x14ac:dyDescent="0.3">
      <c r="A8" s="66" t="s">
        <v>55</v>
      </c>
      <c r="B8" s="67" t="s">
        <v>56</v>
      </c>
      <c r="C8" s="67" t="s">
        <v>45</v>
      </c>
      <c r="D8" s="67" t="s">
        <v>46</v>
      </c>
      <c r="E8" s="67" t="s">
        <v>47</v>
      </c>
    </row>
    <row r="9" spans="1:5" ht="15.75" thickBot="1" x14ac:dyDescent="0.3">
      <c r="A9" s="68" t="s">
        <v>61</v>
      </c>
      <c r="B9" s="69" t="s">
        <v>58</v>
      </c>
      <c r="C9" s="70" t="s">
        <v>49</v>
      </c>
      <c r="D9" s="70" t="s">
        <v>46</v>
      </c>
      <c r="E9" s="73" t="s">
        <v>55</v>
      </c>
    </row>
    <row r="10" spans="1:5" ht="15.75" thickBot="1" x14ac:dyDescent="0.3">
      <c r="A10" s="66" t="s">
        <v>63</v>
      </c>
      <c r="B10" s="67" t="s">
        <v>60</v>
      </c>
      <c r="C10" s="67" t="s">
        <v>49</v>
      </c>
      <c r="D10" s="67" t="s">
        <v>46</v>
      </c>
      <c r="E10" s="67" t="s">
        <v>47</v>
      </c>
    </row>
    <row r="11" spans="1:5" ht="15.75" thickBot="1" x14ac:dyDescent="0.3">
      <c r="A11" s="68" t="s">
        <v>68</v>
      </c>
      <c r="B11" s="69" t="s">
        <v>62</v>
      </c>
      <c r="C11" s="70" t="s">
        <v>49</v>
      </c>
      <c r="D11" s="70" t="s">
        <v>52</v>
      </c>
      <c r="E11" s="73" t="s">
        <v>47</v>
      </c>
    </row>
    <row r="12" spans="1:5" ht="15.75" thickBot="1" x14ac:dyDescent="0.3">
      <c r="A12" s="66" t="s">
        <v>78</v>
      </c>
      <c r="B12" s="67" t="s">
        <v>64</v>
      </c>
      <c r="C12" s="67" t="s">
        <v>49</v>
      </c>
      <c r="D12" s="67" t="s">
        <v>52</v>
      </c>
      <c r="E12" s="67" t="s">
        <v>47</v>
      </c>
    </row>
    <row r="13" spans="1:5" ht="15.75" thickBot="1" x14ac:dyDescent="0.3">
      <c r="A13" s="68" t="s">
        <v>65</v>
      </c>
      <c r="B13" s="69" t="s">
        <v>66</v>
      </c>
      <c r="C13" s="70" t="s">
        <v>67</v>
      </c>
      <c r="D13" s="70" t="s">
        <v>52</v>
      </c>
      <c r="E13" s="73"/>
    </row>
    <row r="14" spans="1:5" ht="15.75" thickBot="1" x14ac:dyDescent="0.3">
      <c r="A14" s="66" t="s">
        <v>80</v>
      </c>
      <c r="B14" s="67" t="s">
        <v>69</v>
      </c>
      <c r="C14" s="67" t="s">
        <v>49</v>
      </c>
      <c r="D14" s="67" t="s">
        <v>70</v>
      </c>
      <c r="E14" s="67" t="s">
        <v>43</v>
      </c>
    </row>
    <row r="15" spans="1:5" ht="15.75" thickBot="1" x14ac:dyDescent="0.3">
      <c r="A15" s="68" t="s">
        <v>71</v>
      </c>
      <c r="B15" s="69" t="s">
        <v>72</v>
      </c>
      <c r="C15" s="70" t="s">
        <v>45</v>
      </c>
      <c r="D15" s="70" t="s">
        <v>52</v>
      </c>
      <c r="E15" s="73"/>
    </row>
    <row r="16" spans="1:5" ht="15.75" thickBot="1" x14ac:dyDescent="0.3">
      <c r="A16" s="66" t="s">
        <v>97</v>
      </c>
      <c r="B16" s="67" t="s">
        <v>73</v>
      </c>
      <c r="C16" s="67" t="s">
        <v>49</v>
      </c>
      <c r="D16" s="67" t="s">
        <v>52</v>
      </c>
      <c r="E16" s="67" t="s">
        <v>43</v>
      </c>
    </row>
    <row r="17" spans="1:5" ht="15.75" thickBot="1" x14ac:dyDescent="0.3">
      <c r="A17" s="68" t="s">
        <v>74</v>
      </c>
      <c r="B17" s="69" t="s">
        <v>75</v>
      </c>
      <c r="C17" s="70" t="s">
        <v>67</v>
      </c>
      <c r="D17" s="70" t="s">
        <v>70</v>
      </c>
      <c r="E17" s="73"/>
    </row>
    <row r="18" spans="1:5" ht="15.75" thickBot="1" x14ac:dyDescent="0.3">
      <c r="A18" s="66" t="s">
        <v>76</v>
      </c>
      <c r="B18" s="67" t="s">
        <v>77</v>
      </c>
      <c r="C18" s="67" t="s">
        <v>45</v>
      </c>
      <c r="D18" s="67" t="s">
        <v>70</v>
      </c>
      <c r="E18" s="67"/>
    </row>
    <row r="19" spans="1:5" ht="15.75" thickBot="1" x14ac:dyDescent="0.3">
      <c r="A19" s="68" t="s">
        <v>98</v>
      </c>
      <c r="B19" s="69" t="s">
        <v>79</v>
      </c>
      <c r="C19" s="70" t="s">
        <v>49</v>
      </c>
      <c r="D19" s="70" t="s">
        <v>70</v>
      </c>
      <c r="E19" s="73"/>
    </row>
    <row r="20" spans="1:5" ht="15.75" thickBot="1" x14ac:dyDescent="0.3">
      <c r="A20" s="66" t="s">
        <v>99</v>
      </c>
      <c r="B20" s="67" t="s">
        <v>81</v>
      </c>
      <c r="C20" s="67" t="s">
        <v>49</v>
      </c>
      <c r="D20" s="67" t="s">
        <v>70</v>
      </c>
      <c r="E20" s="67"/>
    </row>
    <row r="21" spans="1:5" ht="15.75" thickBot="1" x14ac:dyDescent="0.3">
      <c r="A21" s="68" t="s">
        <v>82</v>
      </c>
      <c r="B21" s="69" t="s">
        <v>83</v>
      </c>
      <c r="C21" s="70" t="s">
        <v>45</v>
      </c>
      <c r="D21" s="70" t="s">
        <v>52</v>
      </c>
      <c r="E21" s="73"/>
    </row>
    <row r="22" spans="1:5" ht="15.75" thickBot="1" x14ac:dyDescent="0.3">
      <c r="A22" s="66" t="s">
        <v>84</v>
      </c>
      <c r="B22" s="67" t="s">
        <v>85</v>
      </c>
      <c r="C22" s="67" t="s">
        <v>45</v>
      </c>
      <c r="D22" s="67" t="s">
        <v>52</v>
      </c>
      <c r="E22" s="67" t="s">
        <v>43</v>
      </c>
    </row>
    <row r="23" spans="1:5" ht="15.75" thickBot="1" x14ac:dyDescent="0.3">
      <c r="A23" s="68" t="s">
        <v>86</v>
      </c>
      <c r="B23" s="69" t="s">
        <v>87</v>
      </c>
      <c r="C23" s="70" t="s">
        <v>67</v>
      </c>
      <c r="D23" s="70" t="s">
        <v>52</v>
      </c>
      <c r="E23" s="73"/>
    </row>
    <row r="24" spans="1:5" ht="15.75" thickBot="1" x14ac:dyDescent="0.3">
      <c r="A24" s="66" t="s">
        <v>88</v>
      </c>
      <c r="B24" s="67" t="s">
        <v>89</v>
      </c>
      <c r="C24" s="67" t="s">
        <v>67</v>
      </c>
      <c r="D24" s="67" t="s">
        <v>52</v>
      </c>
      <c r="E24" s="67"/>
    </row>
    <row r="25" spans="1:5" ht="29.25" thickBot="1" x14ac:dyDescent="0.3">
      <c r="A25" s="68" t="s">
        <v>100</v>
      </c>
      <c r="B25" s="69" t="s">
        <v>101</v>
      </c>
      <c r="C25" s="70" t="s">
        <v>49</v>
      </c>
      <c r="D25" s="70" t="s">
        <v>46</v>
      </c>
      <c r="E25" s="73" t="s">
        <v>63</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 Schedule</vt:lpstr>
      <vt:lpstr>Requirements</vt:lpstr>
      <vt:lpstr>Requirements!_Hlk22818174</vt:lpstr>
      <vt:lpstr>Display_Week</vt:lpstr>
      <vt:lpstr>'Project Schedule'!Print_Titles</vt:lpstr>
      <vt:lpstr>Project_Start</vt:lpstr>
      <vt:lpstr>'Project Schedule'!task_end</vt:lpstr>
      <vt:lpstr>'Project 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2019-11-13T18:38:59Z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v-abdarl@microsoft.com</vt:lpwstr>
  </property>
  <property fmtid="{D5CDD505-2E9C-101B-9397-08002B2CF9AE}" pid="5" name="MSIP_Label_f42aa342-8706-4288-bd11-ebb85995028c_SetDate">
    <vt:lpwstr>2019-03-19T17:17:07.6273720Z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ActionId">
    <vt:lpwstr>ae87efaf-4711-40ea-b5db-c90354dd2317</vt:lpwstr>
  </property>
  <property fmtid="{D5CDD505-2E9C-101B-9397-08002B2CF9AE}" pid="9" name="MSIP_Label_f42aa342-8706-4288-bd11-ebb85995028c_Extended_MSFT_Method">
    <vt:lpwstr>Automatic</vt:lpwstr>
  </property>
  <property fmtid="{D5CDD505-2E9C-101B-9397-08002B2CF9AE}" pid="10" name="Sensitivity">
    <vt:lpwstr>General</vt:lpwstr>
  </property>
</Properties>
</file>