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[KULIAH] ITS\[[[TUGAS AKHIR]]] VAMOS VAMOS\DAFTAR TUGAS AKHIR\Data\"/>
    </mc:Choice>
  </mc:AlternateContent>
  <xr:revisionPtr revIDLastSave="0" documentId="13_ncr:1_{DB12D650-7C06-4EEA-95A5-62CA5F1F33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50" i="1" l="1"/>
  <c r="AJ35" i="1"/>
  <c r="AR11" i="1"/>
  <c r="AQ11" i="1"/>
  <c r="AQ6" i="1"/>
  <c r="AQ5" i="1"/>
  <c r="V21" i="1"/>
  <c r="V19" i="1"/>
  <c r="W19" i="1" s="1"/>
  <c r="V15" i="1"/>
  <c r="V11" i="1"/>
  <c r="V10" i="1"/>
  <c r="W10" i="1" s="1"/>
  <c r="AR9" i="1"/>
  <c r="AR8" i="1"/>
  <c r="AR7" i="1"/>
  <c r="AR6" i="1"/>
  <c r="AR5" i="1"/>
  <c r="AR4" i="1"/>
  <c r="AQ8" i="1"/>
  <c r="AQ7" i="1"/>
  <c r="AQ4" i="1"/>
  <c r="AE3" i="1"/>
  <c r="AE4" i="1"/>
  <c r="AD4" i="1"/>
  <c r="K13" i="1"/>
  <c r="L13" i="1" s="1"/>
  <c r="K5" i="1"/>
  <c r="L5" i="1" s="1"/>
  <c r="K4" i="1"/>
  <c r="K6" i="1"/>
  <c r="L6" i="1" s="1"/>
  <c r="K7" i="1"/>
  <c r="K8" i="1"/>
  <c r="K9" i="1"/>
  <c r="L9" i="1" s="1"/>
  <c r="K10" i="1"/>
  <c r="L10" i="1" s="1"/>
  <c r="K11" i="1"/>
  <c r="K12" i="1"/>
  <c r="K14" i="1"/>
  <c r="L14" i="1" s="1"/>
  <c r="K15" i="1"/>
  <c r="K16" i="1"/>
  <c r="K17" i="1"/>
  <c r="L17" i="1" s="1"/>
  <c r="K18" i="1"/>
  <c r="L18" i="1" s="1"/>
  <c r="K19" i="1"/>
  <c r="K20" i="1"/>
  <c r="K21" i="1"/>
  <c r="L21" i="1" s="1"/>
  <c r="K22" i="1"/>
  <c r="L22" i="1" s="1"/>
  <c r="K23" i="1"/>
  <c r="K24" i="1"/>
  <c r="K25" i="1"/>
  <c r="K26" i="1"/>
  <c r="L26" i="1" s="1"/>
  <c r="K27" i="1"/>
  <c r="K28" i="1"/>
  <c r="K29" i="1"/>
  <c r="K30" i="1"/>
  <c r="L30" i="1" s="1"/>
  <c r="K31" i="1"/>
  <c r="K32" i="1"/>
  <c r="K33" i="1"/>
  <c r="K34" i="1"/>
  <c r="L34" i="1" s="1"/>
  <c r="K35" i="1"/>
  <c r="K36" i="1"/>
  <c r="K37" i="1"/>
  <c r="K38" i="1"/>
  <c r="L38" i="1" s="1"/>
  <c r="K39" i="1"/>
  <c r="K40" i="1"/>
  <c r="K41" i="1"/>
  <c r="K42" i="1"/>
  <c r="L42" i="1" s="1"/>
  <c r="K43" i="1"/>
  <c r="K44" i="1"/>
  <c r="K45" i="1"/>
  <c r="K46" i="1"/>
  <c r="L46" i="1" s="1"/>
  <c r="K47" i="1"/>
  <c r="K48" i="1"/>
  <c r="V33" i="1"/>
  <c r="V31" i="1"/>
  <c r="V29" i="1"/>
  <c r="W29" i="1" s="1"/>
  <c r="V28" i="1"/>
  <c r="W28" i="1" s="1"/>
  <c r="V23" i="1"/>
  <c r="V22" i="1"/>
  <c r="V17" i="1"/>
  <c r="V16" i="1"/>
  <c r="W16" i="1" s="1"/>
  <c r="L31" i="1"/>
  <c r="L32" i="1"/>
  <c r="L33" i="1"/>
  <c r="L35" i="1"/>
  <c r="L36" i="1"/>
  <c r="L37" i="1"/>
  <c r="L39" i="1"/>
  <c r="L40" i="1"/>
  <c r="L41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23" i="1"/>
  <c r="L24" i="1"/>
  <c r="L25" i="1"/>
  <c r="L27" i="1"/>
  <c r="L28" i="1"/>
  <c r="L29" i="1"/>
  <c r="L20" i="1"/>
  <c r="L19" i="1"/>
  <c r="L16" i="1"/>
  <c r="L15" i="1"/>
  <c r="L12" i="1"/>
  <c r="L11" i="1"/>
  <c r="L8" i="1"/>
  <c r="L7" i="1"/>
  <c r="L4" i="1"/>
  <c r="V30" i="1"/>
  <c r="W31" i="1"/>
  <c r="V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22" i="1"/>
  <c r="W23" i="1"/>
  <c r="V24" i="1"/>
  <c r="W24" i="1" s="1"/>
  <c r="V25" i="1"/>
  <c r="W25" i="1" s="1"/>
  <c r="V26" i="1"/>
  <c r="W26" i="1" s="1"/>
  <c r="V27" i="1"/>
  <c r="W27" i="1" s="1"/>
  <c r="V5" i="1"/>
  <c r="V6" i="1"/>
  <c r="W6" i="1" s="1"/>
  <c r="V7" i="1"/>
  <c r="V8" i="1"/>
  <c r="W8" i="1" s="1"/>
  <c r="V9" i="1"/>
  <c r="W9" i="1" s="1"/>
  <c r="W11" i="1"/>
  <c r="V12" i="1"/>
  <c r="W12" i="1" s="1"/>
  <c r="V13" i="1"/>
  <c r="W13" i="1" s="1"/>
  <c r="V14" i="1"/>
  <c r="W14" i="1" s="1"/>
  <c r="W15" i="1"/>
  <c r="V18" i="1"/>
  <c r="W18" i="1" s="1"/>
  <c r="V20" i="1"/>
  <c r="W20" i="1" s="1"/>
  <c r="W21" i="1"/>
  <c r="V4" i="1"/>
  <c r="W4" i="1" s="1"/>
  <c r="W5" i="1"/>
  <c r="W17" i="1"/>
  <c r="W30" i="1"/>
  <c r="W32" i="1"/>
  <c r="W7" i="1"/>
  <c r="AQ9" i="1" l="1"/>
  <c r="AB4" i="1"/>
  <c r="AB3" i="1" s="1"/>
  <c r="AA4" i="1"/>
</calcChain>
</file>

<file path=xl/sharedStrings.xml><?xml version="1.0" encoding="utf-8"?>
<sst xmlns="http://schemas.openxmlformats.org/spreadsheetml/2006/main" count="246" uniqueCount="76">
  <si>
    <t>Altitude (m)</t>
  </si>
  <si>
    <t>Segmen</t>
  </si>
  <si>
    <t>Panjang Lintasan (m)</t>
  </si>
  <si>
    <t>Koordinat</t>
  </si>
  <si>
    <t>DJI_0581</t>
  </si>
  <si>
    <t>DJI_0582</t>
  </si>
  <si>
    <t>DJI_0583</t>
  </si>
  <si>
    <t>DJI_0584</t>
  </si>
  <si>
    <t>DJI_0585</t>
  </si>
  <si>
    <t>[8, 18, 149951/5000]
[114, 16, 34037/1000]</t>
  </si>
  <si>
    <t>A</t>
  </si>
  <si>
    <t>B</t>
  </si>
  <si>
    <t xml:space="preserve">C </t>
  </si>
  <si>
    <t>D</t>
  </si>
  <si>
    <t>E</t>
  </si>
  <si>
    <t>F</t>
  </si>
  <si>
    <t>[8, 18, 74949/2500]
[114, 16, 169427/5000]</t>
  </si>
  <si>
    <t>[8, 18, 299661/10000]
[114, 16, 336927/10000]</t>
  </si>
  <si>
    <t>[8, 18, 37423/1250]
[114, 16, 167119/5000]</t>
  </si>
  <si>
    <t>[8, 18, 18719/625]
[114, 16, 335469/10000]</t>
  </si>
  <si>
    <t>DJI_0586</t>
  </si>
  <si>
    <t>DJI_0587</t>
  </si>
  <si>
    <t>DJI_0588</t>
  </si>
  <si>
    <t>DJI_0589</t>
  </si>
  <si>
    <t>DJI_0590</t>
  </si>
  <si>
    <t>Segmen 702</t>
  </si>
  <si>
    <t>Segmen 701</t>
  </si>
  <si>
    <t>Segmen 703</t>
  </si>
  <si>
    <t>Segmen 704</t>
  </si>
  <si>
    <t>Segmen 705</t>
  </si>
  <si>
    <t>Segmen 706</t>
  </si>
  <si>
    <t>Segmen 707</t>
  </si>
  <si>
    <t>Segmen 708</t>
  </si>
  <si>
    <t>Segmen 709</t>
  </si>
  <si>
    <t>Segmen 710</t>
  </si>
  <si>
    <t>Segmen 1501</t>
  </si>
  <si>
    <t>Segmen 1502</t>
  </si>
  <si>
    <t>Segmen 1503</t>
  </si>
  <si>
    <t>Segmen 1504</t>
  </si>
  <si>
    <t>Segmen 1505</t>
  </si>
  <si>
    <t>Segmen 1506</t>
  </si>
  <si>
    <t>Segmen 1507</t>
  </si>
  <si>
    <t>Segmen 1508</t>
  </si>
  <si>
    <t>Segmen 1509</t>
  </si>
  <si>
    <t>Segmen 1510</t>
  </si>
  <si>
    <t>DJI_0601</t>
  </si>
  <si>
    <t>DJI_0602</t>
  </si>
  <si>
    <t>DJI_0603</t>
  </si>
  <si>
    <t>DJI_0604</t>
  </si>
  <si>
    <t>DJI_0605</t>
  </si>
  <si>
    <t>DJI_0606</t>
  </si>
  <si>
    <t>DJI_0607</t>
  </si>
  <si>
    <t>DJI_0608</t>
  </si>
  <si>
    <t>DJI_0609</t>
  </si>
  <si>
    <t>DJI_0610</t>
  </si>
  <si>
    <t>G</t>
  </si>
  <si>
    <t>H</t>
  </si>
  <si>
    <t>[8, 18, 74463/2500]
[114, 16, 62049/2000]</t>
  </si>
  <si>
    <t>[8, 18, 297733/10000]
[114, 16, 154073/5000]</t>
  </si>
  <si>
    <t>[8, 18, 298007/10000]
[114, 16, 156693/5000]</t>
  </si>
  <si>
    <t>[8, 18, 59623/2000]
[114, 16, 316623/10000]</t>
  </si>
  <si>
    <t>[8, 18, 59647/2000]
[114, 16, 63859/2000]</t>
  </si>
  <si>
    <t>Poin</t>
  </si>
  <si>
    <t>Gambar</t>
  </si>
  <si>
    <t>Gauge Sebenarnya (mm)</t>
  </si>
  <si>
    <t>Gauge Terukur 15 (mm)</t>
  </si>
  <si>
    <t>Gauge Terukur 7 (mm)</t>
  </si>
  <si>
    <t>Error 7 (mm)</t>
  </si>
  <si>
    <t>Error 15 (mm)</t>
  </si>
  <si>
    <t>Error (7M)</t>
  </si>
  <si>
    <t>Error (15M)</t>
  </si>
  <si>
    <t>Data</t>
  </si>
  <si>
    <t>Average Error 15M</t>
  </si>
  <si>
    <t xml:space="preserve">Average Error 7M </t>
  </si>
  <si>
    <t>16,56</t>
  </si>
  <si>
    <t>8,56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</si>
</sst>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ourier New"/>
      <family val="1"/>
    </font>
    <font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3EBF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0" fontId="2" fillId="0" borderId="0" xfId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  <xf numFmtId="166" fontId="6" fillId="0" borderId="1" xfId="1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165" fontId="6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3E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Hasil Deteksi Ketinggian 7 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Sheet1!$AI$3</c:f>
              <c:strCache>
                <c:ptCount val="1"/>
                <c:pt idx="0">
                  <c:v>Gauge Sebenarnya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Sheet1!$AH$4:$AH$33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Sheet1!$AI$4:$AI$33</c:f>
              <c:numCache>
                <c:formatCode>0</c:formatCode>
                <c:ptCount val="30"/>
                <c:pt idx="0">
                  <c:v>1067</c:v>
                </c:pt>
                <c:pt idx="1">
                  <c:v>1067</c:v>
                </c:pt>
                <c:pt idx="2">
                  <c:v>1067</c:v>
                </c:pt>
                <c:pt idx="3">
                  <c:v>1067</c:v>
                </c:pt>
                <c:pt idx="4">
                  <c:v>1067</c:v>
                </c:pt>
                <c:pt idx="5">
                  <c:v>1067</c:v>
                </c:pt>
                <c:pt idx="6">
                  <c:v>1067</c:v>
                </c:pt>
                <c:pt idx="7">
                  <c:v>1067</c:v>
                </c:pt>
                <c:pt idx="8">
                  <c:v>1067</c:v>
                </c:pt>
                <c:pt idx="9">
                  <c:v>1067</c:v>
                </c:pt>
                <c:pt idx="10">
                  <c:v>1067</c:v>
                </c:pt>
                <c:pt idx="11">
                  <c:v>1067</c:v>
                </c:pt>
                <c:pt idx="12">
                  <c:v>1067</c:v>
                </c:pt>
                <c:pt idx="13">
                  <c:v>1067</c:v>
                </c:pt>
                <c:pt idx="14">
                  <c:v>1067</c:v>
                </c:pt>
                <c:pt idx="15">
                  <c:v>1067</c:v>
                </c:pt>
                <c:pt idx="16">
                  <c:v>1067</c:v>
                </c:pt>
                <c:pt idx="17">
                  <c:v>1067</c:v>
                </c:pt>
                <c:pt idx="18">
                  <c:v>1067</c:v>
                </c:pt>
                <c:pt idx="19">
                  <c:v>1067</c:v>
                </c:pt>
                <c:pt idx="20">
                  <c:v>1067</c:v>
                </c:pt>
                <c:pt idx="21">
                  <c:v>1067</c:v>
                </c:pt>
                <c:pt idx="22">
                  <c:v>1067</c:v>
                </c:pt>
                <c:pt idx="23">
                  <c:v>1067</c:v>
                </c:pt>
                <c:pt idx="24">
                  <c:v>1067</c:v>
                </c:pt>
                <c:pt idx="25">
                  <c:v>1067</c:v>
                </c:pt>
                <c:pt idx="26">
                  <c:v>1067</c:v>
                </c:pt>
                <c:pt idx="27">
                  <c:v>1067</c:v>
                </c:pt>
                <c:pt idx="28">
                  <c:v>1067</c:v>
                </c:pt>
                <c:pt idx="29">
                  <c:v>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7-41BF-B0E0-CFD1E5A83743}"/>
            </c:ext>
          </c:extLst>
        </c:ser>
        <c:ser>
          <c:idx val="1"/>
          <c:order val="1"/>
          <c:tx>
            <c:strRef>
              <c:f>Sheet1!$AJ$3</c:f>
              <c:strCache>
                <c:ptCount val="1"/>
                <c:pt idx="0">
                  <c:v>Gauge Terukur 7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Sheet1!$AH$4:$AH$33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Sheet1!$AJ$4:$AJ$33</c:f>
              <c:numCache>
                <c:formatCode>General</c:formatCode>
                <c:ptCount val="30"/>
                <c:pt idx="0">
                  <c:v>1066</c:v>
                </c:pt>
                <c:pt idx="1">
                  <c:v>1066</c:v>
                </c:pt>
                <c:pt idx="2">
                  <c:v>1066</c:v>
                </c:pt>
                <c:pt idx="3">
                  <c:v>1066</c:v>
                </c:pt>
                <c:pt idx="4">
                  <c:v>1066</c:v>
                </c:pt>
                <c:pt idx="5">
                  <c:v>1066</c:v>
                </c:pt>
                <c:pt idx="6">
                  <c:v>1031</c:v>
                </c:pt>
                <c:pt idx="7">
                  <c:v>1031</c:v>
                </c:pt>
                <c:pt idx="8">
                  <c:v>1055</c:v>
                </c:pt>
                <c:pt idx="9">
                  <c:v>1043</c:v>
                </c:pt>
                <c:pt idx="10">
                  <c:v>1043</c:v>
                </c:pt>
                <c:pt idx="11">
                  <c:v>1079</c:v>
                </c:pt>
                <c:pt idx="12">
                  <c:v>1078</c:v>
                </c:pt>
                <c:pt idx="13">
                  <c:v>1078</c:v>
                </c:pt>
                <c:pt idx="14">
                  <c:v>1066</c:v>
                </c:pt>
                <c:pt idx="15">
                  <c:v>1079</c:v>
                </c:pt>
                <c:pt idx="16">
                  <c:v>1066</c:v>
                </c:pt>
                <c:pt idx="17">
                  <c:v>1078</c:v>
                </c:pt>
                <c:pt idx="18">
                  <c:v>1079</c:v>
                </c:pt>
                <c:pt idx="19">
                  <c:v>1080</c:v>
                </c:pt>
                <c:pt idx="20">
                  <c:v>1067</c:v>
                </c:pt>
                <c:pt idx="21">
                  <c:v>1067</c:v>
                </c:pt>
                <c:pt idx="22">
                  <c:v>1067</c:v>
                </c:pt>
                <c:pt idx="23">
                  <c:v>1066</c:v>
                </c:pt>
                <c:pt idx="24">
                  <c:v>1090</c:v>
                </c:pt>
                <c:pt idx="25">
                  <c:v>1078</c:v>
                </c:pt>
                <c:pt idx="26">
                  <c:v>1066</c:v>
                </c:pt>
                <c:pt idx="27">
                  <c:v>1079</c:v>
                </c:pt>
                <c:pt idx="28">
                  <c:v>1067</c:v>
                </c:pt>
                <c:pt idx="29">
                  <c:v>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7-41BF-B0E0-CFD1E5A83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30975"/>
        <c:axId val="2079535967"/>
      </c:scatterChart>
      <c:valAx>
        <c:axId val="207953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Ke-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535967"/>
        <c:crosses val="autoZero"/>
        <c:crossBetween val="midCat"/>
      </c:valAx>
      <c:valAx>
        <c:axId val="20795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Panjang </a:t>
                </a:r>
                <a:r>
                  <a:rPr lang="en-US" i="1"/>
                  <a:t>Gauge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53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Hasil Deteksi Ketinggian 15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Sheet1!$AM$3</c:f>
              <c:strCache>
                <c:ptCount val="1"/>
                <c:pt idx="0">
                  <c:v>Gauge Sebenarnya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Sheet1!$AL$4:$AL$48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Sheet1!$AM$4:$AM$48</c:f>
              <c:numCache>
                <c:formatCode>0</c:formatCode>
                <c:ptCount val="45"/>
                <c:pt idx="0">
                  <c:v>1067</c:v>
                </c:pt>
                <c:pt idx="1">
                  <c:v>1067</c:v>
                </c:pt>
                <c:pt idx="2">
                  <c:v>1067</c:v>
                </c:pt>
                <c:pt idx="3">
                  <c:v>1067</c:v>
                </c:pt>
                <c:pt idx="4">
                  <c:v>1067</c:v>
                </c:pt>
                <c:pt idx="5">
                  <c:v>1067</c:v>
                </c:pt>
                <c:pt idx="6">
                  <c:v>1067</c:v>
                </c:pt>
                <c:pt idx="7">
                  <c:v>1067</c:v>
                </c:pt>
                <c:pt idx="8">
                  <c:v>1067</c:v>
                </c:pt>
                <c:pt idx="9">
                  <c:v>1067</c:v>
                </c:pt>
                <c:pt idx="10">
                  <c:v>1067</c:v>
                </c:pt>
                <c:pt idx="11">
                  <c:v>1067</c:v>
                </c:pt>
                <c:pt idx="12">
                  <c:v>1067</c:v>
                </c:pt>
                <c:pt idx="13">
                  <c:v>1067</c:v>
                </c:pt>
                <c:pt idx="14">
                  <c:v>1067</c:v>
                </c:pt>
                <c:pt idx="15">
                  <c:v>1067</c:v>
                </c:pt>
                <c:pt idx="16">
                  <c:v>1067</c:v>
                </c:pt>
                <c:pt idx="17">
                  <c:v>1067</c:v>
                </c:pt>
                <c:pt idx="18">
                  <c:v>1067</c:v>
                </c:pt>
                <c:pt idx="19">
                  <c:v>1067</c:v>
                </c:pt>
                <c:pt idx="20">
                  <c:v>1067</c:v>
                </c:pt>
                <c:pt idx="21">
                  <c:v>1067</c:v>
                </c:pt>
                <c:pt idx="22">
                  <c:v>1067</c:v>
                </c:pt>
                <c:pt idx="23">
                  <c:v>1067</c:v>
                </c:pt>
                <c:pt idx="24">
                  <c:v>1067</c:v>
                </c:pt>
                <c:pt idx="25">
                  <c:v>1067</c:v>
                </c:pt>
                <c:pt idx="26">
                  <c:v>1067</c:v>
                </c:pt>
                <c:pt idx="27">
                  <c:v>1067</c:v>
                </c:pt>
                <c:pt idx="28">
                  <c:v>1067</c:v>
                </c:pt>
                <c:pt idx="29">
                  <c:v>1067</c:v>
                </c:pt>
                <c:pt idx="30">
                  <c:v>1067</c:v>
                </c:pt>
                <c:pt idx="31">
                  <c:v>1067</c:v>
                </c:pt>
                <c:pt idx="32">
                  <c:v>1067</c:v>
                </c:pt>
                <c:pt idx="33">
                  <c:v>1067</c:v>
                </c:pt>
                <c:pt idx="34">
                  <c:v>1067</c:v>
                </c:pt>
                <c:pt idx="35">
                  <c:v>1067</c:v>
                </c:pt>
                <c:pt idx="36">
                  <c:v>1067</c:v>
                </c:pt>
                <c:pt idx="37">
                  <c:v>1067</c:v>
                </c:pt>
                <c:pt idx="38">
                  <c:v>1067</c:v>
                </c:pt>
                <c:pt idx="39">
                  <c:v>1067</c:v>
                </c:pt>
                <c:pt idx="40">
                  <c:v>1067</c:v>
                </c:pt>
                <c:pt idx="41">
                  <c:v>1067</c:v>
                </c:pt>
                <c:pt idx="42">
                  <c:v>1067</c:v>
                </c:pt>
                <c:pt idx="43">
                  <c:v>1067</c:v>
                </c:pt>
                <c:pt idx="44">
                  <c:v>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C-409C-A7E8-F294729876DD}"/>
            </c:ext>
          </c:extLst>
        </c:ser>
        <c:ser>
          <c:idx val="1"/>
          <c:order val="1"/>
          <c:tx>
            <c:strRef>
              <c:f>Sheet1!$AN$3</c:f>
              <c:strCache>
                <c:ptCount val="1"/>
                <c:pt idx="0">
                  <c:v>Gauge Terukur 15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Sheet1!$AL$4:$AL$48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Sheet1!$AN$4:$AN$48</c:f>
              <c:numCache>
                <c:formatCode>General</c:formatCode>
                <c:ptCount val="45"/>
                <c:pt idx="0">
                  <c:v>1070</c:v>
                </c:pt>
                <c:pt idx="1">
                  <c:v>1089</c:v>
                </c:pt>
                <c:pt idx="2">
                  <c:v>1043</c:v>
                </c:pt>
                <c:pt idx="3">
                  <c:v>1043</c:v>
                </c:pt>
                <c:pt idx="4">
                  <c:v>1043</c:v>
                </c:pt>
                <c:pt idx="5">
                  <c:v>1044</c:v>
                </c:pt>
                <c:pt idx="6">
                  <c:v>1021</c:v>
                </c:pt>
                <c:pt idx="7">
                  <c:v>1023</c:v>
                </c:pt>
                <c:pt idx="8">
                  <c:v>1066</c:v>
                </c:pt>
                <c:pt idx="9">
                  <c:v>1068</c:v>
                </c:pt>
                <c:pt idx="10">
                  <c:v>1043</c:v>
                </c:pt>
                <c:pt idx="11">
                  <c:v>1066</c:v>
                </c:pt>
                <c:pt idx="12">
                  <c:v>1067</c:v>
                </c:pt>
                <c:pt idx="13">
                  <c:v>1043</c:v>
                </c:pt>
                <c:pt idx="14">
                  <c:v>1043</c:v>
                </c:pt>
                <c:pt idx="15">
                  <c:v>1043</c:v>
                </c:pt>
                <c:pt idx="16">
                  <c:v>1066</c:v>
                </c:pt>
                <c:pt idx="17">
                  <c:v>1066</c:v>
                </c:pt>
                <c:pt idx="18">
                  <c:v>1066</c:v>
                </c:pt>
                <c:pt idx="19">
                  <c:v>1043</c:v>
                </c:pt>
                <c:pt idx="20">
                  <c:v>1043</c:v>
                </c:pt>
                <c:pt idx="21">
                  <c:v>1020</c:v>
                </c:pt>
                <c:pt idx="22">
                  <c:v>1043</c:v>
                </c:pt>
                <c:pt idx="23">
                  <c:v>1045</c:v>
                </c:pt>
                <c:pt idx="24">
                  <c:v>1043</c:v>
                </c:pt>
                <c:pt idx="25">
                  <c:v>1066</c:v>
                </c:pt>
                <c:pt idx="26">
                  <c:v>1066</c:v>
                </c:pt>
                <c:pt idx="27">
                  <c:v>1043</c:v>
                </c:pt>
                <c:pt idx="28">
                  <c:v>1043</c:v>
                </c:pt>
                <c:pt idx="29">
                  <c:v>1066</c:v>
                </c:pt>
                <c:pt idx="30">
                  <c:v>1066</c:v>
                </c:pt>
                <c:pt idx="31">
                  <c:v>1043</c:v>
                </c:pt>
                <c:pt idx="32">
                  <c:v>1043</c:v>
                </c:pt>
                <c:pt idx="33">
                  <c:v>1043</c:v>
                </c:pt>
                <c:pt idx="34">
                  <c:v>1066</c:v>
                </c:pt>
                <c:pt idx="35">
                  <c:v>1043</c:v>
                </c:pt>
                <c:pt idx="36">
                  <c:v>1044</c:v>
                </c:pt>
                <c:pt idx="37">
                  <c:v>1043</c:v>
                </c:pt>
                <c:pt idx="38">
                  <c:v>1043</c:v>
                </c:pt>
                <c:pt idx="39">
                  <c:v>1043</c:v>
                </c:pt>
                <c:pt idx="40">
                  <c:v>1043</c:v>
                </c:pt>
                <c:pt idx="41">
                  <c:v>1043</c:v>
                </c:pt>
                <c:pt idx="42">
                  <c:v>1043</c:v>
                </c:pt>
                <c:pt idx="43">
                  <c:v>1020</c:v>
                </c:pt>
                <c:pt idx="44">
                  <c:v>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C-409C-A7E8-F2947298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826943"/>
        <c:axId val="2053816959"/>
      </c:scatterChart>
      <c:valAx>
        <c:axId val="20538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Ke-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16959"/>
        <c:crosses val="autoZero"/>
        <c:crossBetween val="midCat"/>
      </c:valAx>
      <c:valAx>
        <c:axId val="2053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Panjang</a:t>
                </a:r>
                <a:r>
                  <a:rPr lang="en-US" baseline="0"/>
                  <a:t> </a:t>
                </a:r>
                <a:r>
                  <a:rPr lang="en-US" i="1" baseline="0"/>
                  <a:t>Gauge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2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Error Ketinggian 7 dan</a:t>
            </a:r>
            <a:r>
              <a:rPr lang="en-US" baseline="0"/>
              <a:t> 15 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Sheet1!$AQ$3</c:f>
              <c:strCache>
                <c:ptCount val="1"/>
                <c:pt idx="0">
                  <c:v>Average Error 7M 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Sheet1!$AQ$4:$AQ$8</c:f>
              <c:numCache>
                <c:formatCode>0.0%</c:formatCode>
                <c:ptCount val="5"/>
                <c:pt idx="0">
                  <c:v>9.3720712277413321E-4</c:v>
                </c:pt>
                <c:pt idx="1">
                  <c:v>2.2492970946579195E-2</c:v>
                </c:pt>
                <c:pt idx="2">
                  <c:v>7.3414557950640426E-3</c:v>
                </c:pt>
                <c:pt idx="3">
                  <c:v>4.0612308653545769E-3</c:v>
                </c:pt>
                <c:pt idx="4">
                  <c:v>9.2158700406123079E-3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6-4E2C-88B0-34CDA23DA264}"/>
            </c:ext>
          </c:extLst>
        </c:ser>
        <c:ser>
          <c:idx val="1"/>
          <c:order val="1"/>
          <c:tx>
            <c:strRef>
              <c:f>Sheet1!$AR$3</c:f>
              <c:strCache>
                <c:ptCount val="1"/>
                <c:pt idx="0">
                  <c:v>Average Error 15M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Sheet1!$AR$4:$AR$8</c:f>
              <c:numCache>
                <c:formatCode>0.0%</c:formatCode>
                <c:ptCount val="5"/>
                <c:pt idx="0">
                  <c:v>2.1972300322815785E-2</c:v>
                </c:pt>
                <c:pt idx="1">
                  <c:v>1.0413412475268146E-2</c:v>
                </c:pt>
                <c:pt idx="2">
                  <c:v>1.7494532958450482E-2</c:v>
                </c:pt>
                <c:pt idx="3">
                  <c:v>1.5307716338644174E-2</c:v>
                </c:pt>
                <c:pt idx="4">
                  <c:v>2.2388836821826512E-2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6-4E2C-88B0-34CDA23D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3818623"/>
        <c:axId val="2053816543"/>
        <c:axId val="0"/>
      </c:bar3DChart>
      <c:catAx>
        <c:axId val="205381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Avergae</a:t>
                </a:r>
                <a:r>
                  <a:rPr lang="en-US"/>
                  <a:t> Data Ke-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16543"/>
        <c:crosses val="autoZero"/>
        <c:auto val="1"/>
        <c:lblAlgn val="ctr"/>
        <c:lblOffset val="100"/>
        <c:noMultiLvlLbl val="0"/>
      </c:catAx>
      <c:valAx>
        <c:axId val="20538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Persentase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1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410765</xdr:colOff>
      <xdr:row>5</xdr:row>
      <xdr:rowOff>146446</xdr:rowOff>
    </xdr:from>
    <xdr:to>
      <xdr:col>32</xdr:col>
      <xdr:colOff>101203</xdr:colOff>
      <xdr:row>19</xdr:row>
      <xdr:rowOff>127396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11835C-0090-4CC2-9EDA-8631E592E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470296</xdr:colOff>
      <xdr:row>21</xdr:row>
      <xdr:rowOff>75008</xdr:rowOff>
    </xdr:from>
    <xdr:to>
      <xdr:col>32</xdr:col>
      <xdr:colOff>160734</xdr:colOff>
      <xdr:row>35</xdr:row>
      <xdr:rowOff>55958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DB0918-5500-4ADE-877E-9638D8FAF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494109</xdr:colOff>
      <xdr:row>36</xdr:row>
      <xdr:rowOff>27383</xdr:rowOff>
    </xdr:from>
    <xdr:to>
      <xdr:col>32</xdr:col>
      <xdr:colOff>184547</xdr:colOff>
      <xdr:row>50</xdr:row>
      <xdr:rowOff>103583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32C9A6-5825-4A4B-8B7C-B519D6EC3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R99"/>
  <sheetViews>
    <sheetView tabSelected="1" topLeftCell="H5" zoomScale="80" zoomScaleNormal="80" workbookViewId="0">
      <selection activeCell="AN50" sqref="AN50"/>
    </sheetView>
  </sheetViews>
  <sheetFormatPr defaultColWidth="8.85546875" defaultRowHeight="15" x14ac:dyDescent="0.25"/>
  <cols>
    <col min="2" max="2" width="1.28515625" customWidth="1"/>
    <col min="3" max="3" width="7.7109375" customWidth="1"/>
    <col min="4" max="4" width="8.140625" customWidth="1"/>
    <col min="5" max="5" width="10.28515625" customWidth="1"/>
    <col min="6" max="6" width="12" customWidth="1"/>
    <col min="7" max="7" width="6.5703125" customWidth="1"/>
    <col min="8" max="8" width="7.140625" customWidth="1"/>
    <col min="9" max="9" width="11.42578125" customWidth="1"/>
    <col min="10" max="10" width="7.140625" customWidth="1"/>
    <col min="14" max="14" width="7.5703125" customWidth="1"/>
    <col min="15" max="15" width="8" customWidth="1"/>
    <col min="16" max="16" width="9" customWidth="1"/>
    <col min="17" max="17" width="10.7109375" customWidth="1"/>
    <col min="18" max="18" width="7.7109375" customWidth="1"/>
    <col min="19" max="19" width="6.7109375" customWidth="1"/>
    <col min="20" max="20" width="11.28515625" customWidth="1"/>
    <col min="21" max="21" width="12.28515625" customWidth="1"/>
    <col min="22" max="22" width="6.7109375" customWidth="1"/>
    <col min="28" max="28" width="9.85546875" bestFit="1" customWidth="1"/>
    <col min="31" max="31" width="9.85546875" bestFit="1" customWidth="1"/>
  </cols>
  <sheetData>
    <row r="1" spans="3:44" ht="15.75" x14ac:dyDescent="0.25">
      <c r="D1" s="1"/>
    </row>
    <row r="2" spans="3:44" x14ac:dyDescent="0.25">
      <c r="C2" s="2"/>
      <c r="D2" s="2"/>
      <c r="E2" s="2"/>
      <c r="F2" s="2"/>
      <c r="G2" s="2"/>
      <c r="H2" s="2"/>
    </row>
    <row r="3" spans="3:44" ht="36" x14ac:dyDescent="0.25">
      <c r="C3" s="11" t="s">
        <v>63</v>
      </c>
      <c r="D3" s="11" t="s">
        <v>1</v>
      </c>
      <c r="E3" s="11" t="s">
        <v>2</v>
      </c>
      <c r="F3" s="11" t="s">
        <v>3</v>
      </c>
      <c r="G3" s="11" t="s">
        <v>62</v>
      </c>
      <c r="H3" s="11" t="s">
        <v>0</v>
      </c>
      <c r="I3" s="11" t="s">
        <v>64</v>
      </c>
      <c r="J3" s="11" t="s">
        <v>65</v>
      </c>
      <c r="K3" s="11" t="s">
        <v>68</v>
      </c>
      <c r="L3" s="11" t="s">
        <v>70</v>
      </c>
      <c r="M3" s="12"/>
      <c r="N3" s="11" t="s">
        <v>63</v>
      </c>
      <c r="O3" s="11" t="s">
        <v>1</v>
      </c>
      <c r="P3" s="11" t="s">
        <v>2</v>
      </c>
      <c r="Q3" s="11" t="s">
        <v>3</v>
      </c>
      <c r="R3" s="11" t="s">
        <v>62</v>
      </c>
      <c r="S3" s="11" t="s">
        <v>0</v>
      </c>
      <c r="T3" s="11" t="s">
        <v>64</v>
      </c>
      <c r="U3" s="11" t="s">
        <v>66</v>
      </c>
      <c r="V3" s="11" t="s">
        <v>67</v>
      </c>
      <c r="W3" s="11" t="s">
        <v>69</v>
      </c>
      <c r="X3" s="24" t="s">
        <v>71</v>
      </c>
      <c r="AB3" s="19">
        <f>1-AB4</f>
        <v>0.99119025304592312</v>
      </c>
      <c r="AC3" s="20"/>
      <c r="AD3" s="20"/>
      <c r="AE3" s="19">
        <f>1-AE4</f>
        <v>0.98248464021659898</v>
      </c>
      <c r="AH3" s="24" t="s">
        <v>71</v>
      </c>
      <c r="AI3" s="11" t="s">
        <v>64</v>
      </c>
      <c r="AJ3" s="11" t="s">
        <v>66</v>
      </c>
      <c r="AL3" s="24" t="s">
        <v>71</v>
      </c>
      <c r="AM3" s="11" t="s">
        <v>64</v>
      </c>
      <c r="AN3" s="11" t="s">
        <v>65</v>
      </c>
      <c r="AP3" s="24" t="s">
        <v>71</v>
      </c>
      <c r="AQ3" s="24" t="s">
        <v>73</v>
      </c>
      <c r="AR3" s="24" t="s">
        <v>72</v>
      </c>
    </row>
    <row r="4" spans="3:44" ht="18.95" customHeight="1" x14ac:dyDescent="0.25">
      <c r="C4" s="28" t="s">
        <v>45</v>
      </c>
      <c r="D4" s="28" t="s">
        <v>35</v>
      </c>
      <c r="E4" s="32" t="s">
        <v>74</v>
      </c>
      <c r="F4" s="28" t="s">
        <v>58</v>
      </c>
      <c r="G4" s="14" t="s">
        <v>10</v>
      </c>
      <c r="H4" s="28">
        <v>15</v>
      </c>
      <c r="I4" s="16">
        <v>1067</v>
      </c>
      <c r="J4" s="14">
        <v>1070</v>
      </c>
      <c r="K4" s="21">
        <f>(I4-J4)*-1</f>
        <v>3</v>
      </c>
      <c r="L4" s="23">
        <f>K4/1067</f>
        <v>2.8116213683223993E-3</v>
      </c>
      <c r="M4" s="12">
        <v>1</v>
      </c>
      <c r="N4" s="28" t="s">
        <v>4</v>
      </c>
      <c r="O4" s="28" t="s">
        <v>26</v>
      </c>
      <c r="P4" s="29" t="s">
        <v>75</v>
      </c>
      <c r="Q4" s="28" t="s">
        <v>9</v>
      </c>
      <c r="R4" s="14" t="s">
        <v>10</v>
      </c>
      <c r="S4" s="28">
        <v>7</v>
      </c>
      <c r="T4" s="16">
        <v>1067</v>
      </c>
      <c r="U4" s="14">
        <v>1066</v>
      </c>
      <c r="V4" s="16">
        <f>T4-U4</f>
        <v>1</v>
      </c>
      <c r="W4" s="23">
        <f>V4/1067</f>
        <v>9.372071227741331E-4</v>
      </c>
      <c r="X4">
        <v>1</v>
      </c>
      <c r="Y4">
        <v>-1</v>
      </c>
      <c r="AA4" s="17">
        <f>AVERAGE(V4:V33)</f>
        <v>9.4</v>
      </c>
      <c r="AB4" s="18">
        <f>AVERAGE(W4:W33)</f>
        <v>8.809746954076849E-3</v>
      </c>
      <c r="AD4" s="17">
        <f>AVERAGE(K4:K48)</f>
        <v>18.68888888888889</v>
      </c>
      <c r="AE4" s="18">
        <f>AVERAGE(L4:L48)</f>
        <v>1.7515359783401022E-2</v>
      </c>
      <c r="AH4">
        <v>1</v>
      </c>
      <c r="AI4" s="16">
        <v>1067</v>
      </c>
      <c r="AJ4" s="25">
        <v>1066</v>
      </c>
      <c r="AL4">
        <v>1</v>
      </c>
      <c r="AM4" s="16">
        <v>1067</v>
      </c>
      <c r="AN4" s="14">
        <v>1070</v>
      </c>
      <c r="AP4">
        <v>1</v>
      </c>
      <c r="AQ4" s="23">
        <f>AVERAGE(W4:W9)</f>
        <v>9.3720712277413321E-4</v>
      </c>
      <c r="AR4" s="23">
        <f>AVERAGE(L4:L12)</f>
        <v>2.1972300322815785E-2</v>
      </c>
    </row>
    <row r="5" spans="3:44" x14ac:dyDescent="0.25">
      <c r="C5" s="28"/>
      <c r="D5" s="28"/>
      <c r="E5" s="32"/>
      <c r="F5" s="28"/>
      <c r="G5" s="14" t="s">
        <v>11</v>
      </c>
      <c r="H5" s="28"/>
      <c r="I5" s="16">
        <v>1067</v>
      </c>
      <c r="J5" s="14">
        <v>1089</v>
      </c>
      <c r="K5" s="21">
        <f>(I5-J5)*-1</f>
        <v>22</v>
      </c>
      <c r="L5" s="23">
        <f t="shared" ref="L5:L11" si="0">K5/1067</f>
        <v>2.0618556701030927E-2</v>
      </c>
      <c r="M5" s="12">
        <v>2</v>
      </c>
      <c r="N5" s="28"/>
      <c r="O5" s="28"/>
      <c r="P5" s="29"/>
      <c r="Q5" s="28"/>
      <c r="R5" s="14" t="s">
        <v>11</v>
      </c>
      <c r="S5" s="28"/>
      <c r="T5" s="16">
        <v>1067</v>
      </c>
      <c r="U5" s="14">
        <v>1066</v>
      </c>
      <c r="V5" s="16">
        <f t="shared" ref="V5:V32" si="1">T5-U5</f>
        <v>1</v>
      </c>
      <c r="W5" s="23">
        <f t="shared" ref="W5:W15" si="2">V5/1067</f>
        <v>9.372071227741331E-4</v>
      </c>
      <c r="X5">
        <v>2</v>
      </c>
      <c r="AH5">
        <v>2</v>
      </c>
      <c r="AI5" s="16">
        <v>1067</v>
      </c>
      <c r="AJ5" s="25">
        <v>1066</v>
      </c>
      <c r="AL5">
        <v>2</v>
      </c>
      <c r="AM5" s="16">
        <v>1067</v>
      </c>
      <c r="AN5" s="14">
        <v>1089</v>
      </c>
      <c r="AP5">
        <v>2</v>
      </c>
      <c r="AQ5" s="23">
        <f>AVERAGE(W10:W15)</f>
        <v>2.2492970946579195E-2</v>
      </c>
      <c r="AR5" s="23">
        <f>AVERAGE(L13:L21)</f>
        <v>1.0413412475268146E-2</v>
      </c>
    </row>
    <row r="6" spans="3:44" x14ac:dyDescent="0.25">
      <c r="C6" s="28"/>
      <c r="D6" s="28"/>
      <c r="E6" s="32"/>
      <c r="F6" s="28"/>
      <c r="G6" s="14" t="s">
        <v>12</v>
      </c>
      <c r="H6" s="28"/>
      <c r="I6" s="16">
        <v>1067</v>
      </c>
      <c r="J6" s="14">
        <v>1043</v>
      </c>
      <c r="K6" s="16">
        <f t="shared" ref="K6:K48" si="3">I6-J6</f>
        <v>24</v>
      </c>
      <c r="L6" s="23">
        <f t="shared" si="0"/>
        <v>2.2492970946579195E-2</v>
      </c>
      <c r="M6" s="12">
        <v>3</v>
      </c>
      <c r="N6" s="28"/>
      <c r="O6" s="28"/>
      <c r="P6" s="29"/>
      <c r="Q6" s="28"/>
      <c r="R6" s="14" t="s">
        <v>12</v>
      </c>
      <c r="S6" s="28"/>
      <c r="T6" s="16">
        <v>1067</v>
      </c>
      <c r="U6" s="14">
        <v>1066</v>
      </c>
      <c r="V6" s="16">
        <f t="shared" si="1"/>
        <v>1</v>
      </c>
      <c r="W6" s="23">
        <f t="shared" si="2"/>
        <v>9.372071227741331E-4</v>
      </c>
      <c r="X6">
        <v>3</v>
      </c>
      <c r="AH6">
        <v>3</v>
      </c>
      <c r="AI6" s="16">
        <v>1067</v>
      </c>
      <c r="AJ6" s="25">
        <v>1066</v>
      </c>
      <c r="AL6">
        <v>3</v>
      </c>
      <c r="AM6" s="16">
        <v>1067</v>
      </c>
      <c r="AN6" s="14">
        <v>1043</v>
      </c>
      <c r="AP6">
        <v>3</v>
      </c>
      <c r="AQ6" s="23">
        <f>AVERAGE(W16:W21)</f>
        <v>7.3414557950640426E-3</v>
      </c>
      <c r="AR6" s="23">
        <f>AVERAGE(L22:L30)</f>
        <v>1.7494532958450482E-2</v>
      </c>
    </row>
    <row r="7" spans="3:44" x14ac:dyDescent="0.25">
      <c r="C7" s="28"/>
      <c r="D7" s="28"/>
      <c r="E7" s="32"/>
      <c r="F7" s="28"/>
      <c r="G7" s="14" t="s">
        <v>13</v>
      </c>
      <c r="H7" s="28"/>
      <c r="I7" s="16">
        <v>1067</v>
      </c>
      <c r="J7" s="14">
        <v>1043</v>
      </c>
      <c r="K7" s="16">
        <f t="shared" si="3"/>
        <v>24</v>
      </c>
      <c r="L7" s="23">
        <f t="shared" si="0"/>
        <v>2.2492970946579195E-2</v>
      </c>
      <c r="M7" s="12">
        <v>4</v>
      </c>
      <c r="N7" s="28"/>
      <c r="O7" s="28"/>
      <c r="P7" s="29"/>
      <c r="Q7" s="28"/>
      <c r="R7" s="14" t="s">
        <v>13</v>
      </c>
      <c r="S7" s="28"/>
      <c r="T7" s="16">
        <v>1067</v>
      </c>
      <c r="U7" s="14">
        <v>1066</v>
      </c>
      <c r="V7" s="16">
        <f t="shared" si="1"/>
        <v>1</v>
      </c>
      <c r="W7" s="23">
        <f t="shared" si="2"/>
        <v>9.372071227741331E-4</v>
      </c>
      <c r="X7">
        <v>4</v>
      </c>
      <c r="AH7">
        <v>4</v>
      </c>
      <c r="AI7" s="16">
        <v>1067</v>
      </c>
      <c r="AJ7" s="25">
        <v>1066</v>
      </c>
      <c r="AL7">
        <v>4</v>
      </c>
      <c r="AM7" s="16">
        <v>1067</v>
      </c>
      <c r="AN7" s="14">
        <v>1043</v>
      </c>
      <c r="AP7">
        <v>4</v>
      </c>
      <c r="AQ7" s="23">
        <f>AVERAGE(W22:W27)</f>
        <v>4.0612308653545769E-3</v>
      </c>
      <c r="AR7" s="23">
        <f>AVERAGE(L31:L39)</f>
        <v>1.5307716338644174E-2</v>
      </c>
    </row>
    <row r="8" spans="3:44" x14ac:dyDescent="0.25">
      <c r="C8" s="28"/>
      <c r="D8" s="28"/>
      <c r="E8" s="32"/>
      <c r="F8" s="28"/>
      <c r="G8" s="14" t="s">
        <v>14</v>
      </c>
      <c r="H8" s="28"/>
      <c r="I8" s="16">
        <v>1067</v>
      </c>
      <c r="J8" s="14">
        <v>1043</v>
      </c>
      <c r="K8" s="16">
        <f t="shared" si="3"/>
        <v>24</v>
      </c>
      <c r="L8" s="23">
        <f t="shared" si="0"/>
        <v>2.2492970946579195E-2</v>
      </c>
      <c r="M8" s="12">
        <v>5</v>
      </c>
      <c r="N8" s="28"/>
      <c r="O8" s="28"/>
      <c r="P8" s="29"/>
      <c r="Q8" s="28"/>
      <c r="R8" s="14" t="s">
        <v>14</v>
      </c>
      <c r="S8" s="28"/>
      <c r="T8" s="16">
        <v>1067</v>
      </c>
      <c r="U8" s="14">
        <v>1066</v>
      </c>
      <c r="V8" s="16">
        <f t="shared" si="1"/>
        <v>1</v>
      </c>
      <c r="W8" s="23">
        <f t="shared" si="2"/>
        <v>9.372071227741331E-4</v>
      </c>
      <c r="X8">
        <v>5</v>
      </c>
      <c r="AH8">
        <v>5</v>
      </c>
      <c r="AI8" s="16">
        <v>1067</v>
      </c>
      <c r="AJ8" s="25">
        <v>1066</v>
      </c>
      <c r="AL8">
        <v>5</v>
      </c>
      <c r="AM8" s="16">
        <v>1067</v>
      </c>
      <c r="AN8" s="14">
        <v>1043</v>
      </c>
      <c r="AP8">
        <v>5</v>
      </c>
      <c r="AQ8" s="23">
        <f>AVERAGE(W28:W33)</f>
        <v>9.2158700406123079E-3</v>
      </c>
      <c r="AR8" s="23">
        <f>AVERAGE(L40:L48)</f>
        <v>2.2388836821826512E-2</v>
      </c>
    </row>
    <row r="9" spans="3:44" x14ac:dyDescent="0.25">
      <c r="C9" s="28"/>
      <c r="D9" s="28"/>
      <c r="E9" s="32"/>
      <c r="F9" s="28"/>
      <c r="G9" s="14" t="s">
        <v>15</v>
      </c>
      <c r="H9" s="28"/>
      <c r="I9" s="16">
        <v>1067</v>
      </c>
      <c r="J9" s="14">
        <v>1044</v>
      </c>
      <c r="K9" s="16">
        <f t="shared" si="3"/>
        <v>23</v>
      </c>
      <c r="L9" s="23">
        <f t="shared" si="0"/>
        <v>2.1555763823805061E-2</v>
      </c>
      <c r="M9" s="12">
        <v>6</v>
      </c>
      <c r="N9" s="28"/>
      <c r="O9" s="28"/>
      <c r="P9" s="29"/>
      <c r="Q9" s="28"/>
      <c r="R9" s="14" t="s">
        <v>15</v>
      </c>
      <c r="S9" s="28"/>
      <c r="T9" s="16">
        <v>1067</v>
      </c>
      <c r="U9" s="14">
        <v>1066</v>
      </c>
      <c r="V9" s="16">
        <f t="shared" si="1"/>
        <v>1</v>
      </c>
      <c r="W9" s="23">
        <f t="shared" si="2"/>
        <v>9.372071227741331E-4</v>
      </c>
      <c r="X9">
        <v>6</v>
      </c>
      <c r="AH9">
        <v>6</v>
      </c>
      <c r="AI9" s="16">
        <v>1067</v>
      </c>
      <c r="AJ9" s="25">
        <v>1066</v>
      </c>
      <c r="AL9">
        <v>6</v>
      </c>
      <c r="AM9" s="16">
        <v>1067</v>
      </c>
      <c r="AN9" s="14">
        <v>1044</v>
      </c>
      <c r="AQ9" s="27">
        <f>AVERAGE(AQ4:AQ8)</f>
        <v>8.8097469540768508E-3</v>
      </c>
      <c r="AR9" s="27">
        <f>AVERAGE(AR4:AR8)</f>
        <v>1.7515359783401019E-2</v>
      </c>
    </row>
    <row r="10" spans="3:44" ht="18.95" customHeight="1" x14ac:dyDescent="0.25">
      <c r="C10" s="28"/>
      <c r="D10" s="28"/>
      <c r="E10" s="32"/>
      <c r="F10" s="28"/>
      <c r="G10" s="14" t="s">
        <v>55</v>
      </c>
      <c r="H10" s="28"/>
      <c r="I10" s="16">
        <v>1067</v>
      </c>
      <c r="J10" s="14">
        <v>1021</v>
      </c>
      <c r="K10" s="16">
        <f t="shared" si="3"/>
        <v>46</v>
      </c>
      <c r="L10" s="23">
        <f t="shared" si="0"/>
        <v>4.3111527647610122E-2</v>
      </c>
      <c r="M10" s="12">
        <v>7</v>
      </c>
      <c r="N10" s="28" t="s">
        <v>5</v>
      </c>
      <c r="O10" s="28" t="s">
        <v>25</v>
      </c>
      <c r="P10" s="29" t="s">
        <v>75</v>
      </c>
      <c r="Q10" s="28" t="s">
        <v>16</v>
      </c>
      <c r="R10" s="14" t="s">
        <v>10</v>
      </c>
      <c r="S10" s="28">
        <v>7</v>
      </c>
      <c r="T10" s="16">
        <v>1067</v>
      </c>
      <c r="U10" s="14">
        <v>1031</v>
      </c>
      <c r="V10" s="22">
        <f>(T10-U10)</f>
        <v>36</v>
      </c>
      <c r="W10" s="23">
        <f t="shared" si="2"/>
        <v>3.3739456419868794E-2</v>
      </c>
      <c r="X10">
        <v>7</v>
      </c>
      <c r="AH10">
        <v>7</v>
      </c>
      <c r="AI10" s="16">
        <v>1067</v>
      </c>
      <c r="AJ10" s="25">
        <v>1031</v>
      </c>
      <c r="AL10">
        <v>7</v>
      </c>
      <c r="AM10" s="16">
        <v>1067</v>
      </c>
      <c r="AN10" s="14">
        <v>1021</v>
      </c>
    </row>
    <row r="11" spans="3:44" x14ac:dyDescent="0.25">
      <c r="C11" s="28"/>
      <c r="D11" s="28"/>
      <c r="E11" s="32"/>
      <c r="F11" s="28"/>
      <c r="G11" s="14" t="s">
        <v>56</v>
      </c>
      <c r="H11" s="28"/>
      <c r="I11" s="16">
        <v>1067</v>
      </c>
      <c r="J11" s="14">
        <v>1023</v>
      </c>
      <c r="K11" s="16">
        <f t="shared" si="3"/>
        <v>44</v>
      </c>
      <c r="L11" s="23">
        <f t="shared" si="0"/>
        <v>4.1237113402061855E-2</v>
      </c>
      <c r="M11" s="12">
        <v>8</v>
      </c>
      <c r="N11" s="28"/>
      <c r="O11" s="28"/>
      <c r="P11" s="29"/>
      <c r="Q11" s="28"/>
      <c r="R11" s="14" t="s">
        <v>11</v>
      </c>
      <c r="S11" s="28"/>
      <c r="T11" s="16">
        <v>1067</v>
      </c>
      <c r="U11" s="14">
        <v>1031</v>
      </c>
      <c r="V11" s="26">
        <f>((T11-U11)*-1)*-1</f>
        <v>36</v>
      </c>
      <c r="W11" s="23">
        <f t="shared" si="2"/>
        <v>3.3739456419868794E-2</v>
      </c>
      <c r="X11">
        <v>8</v>
      </c>
      <c r="AH11">
        <v>8</v>
      </c>
      <c r="AI11" s="16">
        <v>1067</v>
      </c>
      <c r="AJ11" s="25">
        <v>1031</v>
      </c>
      <c r="AL11">
        <v>8</v>
      </c>
      <c r="AM11" s="16">
        <v>1067</v>
      </c>
      <c r="AN11" s="14">
        <v>1023</v>
      </c>
      <c r="AQ11" s="20">
        <f>1-AQ9</f>
        <v>0.99119025304592312</v>
      </c>
      <c r="AR11" s="20">
        <f>1-AR9</f>
        <v>0.98248464021659898</v>
      </c>
    </row>
    <row r="12" spans="3:44" x14ac:dyDescent="0.25">
      <c r="C12" s="28"/>
      <c r="D12" s="28"/>
      <c r="E12" s="32"/>
      <c r="F12" s="28"/>
      <c r="G12" s="14" t="s">
        <v>10</v>
      </c>
      <c r="H12" s="28"/>
      <c r="I12" s="16">
        <v>1067</v>
      </c>
      <c r="J12" s="14">
        <v>1066</v>
      </c>
      <c r="K12" s="16">
        <f t="shared" si="3"/>
        <v>1</v>
      </c>
      <c r="L12" s="23">
        <f>K12/1067</f>
        <v>9.372071227741331E-4</v>
      </c>
      <c r="M12" s="12">
        <v>9</v>
      </c>
      <c r="N12" s="28"/>
      <c r="O12" s="28"/>
      <c r="P12" s="29"/>
      <c r="Q12" s="28"/>
      <c r="R12" s="14" t="s">
        <v>12</v>
      </c>
      <c r="S12" s="28"/>
      <c r="T12" s="16">
        <v>1067</v>
      </c>
      <c r="U12" s="14">
        <v>1055</v>
      </c>
      <c r="V12" s="16">
        <f t="shared" si="1"/>
        <v>12</v>
      </c>
      <c r="W12" s="23">
        <f t="shared" si="2"/>
        <v>1.1246485473289597E-2</v>
      </c>
      <c r="X12">
        <v>9</v>
      </c>
      <c r="AH12">
        <v>9</v>
      </c>
      <c r="AI12" s="16">
        <v>1067</v>
      </c>
      <c r="AJ12" s="25">
        <v>1055</v>
      </c>
      <c r="AL12">
        <v>9</v>
      </c>
      <c r="AM12" s="16">
        <v>1067</v>
      </c>
      <c r="AN12" s="14">
        <v>1066</v>
      </c>
    </row>
    <row r="13" spans="3:44" x14ac:dyDescent="0.25">
      <c r="C13" s="28" t="s">
        <v>46</v>
      </c>
      <c r="D13" s="28" t="s">
        <v>36</v>
      </c>
      <c r="E13" s="29" t="s">
        <v>74</v>
      </c>
      <c r="F13" s="28" t="s">
        <v>57</v>
      </c>
      <c r="G13" s="14" t="s">
        <v>10</v>
      </c>
      <c r="H13" s="28">
        <v>15</v>
      </c>
      <c r="I13" s="16">
        <v>1067</v>
      </c>
      <c r="J13" s="14">
        <v>1068</v>
      </c>
      <c r="K13" s="21">
        <f>(I13-J13)*-1</f>
        <v>1</v>
      </c>
      <c r="L13" s="23">
        <f>K13/1067</f>
        <v>9.372071227741331E-4</v>
      </c>
      <c r="M13" s="12">
        <v>10</v>
      </c>
      <c r="N13" s="28"/>
      <c r="O13" s="28"/>
      <c r="P13" s="29"/>
      <c r="Q13" s="28"/>
      <c r="R13" s="14" t="s">
        <v>13</v>
      </c>
      <c r="S13" s="28"/>
      <c r="T13" s="16">
        <v>1067</v>
      </c>
      <c r="U13" s="14">
        <v>1043</v>
      </c>
      <c r="V13" s="16">
        <f t="shared" si="1"/>
        <v>24</v>
      </c>
      <c r="W13" s="23">
        <f t="shared" si="2"/>
        <v>2.2492970946579195E-2</v>
      </c>
      <c r="X13">
        <v>10</v>
      </c>
      <c r="AH13">
        <v>10</v>
      </c>
      <c r="AI13" s="16">
        <v>1067</v>
      </c>
      <c r="AJ13" s="25">
        <v>1043</v>
      </c>
      <c r="AL13">
        <v>10</v>
      </c>
      <c r="AM13" s="16">
        <v>1067</v>
      </c>
      <c r="AN13" s="14">
        <v>1068</v>
      </c>
    </row>
    <row r="14" spans="3:44" x14ac:dyDescent="0.25">
      <c r="C14" s="28"/>
      <c r="D14" s="28"/>
      <c r="E14" s="29"/>
      <c r="F14" s="28"/>
      <c r="G14" s="14" t="s">
        <v>11</v>
      </c>
      <c r="H14" s="28"/>
      <c r="I14" s="16">
        <v>1067</v>
      </c>
      <c r="J14" s="14">
        <v>1043</v>
      </c>
      <c r="K14" s="16">
        <f t="shared" si="3"/>
        <v>24</v>
      </c>
      <c r="L14" s="23">
        <f t="shared" ref="L14:L20" si="4">K14/1067</f>
        <v>2.2492970946579195E-2</v>
      </c>
      <c r="M14" s="12">
        <v>11</v>
      </c>
      <c r="N14" s="28"/>
      <c r="O14" s="28"/>
      <c r="P14" s="29"/>
      <c r="Q14" s="28"/>
      <c r="R14" s="14" t="s">
        <v>14</v>
      </c>
      <c r="S14" s="28"/>
      <c r="T14" s="16">
        <v>1067</v>
      </c>
      <c r="U14" s="14">
        <v>1043</v>
      </c>
      <c r="V14" s="16">
        <f t="shared" si="1"/>
        <v>24</v>
      </c>
      <c r="W14" s="23">
        <f t="shared" si="2"/>
        <v>2.2492970946579195E-2</v>
      </c>
      <c r="X14">
        <v>11</v>
      </c>
      <c r="AH14">
        <v>11</v>
      </c>
      <c r="AI14" s="16">
        <v>1067</v>
      </c>
      <c r="AJ14" s="25">
        <v>1043</v>
      </c>
      <c r="AL14">
        <v>11</v>
      </c>
      <c r="AM14" s="16">
        <v>1067</v>
      </c>
      <c r="AN14" s="14">
        <v>1043</v>
      </c>
    </row>
    <row r="15" spans="3:44" x14ac:dyDescent="0.25">
      <c r="C15" s="28"/>
      <c r="D15" s="28"/>
      <c r="E15" s="29"/>
      <c r="F15" s="28"/>
      <c r="G15" s="14" t="s">
        <v>12</v>
      </c>
      <c r="H15" s="28"/>
      <c r="I15" s="16">
        <v>1067</v>
      </c>
      <c r="J15" s="14">
        <v>1066</v>
      </c>
      <c r="K15" s="16">
        <f t="shared" si="3"/>
        <v>1</v>
      </c>
      <c r="L15" s="23">
        <f t="shared" si="4"/>
        <v>9.372071227741331E-4</v>
      </c>
      <c r="M15" s="12">
        <v>12</v>
      </c>
      <c r="N15" s="28"/>
      <c r="O15" s="28"/>
      <c r="P15" s="29"/>
      <c r="Q15" s="28"/>
      <c r="R15" s="14" t="s">
        <v>15</v>
      </c>
      <c r="S15" s="28"/>
      <c r="T15" s="16">
        <v>1067</v>
      </c>
      <c r="U15" s="14">
        <v>1079</v>
      </c>
      <c r="V15" s="26">
        <f>(T15-U15)*-1</f>
        <v>12</v>
      </c>
      <c r="W15" s="23">
        <f t="shared" si="2"/>
        <v>1.1246485473289597E-2</v>
      </c>
      <c r="X15">
        <v>12</v>
      </c>
      <c r="AH15">
        <v>12</v>
      </c>
      <c r="AI15" s="16">
        <v>1067</v>
      </c>
      <c r="AJ15" s="25">
        <v>1079</v>
      </c>
      <c r="AL15">
        <v>12</v>
      </c>
      <c r="AM15" s="16">
        <v>1067</v>
      </c>
      <c r="AN15" s="14">
        <v>1066</v>
      </c>
    </row>
    <row r="16" spans="3:44" ht="18.95" customHeight="1" x14ac:dyDescent="0.25">
      <c r="C16" s="28"/>
      <c r="D16" s="28"/>
      <c r="E16" s="29"/>
      <c r="F16" s="28"/>
      <c r="G16" s="14" t="s">
        <v>13</v>
      </c>
      <c r="H16" s="28"/>
      <c r="I16" s="16">
        <v>1067</v>
      </c>
      <c r="J16" s="14">
        <v>1067</v>
      </c>
      <c r="K16" s="16">
        <f t="shared" si="3"/>
        <v>0</v>
      </c>
      <c r="L16" s="23">
        <f t="shared" si="4"/>
        <v>0</v>
      </c>
      <c r="M16" s="12">
        <v>13</v>
      </c>
      <c r="N16" s="28" t="s">
        <v>6</v>
      </c>
      <c r="O16" s="28" t="s">
        <v>27</v>
      </c>
      <c r="P16" s="29" t="s">
        <v>75</v>
      </c>
      <c r="Q16" s="28" t="s">
        <v>17</v>
      </c>
      <c r="R16" s="14" t="s">
        <v>10</v>
      </c>
      <c r="S16" s="28">
        <v>7</v>
      </c>
      <c r="T16" s="16">
        <v>1067</v>
      </c>
      <c r="U16" s="14">
        <v>1078</v>
      </c>
      <c r="V16" s="22">
        <f>(T16-U16)*-1</f>
        <v>11</v>
      </c>
      <c r="W16" s="23">
        <f t="shared" ref="W16:W33" si="5">V16/1067</f>
        <v>1.0309278350515464E-2</v>
      </c>
      <c r="X16">
        <v>13</v>
      </c>
      <c r="AH16">
        <v>13</v>
      </c>
      <c r="AI16" s="16">
        <v>1067</v>
      </c>
      <c r="AJ16" s="25">
        <v>1078</v>
      </c>
      <c r="AL16">
        <v>13</v>
      </c>
      <c r="AM16" s="16">
        <v>1067</v>
      </c>
      <c r="AN16" s="14">
        <v>1067</v>
      </c>
    </row>
    <row r="17" spans="3:40" x14ac:dyDescent="0.25">
      <c r="C17" s="28"/>
      <c r="D17" s="28"/>
      <c r="E17" s="29"/>
      <c r="F17" s="28"/>
      <c r="G17" s="14" t="s">
        <v>14</v>
      </c>
      <c r="H17" s="28"/>
      <c r="I17" s="16">
        <v>1067</v>
      </c>
      <c r="J17" s="14">
        <v>1043</v>
      </c>
      <c r="K17" s="16">
        <f t="shared" si="3"/>
        <v>24</v>
      </c>
      <c r="L17" s="23">
        <f t="shared" si="4"/>
        <v>2.2492970946579195E-2</v>
      </c>
      <c r="M17" s="12">
        <v>14</v>
      </c>
      <c r="N17" s="28"/>
      <c r="O17" s="28"/>
      <c r="P17" s="29"/>
      <c r="Q17" s="28"/>
      <c r="R17" s="14" t="s">
        <v>11</v>
      </c>
      <c r="S17" s="28"/>
      <c r="T17" s="16">
        <v>1067</v>
      </c>
      <c r="U17" s="14">
        <v>1078</v>
      </c>
      <c r="V17" s="22">
        <f>(T17-U17)*-1</f>
        <v>11</v>
      </c>
      <c r="W17" s="23">
        <f t="shared" si="5"/>
        <v>1.0309278350515464E-2</v>
      </c>
      <c r="X17">
        <v>14</v>
      </c>
      <c r="AH17">
        <v>14</v>
      </c>
      <c r="AI17" s="16">
        <v>1067</v>
      </c>
      <c r="AJ17" s="25">
        <v>1078</v>
      </c>
      <c r="AL17">
        <v>14</v>
      </c>
      <c r="AM17" s="16">
        <v>1067</v>
      </c>
      <c r="AN17" s="14">
        <v>1043</v>
      </c>
    </row>
    <row r="18" spans="3:40" x14ac:dyDescent="0.25">
      <c r="C18" s="28"/>
      <c r="D18" s="28"/>
      <c r="E18" s="29"/>
      <c r="F18" s="28"/>
      <c r="G18" s="14" t="s">
        <v>15</v>
      </c>
      <c r="H18" s="28"/>
      <c r="I18" s="16">
        <v>1067</v>
      </c>
      <c r="J18" s="14">
        <v>1043</v>
      </c>
      <c r="K18" s="16">
        <f t="shared" si="3"/>
        <v>24</v>
      </c>
      <c r="L18" s="23">
        <f t="shared" si="4"/>
        <v>2.2492970946579195E-2</v>
      </c>
      <c r="M18" s="12">
        <v>15</v>
      </c>
      <c r="N18" s="28"/>
      <c r="O18" s="28"/>
      <c r="P18" s="29"/>
      <c r="Q18" s="28"/>
      <c r="R18" s="14" t="s">
        <v>12</v>
      </c>
      <c r="S18" s="28"/>
      <c r="T18" s="16">
        <v>1067</v>
      </c>
      <c r="U18" s="14">
        <v>1066</v>
      </c>
      <c r="V18" s="16">
        <f t="shared" si="1"/>
        <v>1</v>
      </c>
      <c r="W18" s="23">
        <f t="shared" si="5"/>
        <v>9.372071227741331E-4</v>
      </c>
      <c r="X18">
        <v>15</v>
      </c>
      <c r="AH18">
        <v>15</v>
      </c>
      <c r="AI18" s="16">
        <v>1067</v>
      </c>
      <c r="AJ18" s="25">
        <v>1066</v>
      </c>
      <c r="AL18">
        <v>15</v>
      </c>
      <c r="AM18" s="16">
        <v>1067</v>
      </c>
      <c r="AN18" s="14">
        <v>1043</v>
      </c>
    </row>
    <row r="19" spans="3:40" x14ac:dyDescent="0.25">
      <c r="C19" s="28"/>
      <c r="D19" s="28"/>
      <c r="E19" s="29"/>
      <c r="F19" s="28"/>
      <c r="G19" s="14" t="s">
        <v>55</v>
      </c>
      <c r="H19" s="28"/>
      <c r="I19" s="16">
        <v>1067</v>
      </c>
      <c r="J19" s="14">
        <v>1043</v>
      </c>
      <c r="K19" s="16">
        <f t="shared" si="3"/>
        <v>24</v>
      </c>
      <c r="L19" s="23">
        <f t="shared" si="4"/>
        <v>2.2492970946579195E-2</v>
      </c>
      <c r="M19" s="12">
        <v>16</v>
      </c>
      <c r="N19" s="28"/>
      <c r="O19" s="28"/>
      <c r="P19" s="29"/>
      <c r="Q19" s="28"/>
      <c r="R19" s="14" t="s">
        <v>13</v>
      </c>
      <c r="S19" s="28"/>
      <c r="T19" s="16">
        <v>1067</v>
      </c>
      <c r="U19" s="14">
        <v>1079</v>
      </c>
      <c r="V19" s="26">
        <f>(T19-U19)*-1</f>
        <v>12</v>
      </c>
      <c r="W19" s="23">
        <f t="shared" si="5"/>
        <v>1.1246485473289597E-2</v>
      </c>
      <c r="X19">
        <v>16</v>
      </c>
      <c r="AH19">
        <v>16</v>
      </c>
      <c r="AI19" s="16">
        <v>1067</v>
      </c>
      <c r="AJ19" s="25">
        <v>1079</v>
      </c>
      <c r="AL19">
        <v>16</v>
      </c>
      <c r="AM19" s="16">
        <v>1067</v>
      </c>
      <c r="AN19" s="14">
        <v>1043</v>
      </c>
    </row>
    <row r="20" spans="3:40" x14ac:dyDescent="0.25">
      <c r="C20" s="28"/>
      <c r="D20" s="28"/>
      <c r="E20" s="29"/>
      <c r="F20" s="28"/>
      <c r="G20" s="14" t="s">
        <v>56</v>
      </c>
      <c r="H20" s="28"/>
      <c r="I20" s="16">
        <v>1067</v>
      </c>
      <c r="J20" s="14">
        <v>1066</v>
      </c>
      <c r="K20" s="16">
        <f t="shared" si="3"/>
        <v>1</v>
      </c>
      <c r="L20" s="23">
        <f t="shared" si="4"/>
        <v>9.372071227741331E-4</v>
      </c>
      <c r="M20" s="12">
        <v>17</v>
      </c>
      <c r="N20" s="28"/>
      <c r="O20" s="28"/>
      <c r="P20" s="29"/>
      <c r="Q20" s="28"/>
      <c r="R20" s="14" t="s">
        <v>14</v>
      </c>
      <c r="S20" s="28"/>
      <c r="T20" s="16">
        <v>1067</v>
      </c>
      <c r="U20" s="14">
        <v>1066</v>
      </c>
      <c r="V20" s="16">
        <f t="shared" si="1"/>
        <v>1</v>
      </c>
      <c r="W20" s="23">
        <f t="shared" si="5"/>
        <v>9.372071227741331E-4</v>
      </c>
      <c r="X20">
        <v>17</v>
      </c>
      <c r="AH20">
        <v>17</v>
      </c>
      <c r="AI20" s="16">
        <v>1067</v>
      </c>
      <c r="AJ20" s="25">
        <v>1066</v>
      </c>
      <c r="AL20">
        <v>17</v>
      </c>
      <c r="AM20" s="16">
        <v>1067</v>
      </c>
      <c r="AN20" s="14">
        <v>1066</v>
      </c>
    </row>
    <row r="21" spans="3:40" x14ac:dyDescent="0.25">
      <c r="C21" s="28"/>
      <c r="D21" s="28"/>
      <c r="E21" s="29"/>
      <c r="F21" s="28"/>
      <c r="G21" s="14" t="s">
        <v>10</v>
      </c>
      <c r="H21" s="28"/>
      <c r="I21" s="16">
        <v>1067</v>
      </c>
      <c r="J21" s="14">
        <v>1066</v>
      </c>
      <c r="K21" s="16">
        <f t="shared" si="3"/>
        <v>1</v>
      </c>
      <c r="L21" s="23">
        <f>K21/1067</f>
        <v>9.372071227741331E-4</v>
      </c>
      <c r="M21" s="12">
        <v>18</v>
      </c>
      <c r="N21" s="28"/>
      <c r="O21" s="28"/>
      <c r="P21" s="29"/>
      <c r="Q21" s="28"/>
      <c r="R21" s="14" t="s">
        <v>15</v>
      </c>
      <c r="S21" s="28"/>
      <c r="T21" s="16">
        <v>1067</v>
      </c>
      <c r="U21" s="14">
        <v>1078</v>
      </c>
      <c r="V21" s="26">
        <f>(T21-U21)*-1</f>
        <v>11</v>
      </c>
      <c r="W21" s="23">
        <f t="shared" si="5"/>
        <v>1.0309278350515464E-2</v>
      </c>
      <c r="X21">
        <v>18</v>
      </c>
      <c r="AH21">
        <v>18</v>
      </c>
      <c r="AI21" s="16">
        <v>1067</v>
      </c>
      <c r="AJ21" s="25">
        <v>1078</v>
      </c>
      <c r="AL21">
        <v>18</v>
      </c>
      <c r="AM21" s="16">
        <v>1067</v>
      </c>
      <c r="AN21" s="14">
        <v>1066</v>
      </c>
    </row>
    <row r="22" spans="3:40" ht="18.95" customHeight="1" x14ac:dyDescent="0.25">
      <c r="C22" s="28" t="s">
        <v>47</v>
      </c>
      <c r="D22" s="28" t="s">
        <v>37</v>
      </c>
      <c r="E22" s="32" t="s">
        <v>74</v>
      </c>
      <c r="F22" s="28" t="s">
        <v>59</v>
      </c>
      <c r="G22" s="14" t="s">
        <v>10</v>
      </c>
      <c r="H22" s="28">
        <v>15</v>
      </c>
      <c r="I22" s="16">
        <v>1067</v>
      </c>
      <c r="J22" s="14">
        <v>1066</v>
      </c>
      <c r="K22" s="16">
        <f t="shared" si="3"/>
        <v>1</v>
      </c>
      <c r="L22" s="23">
        <f>K22/1067</f>
        <v>9.372071227741331E-4</v>
      </c>
      <c r="M22" s="12">
        <v>19</v>
      </c>
      <c r="N22" s="28" t="s">
        <v>7</v>
      </c>
      <c r="O22" s="28" t="s">
        <v>28</v>
      </c>
      <c r="P22" s="29" t="s">
        <v>75</v>
      </c>
      <c r="Q22" s="28" t="s">
        <v>19</v>
      </c>
      <c r="R22" s="14" t="s">
        <v>10</v>
      </c>
      <c r="S22" s="28">
        <v>7</v>
      </c>
      <c r="T22" s="16">
        <v>1067</v>
      </c>
      <c r="U22" s="14">
        <v>1079</v>
      </c>
      <c r="V22" s="22">
        <f>(T22-U22)*-1</f>
        <v>12</v>
      </c>
      <c r="W22" s="23">
        <f t="shared" si="5"/>
        <v>1.1246485473289597E-2</v>
      </c>
      <c r="X22">
        <v>19</v>
      </c>
      <c r="AH22">
        <v>19</v>
      </c>
      <c r="AI22" s="16">
        <v>1067</v>
      </c>
      <c r="AJ22" s="25">
        <v>1079</v>
      </c>
      <c r="AL22">
        <v>19</v>
      </c>
      <c r="AM22" s="16">
        <v>1067</v>
      </c>
      <c r="AN22" s="14">
        <v>1066</v>
      </c>
    </row>
    <row r="23" spans="3:40" x14ac:dyDescent="0.25">
      <c r="C23" s="28"/>
      <c r="D23" s="28"/>
      <c r="E23" s="32"/>
      <c r="F23" s="28"/>
      <c r="G23" s="14" t="s">
        <v>11</v>
      </c>
      <c r="H23" s="28"/>
      <c r="I23" s="16">
        <v>1067</v>
      </c>
      <c r="J23" s="14">
        <v>1043</v>
      </c>
      <c r="K23" s="16">
        <f t="shared" si="3"/>
        <v>24</v>
      </c>
      <c r="L23" s="23">
        <f t="shared" ref="L23:L29" si="6">K23/1067</f>
        <v>2.2492970946579195E-2</v>
      </c>
      <c r="M23" s="12">
        <v>20</v>
      </c>
      <c r="N23" s="28"/>
      <c r="O23" s="28"/>
      <c r="P23" s="29"/>
      <c r="Q23" s="28"/>
      <c r="R23" s="14" t="s">
        <v>11</v>
      </c>
      <c r="S23" s="28"/>
      <c r="T23" s="16">
        <v>1067</v>
      </c>
      <c r="U23" s="14">
        <v>1080</v>
      </c>
      <c r="V23" s="22">
        <f>(T23-U23)*-1</f>
        <v>13</v>
      </c>
      <c r="W23" s="23">
        <f t="shared" si="5"/>
        <v>1.2183692596063731E-2</v>
      </c>
      <c r="X23">
        <v>20</v>
      </c>
      <c r="AH23">
        <v>20</v>
      </c>
      <c r="AI23" s="16">
        <v>1067</v>
      </c>
      <c r="AJ23" s="25">
        <v>1080</v>
      </c>
      <c r="AL23">
        <v>20</v>
      </c>
      <c r="AM23" s="16">
        <v>1067</v>
      </c>
      <c r="AN23" s="14">
        <v>1043</v>
      </c>
    </row>
    <row r="24" spans="3:40" x14ac:dyDescent="0.25">
      <c r="C24" s="28"/>
      <c r="D24" s="28"/>
      <c r="E24" s="32"/>
      <c r="F24" s="28"/>
      <c r="G24" s="14" t="s">
        <v>12</v>
      </c>
      <c r="H24" s="28"/>
      <c r="I24" s="16">
        <v>1067</v>
      </c>
      <c r="J24" s="14">
        <v>1043</v>
      </c>
      <c r="K24" s="16">
        <f t="shared" si="3"/>
        <v>24</v>
      </c>
      <c r="L24" s="23">
        <f t="shared" si="6"/>
        <v>2.2492970946579195E-2</v>
      </c>
      <c r="M24" s="12">
        <v>21</v>
      </c>
      <c r="N24" s="28"/>
      <c r="O24" s="28"/>
      <c r="P24" s="29"/>
      <c r="Q24" s="28"/>
      <c r="R24" s="14" t="s">
        <v>12</v>
      </c>
      <c r="S24" s="28"/>
      <c r="T24" s="16">
        <v>1067</v>
      </c>
      <c r="U24" s="14">
        <v>1067</v>
      </c>
      <c r="V24" s="16">
        <f t="shared" si="1"/>
        <v>0</v>
      </c>
      <c r="W24" s="23">
        <f t="shared" si="5"/>
        <v>0</v>
      </c>
      <c r="X24">
        <v>21</v>
      </c>
      <c r="AH24">
        <v>21</v>
      </c>
      <c r="AI24" s="16">
        <v>1067</v>
      </c>
      <c r="AJ24" s="25">
        <v>1067</v>
      </c>
      <c r="AL24">
        <v>21</v>
      </c>
      <c r="AM24" s="16">
        <v>1067</v>
      </c>
      <c r="AN24" s="14">
        <v>1043</v>
      </c>
    </row>
    <row r="25" spans="3:40" x14ac:dyDescent="0.25">
      <c r="C25" s="28"/>
      <c r="D25" s="28"/>
      <c r="E25" s="32"/>
      <c r="F25" s="28"/>
      <c r="G25" s="14" t="s">
        <v>13</v>
      </c>
      <c r="H25" s="28"/>
      <c r="I25" s="16">
        <v>1067</v>
      </c>
      <c r="J25" s="14">
        <v>1020</v>
      </c>
      <c r="K25" s="16">
        <f t="shared" si="3"/>
        <v>47</v>
      </c>
      <c r="L25" s="23">
        <f t="shared" si="6"/>
        <v>4.4048734770384255E-2</v>
      </c>
      <c r="M25" s="12">
        <v>22</v>
      </c>
      <c r="N25" s="28"/>
      <c r="O25" s="28"/>
      <c r="P25" s="29"/>
      <c r="Q25" s="28"/>
      <c r="R25" s="14" t="s">
        <v>13</v>
      </c>
      <c r="S25" s="28"/>
      <c r="T25" s="16">
        <v>1067</v>
      </c>
      <c r="U25" s="14">
        <v>1067</v>
      </c>
      <c r="V25" s="16">
        <f t="shared" si="1"/>
        <v>0</v>
      </c>
      <c r="W25" s="23">
        <f t="shared" si="5"/>
        <v>0</v>
      </c>
      <c r="X25">
        <v>22</v>
      </c>
      <c r="AH25">
        <v>22</v>
      </c>
      <c r="AI25" s="16">
        <v>1067</v>
      </c>
      <c r="AJ25" s="25">
        <v>1067</v>
      </c>
      <c r="AL25">
        <v>22</v>
      </c>
      <c r="AM25" s="16">
        <v>1067</v>
      </c>
      <c r="AN25" s="14">
        <v>1020</v>
      </c>
    </row>
    <row r="26" spans="3:40" x14ac:dyDescent="0.25">
      <c r="C26" s="28"/>
      <c r="D26" s="28"/>
      <c r="E26" s="32"/>
      <c r="F26" s="28"/>
      <c r="G26" s="14" t="s">
        <v>14</v>
      </c>
      <c r="H26" s="28"/>
      <c r="I26" s="16">
        <v>1067</v>
      </c>
      <c r="J26" s="14">
        <v>1043</v>
      </c>
      <c r="K26" s="16">
        <f t="shared" si="3"/>
        <v>24</v>
      </c>
      <c r="L26" s="23">
        <f t="shared" si="6"/>
        <v>2.2492970946579195E-2</v>
      </c>
      <c r="M26" s="12">
        <v>23</v>
      </c>
      <c r="N26" s="28"/>
      <c r="O26" s="28"/>
      <c r="P26" s="29"/>
      <c r="Q26" s="28"/>
      <c r="R26" s="14" t="s">
        <v>14</v>
      </c>
      <c r="S26" s="28"/>
      <c r="T26" s="16">
        <v>1067</v>
      </c>
      <c r="U26" s="14">
        <v>1067</v>
      </c>
      <c r="V26" s="16">
        <f t="shared" si="1"/>
        <v>0</v>
      </c>
      <c r="W26" s="23">
        <f t="shared" si="5"/>
        <v>0</v>
      </c>
      <c r="X26">
        <v>23</v>
      </c>
      <c r="AH26">
        <v>23</v>
      </c>
      <c r="AI26" s="16">
        <v>1067</v>
      </c>
      <c r="AJ26" s="25">
        <v>1067</v>
      </c>
      <c r="AL26">
        <v>23</v>
      </c>
      <c r="AM26" s="16">
        <v>1067</v>
      </c>
      <c r="AN26" s="14">
        <v>1043</v>
      </c>
    </row>
    <row r="27" spans="3:40" x14ac:dyDescent="0.25">
      <c r="C27" s="28"/>
      <c r="D27" s="28"/>
      <c r="E27" s="32"/>
      <c r="F27" s="28"/>
      <c r="G27" s="14" t="s">
        <v>15</v>
      </c>
      <c r="H27" s="28"/>
      <c r="I27" s="16">
        <v>1067</v>
      </c>
      <c r="J27" s="14">
        <v>1045</v>
      </c>
      <c r="K27" s="16">
        <f t="shared" si="3"/>
        <v>22</v>
      </c>
      <c r="L27" s="23">
        <f t="shared" si="6"/>
        <v>2.0618556701030927E-2</v>
      </c>
      <c r="M27" s="12">
        <v>24</v>
      </c>
      <c r="N27" s="28"/>
      <c r="O27" s="28"/>
      <c r="P27" s="29"/>
      <c r="Q27" s="28"/>
      <c r="R27" s="14" t="s">
        <v>15</v>
      </c>
      <c r="S27" s="28"/>
      <c r="T27" s="16">
        <v>1067</v>
      </c>
      <c r="U27" s="14">
        <v>1066</v>
      </c>
      <c r="V27" s="16">
        <f t="shared" si="1"/>
        <v>1</v>
      </c>
      <c r="W27" s="23">
        <f t="shared" si="5"/>
        <v>9.372071227741331E-4</v>
      </c>
      <c r="X27">
        <v>24</v>
      </c>
      <c r="AH27">
        <v>24</v>
      </c>
      <c r="AI27" s="16">
        <v>1067</v>
      </c>
      <c r="AJ27" s="25">
        <v>1066</v>
      </c>
      <c r="AL27">
        <v>24</v>
      </c>
      <c r="AM27" s="16">
        <v>1067</v>
      </c>
      <c r="AN27" s="14">
        <v>1045</v>
      </c>
    </row>
    <row r="28" spans="3:40" ht="18.95" customHeight="1" x14ac:dyDescent="0.25">
      <c r="C28" s="28"/>
      <c r="D28" s="28"/>
      <c r="E28" s="32"/>
      <c r="F28" s="28"/>
      <c r="G28" s="14" t="s">
        <v>55</v>
      </c>
      <c r="H28" s="28"/>
      <c r="I28" s="16">
        <v>1067</v>
      </c>
      <c r="J28" s="14">
        <v>1043</v>
      </c>
      <c r="K28" s="16">
        <f t="shared" si="3"/>
        <v>24</v>
      </c>
      <c r="L28" s="23">
        <f t="shared" si="6"/>
        <v>2.2492970946579195E-2</v>
      </c>
      <c r="M28" s="12">
        <v>25</v>
      </c>
      <c r="N28" s="28" t="s">
        <v>8</v>
      </c>
      <c r="O28" s="28" t="s">
        <v>29</v>
      </c>
      <c r="P28" s="29" t="s">
        <v>75</v>
      </c>
      <c r="Q28" s="28" t="s">
        <v>18</v>
      </c>
      <c r="R28" s="14" t="s">
        <v>10</v>
      </c>
      <c r="S28" s="28">
        <v>7</v>
      </c>
      <c r="T28" s="16">
        <v>1067</v>
      </c>
      <c r="U28" s="14">
        <v>1090</v>
      </c>
      <c r="V28" s="22">
        <f>(T28-U28)*-1</f>
        <v>23</v>
      </c>
      <c r="W28" s="23">
        <f t="shared" si="5"/>
        <v>2.1555763823805061E-2</v>
      </c>
      <c r="X28">
        <v>25</v>
      </c>
      <c r="AH28">
        <v>25</v>
      </c>
      <c r="AI28" s="16">
        <v>1067</v>
      </c>
      <c r="AJ28" s="25">
        <v>1090</v>
      </c>
      <c r="AL28">
        <v>25</v>
      </c>
      <c r="AM28" s="16">
        <v>1067</v>
      </c>
      <c r="AN28" s="14">
        <v>1043</v>
      </c>
    </row>
    <row r="29" spans="3:40" x14ac:dyDescent="0.25">
      <c r="C29" s="28"/>
      <c r="D29" s="28"/>
      <c r="E29" s="32"/>
      <c r="F29" s="28"/>
      <c r="G29" s="14" t="s">
        <v>56</v>
      </c>
      <c r="H29" s="28"/>
      <c r="I29" s="16">
        <v>1067</v>
      </c>
      <c r="J29" s="14">
        <v>1066</v>
      </c>
      <c r="K29" s="16">
        <f t="shared" si="3"/>
        <v>1</v>
      </c>
      <c r="L29" s="23">
        <f t="shared" si="6"/>
        <v>9.372071227741331E-4</v>
      </c>
      <c r="M29" s="12">
        <v>26</v>
      </c>
      <c r="N29" s="28"/>
      <c r="O29" s="28"/>
      <c r="P29" s="29"/>
      <c r="Q29" s="28"/>
      <c r="R29" s="14" t="s">
        <v>11</v>
      </c>
      <c r="S29" s="28"/>
      <c r="T29" s="16">
        <v>1067</v>
      </c>
      <c r="U29" s="14">
        <v>1078</v>
      </c>
      <c r="V29" s="22">
        <f>(T29-U29)*-1</f>
        <v>11</v>
      </c>
      <c r="W29" s="23">
        <f t="shared" si="5"/>
        <v>1.0309278350515464E-2</v>
      </c>
      <c r="X29">
        <v>26</v>
      </c>
      <c r="AH29">
        <v>26</v>
      </c>
      <c r="AI29" s="16">
        <v>1067</v>
      </c>
      <c r="AJ29" s="25">
        <v>1078</v>
      </c>
      <c r="AL29">
        <v>26</v>
      </c>
      <c r="AM29" s="16">
        <v>1067</v>
      </c>
      <c r="AN29" s="14">
        <v>1066</v>
      </c>
    </row>
    <row r="30" spans="3:40" x14ac:dyDescent="0.25">
      <c r="C30" s="28"/>
      <c r="D30" s="28"/>
      <c r="E30" s="32"/>
      <c r="F30" s="28"/>
      <c r="G30" s="14" t="s">
        <v>10</v>
      </c>
      <c r="H30" s="28"/>
      <c r="I30" s="16">
        <v>1067</v>
      </c>
      <c r="J30" s="14">
        <v>1066</v>
      </c>
      <c r="K30" s="16">
        <f t="shared" si="3"/>
        <v>1</v>
      </c>
      <c r="L30" s="23">
        <f>K30/1067</f>
        <v>9.372071227741331E-4</v>
      </c>
      <c r="M30" s="12">
        <v>27</v>
      </c>
      <c r="N30" s="28"/>
      <c r="O30" s="28"/>
      <c r="P30" s="29"/>
      <c r="Q30" s="28"/>
      <c r="R30" s="14" t="s">
        <v>12</v>
      </c>
      <c r="S30" s="28"/>
      <c r="T30" s="16">
        <v>1067</v>
      </c>
      <c r="U30" s="14">
        <v>1066</v>
      </c>
      <c r="V30" s="16">
        <f t="shared" si="1"/>
        <v>1</v>
      </c>
      <c r="W30" s="23">
        <f t="shared" si="5"/>
        <v>9.372071227741331E-4</v>
      </c>
      <c r="X30">
        <v>27</v>
      </c>
      <c r="AH30">
        <v>27</v>
      </c>
      <c r="AI30" s="16">
        <v>1067</v>
      </c>
      <c r="AJ30" s="25">
        <v>1066</v>
      </c>
      <c r="AL30">
        <v>27</v>
      </c>
      <c r="AM30" s="16">
        <v>1067</v>
      </c>
      <c r="AN30" s="14">
        <v>1066</v>
      </c>
    </row>
    <row r="31" spans="3:40" x14ac:dyDescent="0.25">
      <c r="C31" s="28" t="s">
        <v>48</v>
      </c>
      <c r="D31" s="28" t="s">
        <v>38</v>
      </c>
      <c r="E31" s="29" t="s">
        <v>74</v>
      </c>
      <c r="F31" s="28" t="s">
        <v>60</v>
      </c>
      <c r="G31" s="14" t="s">
        <v>10</v>
      </c>
      <c r="H31" s="28">
        <v>15</v>
      </c>
      <c r="I31" s="16">
        <v>1067</v>
      </c>
      <c r="J31" s="14">
        <v>1043</v>
      </c>
      <c r="K31" s="16">
        <f t="shared" si="3"/>
        <v>24</v>
      </c>
      <c r="L31" s="23">
        <f t="shared" ref="L31:L93" si="7">K31/1067</f>
        <v>2.2492970946579195E-2</v>
      </c>
      <c r="M31" s="12">
        <v>28</v>
      </c>
      <c r="N31" s="28"/>
      <c r="O31" s="28"/>
      <c r="P31" s="29"/>
      <c r="Q31" s="28"/>
      <c r="R31" s="14" t="s">
        <v>13</v>
      </c>
      <c r="S31" s="28"/>
      <c r="T31" s="16">
        <v>1067</v>
      </c>
      <c r="U31" s="14">
        <v>1079</v>
      </c>
      <c r="V31" s="22">
        <f>(T31-U31)*-1</f>
        <v>12</v>
      </c>
      <c r="W31" s="23">
        <f t="shared" si="5"/>
        <v>1.1246485473289597E-2</v>
      </c>
      <c r="X31">
        <v>28</v>
      </c>
      <c r="AH31">
        <v>28</v>
      </c>
      <c r="AI31" s="16">
        <v>1067</v>
      </c>
      <c r="AJ31" s="25">
        <v>1079</v>
      </c>
      <c r="AL31">
        <v>28</v>
      </c>
      <c r="AM31" s="16">
        <v>1067</v>
      </c>
      <c r="AN31" s="14">
        <v>1043</v>
      </c>
    </row>
    <row r="32" spans="3:40" x14ac:dyDescent="0.25">
      <c r="C32" s="28"/>
      <c r="D32" s="28"/>
      <c r="E32" s="29"/>
      <c r="F32" s="28"/>
      <c r="G32" s="14" t="s">
        <v>11</v>
      </c>
      <c r="H32" s="28"/>
      <c r="I32" s="16">
        <v>1067</v>
      </c>
      <c r="J32" s="14">
        <v>1043</v>
      </c>
      <c r="K32" s="16">
        <f t="shared" si="3"/>
        <v>24</v>
      </c>
      <c r="L32" s="23">
        <f t="shared" si="7"/>
        <v>2.2492970946579195E-2</v>
      </c>
      <c r="M32" s="12">
        <v>29</v>
      </c>
      <c r="N32" s="28"/>
      <c r="O32" s="28"/>
      <c r="P32" s="29"/>
      <c r="Q32" s="28"/>
      <c r="R32" s="14" t="s">
        <v>14</v>
      </c>
      <c r="S32" s="28"/>
      <c r="T32" s="16">
        <v>1067</v>
      </c>
      <c r="U32" s="14">
        <v>1067</v>
      </c>
      <c r="V32" s="16">
        <f t="shared" si="1"/>
        <v>0</v>
      </c>
      <c r="W32" s="23">
        <f t="shared" si="5"/>
        <v>0</v>
      </c>
      <c r="X32">
        <v>29</v>
      </c>
      <c r="AH32">
        <v>29</v>
      </c>
      <c r="AI32" s="16">
        <v>1067</v>
      </c>
      <c r="AJ32" s="25">
        <v>1067</v>
      </c>
      <c r="AL32">
        <v>29</v>
      </c>
      <c r="AM32" s="16">
        <v>1067</v>
      </c>
      <c r="AN32" s="14">
        <v>1043</v>
      </c>
    </row>
    <row r="33" spans="3:40" x14ac:dyDescent="0.25">
      <c r="C33" s="28"/>
      <c r="D33" s="28"/>
      <c r="E33" s="29"/>
      <c r="F33" s="28"/>
      <c r="G33" s="14" t="s">
        <v>12</v>
      </c>
      <c r="H33" s="28"/>
      <c r="I33" s="16">
        <v>1067</v>
      </c>
      <c r="J33" s="14">
        <v>1066</v>
      </c>
      <c r="K33" s="16">
        <f t="shared" si="3"/>
        <v>1</v>
      </c>
      <c r="L33" s="23">
        <f t="shared" si="7"/>
        <v>9.372071227741331E-4</v>
      </c>
      <c r="M33" s="12">
        <v>30</v>
      </c>
      <c r="N33" s="28"/>
      <c r="O33" s="28"/>
      <c r="P33" s="29"/>
      <c r="Q33" s="28"/>
      <c r="R33" s="14" t="s">
        <v>15</v>
      </c>
      <c r="S33" s="28"/>
      <c r="T33" s="16">
        <v>1067</v>
      </c>
      <c r="U33" s="14">
        <v>1079</v>
      </c>
      <c r="V33" s="22">
        <f>(T33-U33)*-1</f>
        <v>12</v>
      </c>
      <c r="W33" s="23">
        <f t="shared" si="5"/>
        <v>1.1246485473289597E-2</v>
      </c>
      <c r="X33">
        <v>30</v>
      </c>
      <c r="AH33">
        <v>30</v>
      </c>
      <c r="AI33" s="16">
        <v>1067</v>
      </c>
      <c r="AJ33" s="25">
        <v>1079</v>
      </c>
      <c r="AL33">
        <v>30</v>
      </c>
      <c r="AM33" s="16">
        <v>1067</v>
      </c>
      <c r="AN33" s="14">
        <v>1066</v>
      </c>
    </row>
    <row r="34" spans="3:40" ht="15" customHeight="1" x14ac:dyDescent="0.25">
      <c r="C34" s="28"/>
      <c r="D34" s="28"/>
      <c r="E34" s="29"/>
      <c r="F34" s="28"/>
      <c r="G34" s="14" t="s">
        <v>13</v>
      </c>
      <c r="H34" s="28"/>
      <c r="I34" s="16">
        <v>1067</v>
      </c>
      <c r="J34" s="14">
        <v>1066</v>
      </c>
      <c r="K34" s="16">
        <f t="shared" si="3"/>
        <v>1</v>
      </c>
      <c r="L34" s="23">
        <f t="shared" si="7"/>
        <v>9.372071227741331E-4</v>
      </c>
      <c r="M34" s="12">
        <v>31</v>
      </c>
      <c r="N34" s="28" t="s">
        <v>20</v>
      </c>
      <c r="O34" s="30" t="s">
        <v>30</v>
      </c>
      <c r="P34" s="31"/>
      <c r="Q34" s="28"/>
      <c r="R34" s="14" t="s">
        <v>10</v>
      </c>
      <c r="S34" s="28">
        <v>7</v>
      </c>
      <c r="T34" s="16">
        <v>1067</v>
      </c>
      <c r="U34" s="15"/>
      <c r="V34" s="13"/>
      <c r="W34" s="23">
        <f t="shared" ref="W34:W63" si="8">V34/1067</f>
        <v>0</v>
      </c>
      <c r="AL34">
        <v>31</v>
      </c>
      <c r="AM34" s="16">
        <v>1067</v>
      </c>
      <c r="AN34" s="14">
        <v>1066</v>
      </c>
    </row>
    <row r="35" spans="3:40" ht="15" customHeight="1" x14ac:dyDescent="0.25">
      <c r="C35" s="28"/>
      <c r="D35" s="28"/>
      <c r="E35" s="29"/>
      <c r="F35" s="28"/>
      <c r="G35" s="14" t="s">
        <v>14</v>
      </c>
      <c r="H35" s="28"/>
      <c r="I35" s="16">
        <v>1067</v>
      </c>
      <c r="J35" s="14">
        <v>1043</v>
      </c>
      <c r="K35" s="16">
        <f t="shared" si="3"/>
        <v>24</v>
      </c>
      <c r="L35" s="23">
        <f t="shared" si="7"/>
        <v>2.2492970946579195E-2</v>
      </c>
      <c r="M35" s="12">
        <v>32</v>
      </c>
      <c r="N35" s="28"/>
      <c r="O35" s="30"/>
      <c r="P35" s="31"/>
      <c r="Q35" s="28"/>
      <c r="R35" s="14" t="s">
        <v>11</v>
      </c>
      <c r="S35" s="28"/>
      <c r="T35" s="16">
        <v>1067</v>
      </c>
      <c r="U35" s="15"/>
      <c r="V35" s="13"/>
      <c r="W35" s="23">
        <f t="shared" si="8"/>
        <v>0</v>
      </c>
      <c r="AJ35">
        <f>STDEV(AJ4:AJ33)</f>
        <v>14.1419730695137</v>
      </c>
      <c r="AL35">
        <v>32</v>
      </c>
      <c r="AM35" s="16">
        <v>1067</v>
      </c>
      <c r="AN35" s="14">
        <v>1043</v>
      </c>
    </row>
    <row r="36" spans="3:40" ht="15" customHeight="1" x14ac:dyDescent="0.25">
      <c r="C36" s="28"/>
      <c r="D36" s="28"/>
      <c r="E36" s="29"/>
      <c r="F36" s="28"/>
      <c r="G36" s="14" t="s">
        <v>15</v>
      </c>
      <c r="H36" s="28"/>
      <c r="I36" s="16">
        <v>1067</v>
      </c>
      <c r="J36" s="14">
        <v>1043</v>
      </c>
      <c r="K36" s="16">
        <f t="shared" si="3"/>
        <v>24</v>
      </c>
      <c r="L36" s="23">
        <f t="shared" si="7"/>
        <v>2.2492970946579195E-2</v>
      </c>
      <c r="M36" s="12">
        <v>33</v>
      </c>
      <c r="N36" s="28"/>
      <c r="O36" s="30"/>
      <c r="P36" s="31"/>
      <c r="Q36" s="28"/>
      <c r="R36" s="14" t="s">
        <v>12</v>
      </c>
      <c r="S36" s="28"/>
      <c r="T36" s="16">
        <v>1067</v>
      </c>
      <c r="U36" s="15"/>
      <c r="V36" s="15"/>
      <c r="W36" s="23">
        <f t="shared" si="8"/>
        <v>0</v>
      </c>
      <c r="AL36">
        <v>33</v>
      </c>
      <c r="AM36" s="16">
        <v>1067</v>
      </c>
      <c r="AN36" s="14">
        <v>1043</v>
      </c>
    </row>
    <row r="37" spans="3:40" ht="15" customHeight="1" x14ac:dyDescent="0.25">
      <c r="C37" s="28"/>
      <c r="D37" s="28"/>
      <c r="E37" s="29"/>
      <c r="F37" s="28"/>
      <c r="G37" s="14" t="s">
        <v>55</v>
      </c>
      <c r="H37" s="28"/>
      <c r="I37" s="16">
        <v>1067</v>
      </c>
      <c r="J37" s="14">
        <v>1043</v>
      </c>
      <c r="K37" s="16">
        <f t="shared" si="3"/>
        <v>24</v>
      </c>
      <c r="L37" s="23">
        <f t="shared" si="7"/>
        <v>2.2492970946579195E-2</v>
      </c>
      <c r="M37" s="12">
        <v>34</v>
      </c>
      <c r="N37" s="28"/>
      <c r="O37" s="30"/>
      <c r="P37" s="31"/>
      <c r="Q37" s="28"/>
      <c r="R37" s="14" t="s">
        <v>13</v>
      </c>
      <c r="S37" s="28"/>
      <c r="T37" s="16">
        <v>1067</v>
      </c>
      <c r="U37" s="15"/>
      <c r="V37" s="15"/>
      <c r="W37" s="23">
        <f t="shared" si="8"/>
        <v>0</v>
      </c>
      <c r="AL37">
        <v>34</v>
      </c>
      <c r="AM37" s="16">
        <v>1067</v>
      </c>
      <c r="AN37" s="14">
        <v>1043</v>
      </c>
    </row>
    <row r="38" spans="3:40" ht="15" customHeight="1" x14ac:dyDescent="0.25">
      <c r="C38" s="28"/>
      <c r="D38" s="28"/>
      <c r="E38" s="29"/>
      <c r="F38" s="28"/>
      <c r="G38" s="14" t="s">
        <v>56</v>
      </c>
      <c r="H38" s="28"/>
      <c r="I38" s="16">
        <v>1067</v>
      </c>
      <c r="J38" s="14">
        <v>1066</v>
      </c>
      <c r="K38" s="16">
        <f t="shared" si="3"/>
        <v>1</v>
      </c>
      <c r="L38" s="23">
        <f t="shared" si="7"/>
        <v>9.372071227741331E-4</v>
      </c>
      <c r="M38" s="12">
        <v>35</v>
      </c>
      <c r="N38" s="28"/>
      <c r="O38" s="30"/>
      <c r="P38" s="31"/>
      <c r="Q38" s="28"/>
      <c r="R38" s="14" t="s">
        <v>14</v>
      </c>
      <c r="S38" s="28"/>
      <c r="T38" s="16">
        <v>1067</v>
      </c>
      <c r="U38" s="15"/>
      <c r="V38" s="15"/>
      <c r="W38" s="23">
        <f t="shared" si="8"/>
        <v>0</v>
      </c>
      <c r="AL38">
        <v>35</v>
      </c>
      <c r="AM38" s="16">
        <v>1067</v>
      </c>
      <c r="AN38" s="14">
        <v>1066</v>
      </c>
    </row>
    <row r="39" spans="3:40" ht="15" customHeight="1" x14ac:dyDescent="0.25">
      <c r="C39" s="28"/>
      <c r="D39" s="28"/>
      <c r="E39" s="29"/>
      <c r="F39" s="28"/>
      <c r="G39" s="14" t="s">
        <v>10</v>
      </c>
      <c r="H39" s="28"/>
      <c r="I39" s="16">
        <v>1067</v>
      </c>
      <c r="J39" s="14">
        <v>1043</v>
      </c>
      <c r="K39" s="16">
        <f t="shared" si="3"/>
        <v>24</v>
      </c>
      <c r="L39" s="23">
        <f t="shared" si="7"/>
        <v>2.2492970946579195E-2</v>
      </c>
      <c r="M39" s="12">
        <v>36</v>
      </c>
      <c r="N39" s="28"/>
      <c r="O39" s="30"/>
      <c r="P39" s="31"/>
      <c r="Q39" s="28"/>
      <c r="R39" s="14" t="s">
        <v>15</v>
      </c>
      <c r="S39" s="28"/>
      <c r="T39" s="16">
        <v>1067</v>
      </c>
      <c r="U39" s="15"/>
      <c r="V39" s="13"/>
      <c r="W39" s="23">
        <f t="shared" si="8"/>
        <v>0</v>
      </c>
      <c r="AL39">
        <v>36</v>
      </c>
      <c r="AM39" s="16">
        <v>1067</v>
      </c>
      <c r="AN39" s="14">
        <v>1043</v>
      </c>
    </row>
    <row r="40" spans="3:40" ht="15" customHeight="1" x14ac:dyDescent="0.25">
      <c r="C40" s="28" t="s">
        <v>49</v>
      </c>
      <c r="D40" s="28" t="s">
        <v>39</v>
      </c>
      <c r="E40" s="32" t="s">
        <v>74</v>
      </c>
      <c r="F40" s="28" t="s">
        <v>61</v>
      </c>
      <c r="G40" s="14" t="s">
        <v>10</v>
      </c>
      <c r="H40" s="28">
        <v>15</v>
      </c>
      <c r="I40" s="16">
        <v>1067</v>
      </c>
      <c r="J40" s="14">
        <v>1044</v>
      </c>
      <c r="K40" s="16">
        <f t="shared" si="3"/>
        <v>23</v>
      </c>
      <c r="L40" s="23">
        <f t="shared" si="7"/>
        <v>2.1555763823805061E-2</v>
      </c>
      <c r="M40" s="12">
        <v>37</v>
      </c>
      <c r="N40" s="28" t="s">
        <v>21</v>
      </c>
      <c r="O40" s="30" t="s">
        <v>31</v>
      </c>
      <c r="P40" s="30"/>
      <c r="Q40" s="28"/>
      <c r="R40" s="14" t="s">
        <v>10</v>
      </c>
      <c r="S40" s="28">
        <v>7</v>
      </c>
      <c r="T40" s="16">
        <v>1067</v>
      </c>
      <c r="U40" s="15"/>
      <c r="V40" s="13"/>
      <c r="W40" s="23">
        <f t="shared" si="8"/>
        <v>0</v>
      </c>
      <c r="AL40">
        <v>37</v>
      </c>
      <c r="AM40" s="16">
        <v>1067</v>
      </c>
      <c r="AN40" s="14">
        <v>1044</v>
      </c>
    </row>
    <row r="41" spans="3:40" ht="15" customHeight="1" x14ac:dyDescent="0.25">
      <c r="C41" s="28"/>
      <c r="D41" s="28"/>
      <c r="E41" s="32"/>
      <c r="F41" s="28"/>
      <c r="G41" s="14" t="s">
        <v>11</v>
      </c>
      <c r="H41" s="28"/>
      <c r="I41" s="16">
        <v>1067</v>
      </c>
      <c r="J41" s="14">
        <v>1043</v>
      </c>
      <c r="K41" s="16">
        <f t="shared" si="3"/>
        <v>24</v>
      </c>
      <c r="L41" s="23">
        <f t="shared" si="7"/>
        <v>2.2492970946579195E-2</v>
      </c>
      <c r="M41" s="12">
        <v>38</v>
      </c>
      <c r="N41" s="28"/>
      <c r="O41" s="30"/>
      <c r="P41" s="30"/>
      <c r="Q41" s="28"/>
      <c r="R41" s="14" t="s">
        <v>11</v>
      </c>
      <c r="S41" s="28"/>
      <c r="T41" s="16">
        <v>1067</v>
      </c>
      <c r="U41" s="15"/>
      <c r="V41" s="13"/>
      <c r="W41" s="23">
        <f t="shared" si="8"/>
        <v>0</v>
      </c>
      <c r="AL41">
        <v>38</v>
      </c>
      <c r="AM41" s="16">
        <v>1067</v>
      </c>
      <c r="AN41" s="14">
        <v>1043</v>
      </c>
    </row>
    <row r="42" spans="3:40" ht="15" customHeight="1" x14ac:dyDescent="0.25">
      <c r="C42" s="28"/>
      <c r="D42" s="28"/>
      <c r="E42" s="32"/>
      <c r="F42" s="28"/>
      <c r="G42" s="14" t="s">
        <v>12</v>
      </c>
      <c r="H42" s="28"/>
      <c r="I42" s="16">
        <v>1067</v>
      </c>
      <c r="J42" s="14">
        <v>1043</v>
      </c>
      <c r="K42" s="16">
        <f t="shared" si="3"/>
        <v>24</v>
      </c>
      <c r="L42" s="23">
        <f t="shared" si="7"/>
        <v>2.2492970946579195E-2</v>
      </c>
      <c r="M42" s="12">
        <v>39</v>
      </c>
      <c r="N42" s="28"/>
      <c r="O42" s="30"/>
      <c r="P42" s="30"/>
      <c r="Q42" s="28"/>
      <c r="R42" s="14" t="s">
        <v>12</v>
      </c>
      <c r="S42" s="28"/>
      <c r="T42" s="16">
        <v>1067</v>
      </c>
      <c r="U42" s="15"/>
      <c r="V42" s="15"/>
      <c r="W42" s="23">
        <f t="shared" si="8"/>
        <v>0</v>
      </c>
      <c r="AL42">
        <v>39</v>
      </c>
      <c r="AM42" s="16">
        <v>1067</v>
      </c>
      <c r="AN42" s="14">
        <v>1043</v>
      </c>
    </row>
    <row r="43" spans="3:40" ht="15" customHeight="1" x14ac:dyDescent="0.25">
      <c r="C43" s="28"/>
      <c r="D43" s="28"/>
      <c r="E43" s="32"/>
      <c r="F43" s="28"/>
      <c r="G43" s="14" t="s">
        <v>13</v>
      </c>
      <c r="H43" s="28"/>
      <c r="I43" s="16">
        <v>1067</v>
      </c>
      <c r="J43" s="14">
        <v>1043</v>
      </c>
      <c r="K43" s="16">
        <f t="shared" si="3"/>
        <v>24</v>
      </c>
      <c r="L43" s="23">
        <f t="shared" si="7"/>
        <v>2.2492970946579195E-2</v>
      </c>
      <c r="M43" s="12">
        <v>40</v>
      </c>
      <c r="N43" s="28"/>
      <c r="O43" s="30"/>
      <c r="P43" s="30"/>
      <c r="Q43" s="28"/>
      <c r="R43" s="14" t="s">
        <v>13</v>
      </c>
      <c r="S43" s="28"/>
      <c r="T43" s="16">
        <v>1067</v>
      </c>
      <c r="U43" s="15"/>
      <c r="V43" s="15"/>
      <c r="W43" s="23">
        <f t="shared" si="8"/>
        <v>0</v>
      </c>
      <c r="AL43">
        <v>40</v>
      </c>
      <c r="AM43" s="16">
        <v>1067</v>
      </c>
      <c r="AN43" s="14">
        <v>1043</v>
      </c>
    </row>
    <row r="44" spans="3:40" ht="15" customHeight="1" x14ac:dyDescent="0.25">
      <c r="C44" s="28"/>
      <c r="D44" s="28"/>
      <c r="E44" s="32"/>
      <c r="F44" s="28"/>
      <c r="G44" s="14" t="s">
        <v>14</v>
      </c>
      <c r="H44" s="28"/>
      <c r="I44" s="16">
        <v>1067</v>
      </c>
      <c r="J44" s="14">
        <v>1043</v>
      </c>
      <c r="K44" s="16">
        <f t="shared" si="3"/>
        <v>24</v>
      </c>
      <c r="L44" s="23">
        <f t="shared" si="7"/>
        <v>2.2492970946579195E-2</v>
      </c>
      <c r="M44" s="12">
        <v>41</v>
      </c>
      <c r="N44" s="28"/>
      <c r="O44" s="30"/>
      <c r="P44" s="30"/>
      <c r="Q44" s="28"/>
      <c r="R44" s="14" t="s">
        <v>14</v>
      </c>
      <c r="S44" s="28"/>
      <c r="T44" s="16">
        <v>1067</v>
      </c>
      <c r="U44" s="15"/>
      <c r="V44" s="15"/>
      <c r="W44" s="23">
        <f t="shared" si="8"/>
        <v>0</v>
      </c>
      <c r="AL44">
        <v>41</v>
      </c>
      <c r="AM44" s="16">
        <v>1067</v>
      </c>
      <c r="AN44" s="14">
        <v>1043</v>
      </c>
    </row>
    <row r="45" spans="3:40" ht="15" customHeight="1" x14ac:dyDescent="0.25">
      <c r="C45" s="28"/>
      <c r="D45" s="28"/>
      <c r="E45" s="32"/>
      <c r="F45" s="28"/>
      <c r="G45" s="14" t="s">
        <v>15</v>
      </c>
      <c r="H45" s="28"/>
      <c r="I45" s="16">
        <v>1067</v>
      </c>
      <c r="J45" s="14">
        <v>1043</v>
      </c>
      <c r="K45" s="16">
        <f t="shared" si="3"/>
        <v>24</v>
      </c>
      <c r="L45" s="23">
        <f t="shared" si="7"/>
        <v>2.2492970946579195E-2</v>
      </c>
      <c r="M45" s="12">
        <v>42</v>
      </c>
      <c r="N45" s="28"/>
      <c r="O45" s="30"/>
      <c r="P45" s="30"/>
      <c r="Q45" s="28"/>
      <c r="R45" s="14" t="s">
        <v>15</v>
      </c>
      <c r="S45" s="28"/>
      <c r="T45" s="16">
        <v>1067</v>
      </c>
      <c r="U45" s="15"/>
      <c r="V45" s="13"/>
      <c r="W45" s="23">
        <f t="shared" si="8"/>
        <v>0</v>
      </c>
      <c r="AL45">
        <v>42</v>
      </c>
      <c r="AM45" s="16">
        <v>1067</v>
      </c>
      <c r="AN45" s="14">
        <v>1043</v>
      </c>
    </row>
    <row r="46" spans="3:40" ht="15" customHeight="1" x14ac:dyDescent="0.25">
      <c r="C46" s="28"/>
      <c r="D46" s="28"/>
      <c r="E46" s="32"/>
      <c r="F46" s="28"/>
      <c r="G46" s="14" t="s">
        <v>55</v>
      </c>
      <c r="H46" s="28"/>
      <c r="I46" s="16">
        <v>1067</v>
      </c>
      <c r="J46" s="14">
        <v>1043</v>
      </c>
      <c r="K46" s="16">
        <f t="shared" si="3"/>
        <v>24</v>
      </c>
      <c r="L46" s="23">
        <f t="shared" si="7"/>
        <v>2.2492970946579195E-2</v>
      </c>
      <c r="M46" s="12">
        <v>43</v>
      </c>
      <c r="N46" s="28" t="s">
        <v>22</v>
      </c>
      <c r="O46" s="30" t="s">
        <v>32</v>
      </c>
      <c r="P46" s="30"/>
      <c r="Q46" s="28"/>
      <c r="R46" s="14" t="s">
        <v>10</v>
      </c>
      <c r="S46" s="28">
        <v>7</v>
      </c>
      <c r="T46" s="16">
        <v>1067</v>
      </c>
      <c r="U46" s="15"/>
      <c r="V46" s="13"/>
      <c r="W46" s="23">
        <f t="shared" si="8"/>
        <v>0</v>
      </c>
      <c r="AL46">
        <v>43</v>
      </c>
      <c r="AM46" s="16">
        <v>1067</v>
      </c>
      <c r="AN46" s="14">
        <v>1043</v>
      </c>
    </row>
    <row r="47" spans="3:40" ht="15" customHeight="1" x14ac:dyDescent="0.25">
      <c r="C47" s="28"/>
      <c r="D47" s="28"/>
      <c r="E47" s="32"/>
      <c r="F47" s="28"/>
      <c r="G47" s="14" t="s">
        <v>56</v>
      </c>
      <c r="H47" s="28"/>
      <c r="I47" s="16">
        <v>1067</v>
      </c>
      <c r="J47" s="14">
        <v>1020</v>
      </c>
      <c r="K47" s="16">
        <f t="shared" si="3"/>
        <v>47</v>
      </c>
      <c r="L47" s="23">
        <f t="shared" si="7"/>
        <v>4.4048734770384255E-2</v>
      </c>
      <c r="M47" s="12">
        <v>44</v>
      </c>
      <c r="N47" s="28"/>
      <c r="O47" s="30"/>
      <c r="P47" s="30"/>
      <c r="Q47" s="28"/>
      <c r="R47" s="14" t="s">
        <v>11</v>
      </c>
      <c r="S47" s="28"/>
      <c r="T47" s="16">
        <v>1067</v>
      </c>
      <c r="U47" s="15"/>
      <c r="V47" s="13"/>
      <c r="W47" s="23">
        <f t="shared" si="8"/>
        <v>0</v>
      </c>
      <c r="AL47">
        <v>44</v>
      </c>
      <c r="AM47" s="16">
        <v>1067</v>
      </c>
      <c r="AN47" s="14">
        <v>1020</v>
      </c>
    </row>
    <row r="48" spans="3:40" ht="15" customHeight="1" x14ac:dyDescent="0.25">
      <c r="C48" s="28"/>
      <c r="D48" s="28"/>
      <c r="E48" s="32"/>
      <c r="F48" s="28"/>
      <c r="G48" s="14" t="s">
        <v>10</v>
      </c>
      <c r="H48" s="28"/>
      <c r="I48" s="16">
        <v>1067</v>
      </c>
      <c r="J48" s="14">
        <v>1066</v>
      </c>
      <c r="K48" s="16">
        <f t="shared" si="3"/>
        <v>1</v>
      </c>
      <c r="L48" s="23">
        <f t="shared" si="7"/>
        <v>9.372071227741331E-4</v>
      </c>
      <c r="M48" s="12">
        <v>45</v>
      </c>
      <c r="N48" s="28"/>
      <c r="O48" s="30"/>
      <c r="P48" s="30"/>
      <c r="Q48" s="28"/>
      <c r="R48" s="14" t="s">
        <v>12</v>
      </c>
      <c r="S48" s="28"/>
      <c r="T48" s="16">
        <v>1067</v>
      </c>
      <c r="U48" s="15"/>
      <c r="V48" s="15"/>
      <c r="W48" s="23">
        <f t="shared" si="8"/>
        <v>0</v>
      </c>
      <c r="AL48">
        <v>45</v>
      </c>
      <c r="AM48" s="16">
        <v>1067</v>
      </c>
      <c r="AN48" s="14">
        <v>1066</v>
      </c>
    </row>
    <row r="49" spans="3:40" ht="15" customHeight="1" x14ac:dyDescent="0.25">
      <c r="C49" s="28" t="s">
        <v>50</v>
      </c>
      <c r="D49" s="28" t="s">
        <v>40</v>
      </c>
      <c r="E49" s="29" t="s">
        <v>74</v>
      </c>
      <c r="F49" s="28"/>
      <c r="G49" s="14" t="s">
        <v>10</v>
      </c>
      <c r="H49" s="28">
        <v>15</v>
      </c>
      <c r="I49" s="16">
        <v>1067</v>
      </c>
      <c r="J49" s="14"/>
      <c r="K49" s="13"/>
      <c r="L49" s="23">
        <f t="shared" si="7"/>
        <v>0</v>
      </c>
      <c r="M49" s="12"/>
      <c r="N49" s="28"/>
      <c r="O49" s="30"/>
      <c r="P49" s="30"/>
      <c r="Q49" s="28"/>
      <c r="R49" s="14" t="s">
        <v>13</v>
      </c>
      <c r="S49" s="28"/>
      <c r="T49" s="16">
        <v>1067</v>
      </c>
      <c r="U49" s="15"/>
      <c r="V49" s="15"/>
      <c r="W49" s="23">
        <f t="shared" si="8"/>
        <v>0</v>
      </c>
    </row>
    <row r="50" spans="3:40" ht="15" customHeight="1" x14ac:dyDescent="0.25">
      <c r="C50" s="28"/>
      <c r="D50" s="28"/>
      <c r="E50" s="29"/>
      <c r="F50" s="28"/>
      <c r="G50" s="14" t="s">
        <v>11</v>
      </c>
      <c r="H50" s="28"/>
      <c r="I50" s="16">
        <v>1067</v>
      </c>
      <c r="J50" s="14"/>
      <c r="K50" s="13"/>
      <c r="L50" s="23">
        <f t="shared" si="7"/>
        <v>0</v>
      </c>
      <c r="M50" s="12"/>
      <c r="N50" s="28"/>
      <c r="O50" s="30"/>
      <c r="P50" s="30"/>
      <c r="Q50" s="28"/>
      <c r="R50" s="14" t="s">
        <v>14</v>
      </c>
      <c r="S50" s="28"/>
      <c r="T50" s="16">
        <v>1067</v>
      </c>
      <c r="U50" s="15"/>
      <c r="V50" s="15"/>
      <c r="W50" s="23">
        <f t="shared" si="8"/>
        <v>0</v>
      </c>
      <c r="AN50">
        <f>STDEV(AN4:AN48)</f>
        <v>15.023617770333844</v>
      </c>
    </row>
    <row r="51" spans="3:40" ht="15" customHeight="1" x14ac:dyDescent="0.25">
      <c r="C51" s="28"/>
      <c r="D51" s="28"/>
      <c r="E51" s="29"/>
      <c r="F51" s="28"/>
      <c r="G51" s="14" t="s">
        <v>12</v>
      </c>
      <c r="H51" s="28"/>
      <c r="I51" s="16">
        <v>1067</v>
      </c>
      <c r="J51" s="14"/>
      <c r="K51" s="13"/>
      <c r="L51" s="23">
        <f t="shared" si="7"/>
        <v>0</v>
      </c>
      <c r="M51" s="12"/>
      <c r="N51" s="28"/>
      <c r="O51" s="30"/>
      <c r="P51" s="30"/>
      <c r="Q51" s="28"/>
      <c r="R51" s="14" t="s">
        <v>15</v>
      </c>
      <c r="S51" s="28"/>
      <c r="T51" s="16">
        <v>1067</v>
      </c>
      <c r="U51" s="15"/>
      <c r="V51" s="13"/>
      <c r="W51" s="23">
        <f t="shared" si="8"/>
        <v>0</v>
      </c>
    </row>
    <row r="52" spans="3:40" ht="15" customHeight="1" x14ac:dyDescent="0.25">
      <c r="C52" s="28"/>
      <c r="D52" s="28"/>
      <c r="E52" s="29"/>
      <c r="F52" s="28"/>
      <c r="G52" s="14" t="s">
        <v>13</v>
      </c>
      <c r="H52" s="28"/>
      <c r="I52" s="16">
        <v>1067</v>
      </c>
      <c r="J52" s="14"/>
      <c r="K52" s="13"/>
      <c r="L52" s="23">
        <f t="shared" si="7"/>
        <v>0</v>
      </c>
      <c r="M52" s="12"/>
      <c r="N52" s="28" t="s">
        <v>23</v>
      </c>
      <c r="O52" s="30" t="s">
        <v>33</v>
      </c>
      <c r="P52" s="30"/>
      <c r="Q52" s="28"/>
      <c r="R52" s="14" t="s">
        <v>10</v>
      </c>
      <c r="S52" s="28">
        <v>7</v>
      </c>
      <c r="T52" s="16">
        <v>1067</v>
      </c>
      <c r="U52" s="15"/>
      <c r="V52" s="13"/>
      <c r="W52" s="23">
        <f t="shared" si="8"/>
        <v>0</v>
      </c>
    </row>
    <row r="53" spans="3:40" ht="15" customHeight="1" x14ac:dyDescent="0.25">
      <c r="C53" s="28"/>
      <c r="D53" s="28"/>
      <c r="E53" s="29"/>
      <c r="F53" s="28"/>
      <c r="G53" s="14" t="s">
        <v>14</v>
      </c>
      <c r="H53" s="28"/>
      <c r="I53" s="16">
        <v>1067</v>
      </c>
      <c r="J53" s="14"/>
      <c r="K53" s="13"/>
      <c r="L53" s="23">
        <f t="shared" si="7"/>
        <v>0</v>
      </c>
      <c r="M53" s="12"/>
      <c r="N53" s="28"/>
      <c r="O53" s="30"/>
      <c r="P53" s="30"/>
      <c r="Q53" s="28"/>
      <c r="R53" s="14" t="s">
        <v>11</v>
      </c>
      <c r="S53" s="28"/>
      <c r="T53" s="16">
        <v>1067</v>
      </c>
      <c r="U53" s="15"/>
      <c r="V53" s="13"/>
      <c r="W53" s="23">
        <f t="shared" si="8"/>
        <v>0</v>
      </c>
    </row>
    <row r="54" spans="3:40" ht="15" customHeight="1" x14ac:dyDescent="0.25">
      <c r="C54" s="28"/>
      <c r="D54" s="28"/>
      <c r="E54" s="29"/>
      <c r="F54" s="28"/>
      <c r="G54" s="14" t="s">
        <v>15</v>
      </c>
      <c r="H54" s="28"/>
      <c r="I54" s="16">
        <v>1067</v>
      </c>
      <c r="J54" s="14"/>
      <c r="K54" s="13"/>
      <c r="L54" s="23">
        <f t="shared" si="7"/>
        <v>0</v>
      </c>
      <c r="M54" s="12"/>
      <c r="N54" s="28"/>
      <c r="O54" s="30"/>
      <c r="P54" s="30"/>
      <c r="Q54" s="28"/>
      <c r="R54" s="14" t="s">
        <v>12</v>
      </c>
      <c r="S54" s="28"/>
      <c r="T54" s="16">
        <v>1067</v>
      </c>
      <c r="U54" s="15"/>
      <c r="V54" s="15"/>
      <c r="W54" s="23">
        <f t="shared" si="8"/>
        <v>0</v>
      </c>
    </row>
    <row r="55" spans="3:40" ht="15" customHeight="1" x14ac:dyDescent="0.25">
      <c r="C55" s="28"/>
      <c r="D55" s="28"/>
      <c r="E55" s="29"/>
      <c r="F55" s="28"/>
      <c r="G55" s="14" t="s">
        <v>55</v>
      </c>
      <c r="H55" s="28"/>
      <c r="I55" s="16">
        <v>1067</v>
      </c>
      <c r="J55" s="14"/>
      <c r="K55" s="13"/>
      <c r="L55" s="23">
        <f t="shared" si="7"/>
        <v>0</v>
      </c>
      <c r="M55" s="12"/>
      <c r="N55" s="28"/>
      <c r="O55" s="30"/>
      <c r="P55" s="30"/>
      <c r="Q55" s="28"/>
      <c r="R55" s="14" t="s">
        <v>13</v>
      </c>
      <c r="S55" s="28"/>
      <c r="T55" s="16">
        <v>1067</v>
      </c>
      <c r="U55" s="15"/>
      <c r="V55" s="15"/>
      <c r="W55" s="23">
        <f t="shared" si="8"/>
        <v>0</v>
      </c>
    </row>
    <row r="56" spans="3:40" ht="15" customHeight="1" x14ac:dyDescent="0.25">
      <c r="C56" s="28"/>
      <c r="D56" s="28"/>
      <c r="E56" s="29"/>
      <c r="F56" s="28"/>
      <c r="G56" s="14" t="s">
        <v>56</v>
      </c>
      <c r="H56" s="28"/>
      <c r="I56" s="16">
        <v>1067</v>
      </c>
      <c r="J56" s="14"/>
      <c r="K56" s="13"/>
      <c r="L56" s="23">
        <f t="shared" si="7"/>
        <v>0</v>
      </c>
      <c r="M56" s="12"/>
      <c r="N56" s="28"/>
      <c r="O56" s="30"/>
      <c r="P56" s="30"/>
      <c r="Q56" s="28"/>
      <c r="R56" s="14" t="s">
        <v>14</v>
      </c>
      <c r="S56" s="28"/>
      <c r="T56" s="16">
        <v>1067</v>
      </c>
      <c r="U56" s="15"/>
      <c r="V56" s="15"/>
      <c r="W56" s="23">
        <f t="shared" si="8"/>
        <v>0</v>
      </c>
    </row>
    <row r="57" spans="3:40" ht="15" customHeight="1" x14ac:dyDescent="0.25">
      <c r="C57" s="28"/>
      <c r="D57" s="28"/>
      <c r="E57" s="29"/>
      <c r="F57" s="28"/>
      <c r="G57" s="14" t="s">
        <v>10</v>
      </c>
      <c r="H57" s="28"/>
      <c r="I57" s="16">
        <v>1067</v>
      </c>
      <c r="J57" s="14"/>
      <c r="K57" s="13"/>
      <c r="L57" s="23">
        <f t="shared" si="7"/>
        <v>0</v>
      </c>
      <c r="M57" s="12"/>
      <c r="N57" s="28"/>
      <c r="O57" s="30"/>
      <c r="P57" s="30"/>
      <c r="Q57" s="28"/>
      <c r="R57" s="14" t="s">
        <v>15</v>
      </c>
      <c r="S57" s="28"/>
      <c r="T57" s="16">
        <v>1067</v>
      </c>
      <c r="U57" s="15"/>
      <c r="V57" s="13"/>
      <c r="W57" s="23">
        <f t="shared" si="8"/>
        <v>0</v>
      </c>
    </row>
    <row r="58" spans="3:40" ht="15" customHeight="1" x14ac:dyDescent="0.25">
      <c r="C58" s="28" t="s">
        <v>51</v>
      </c>
      <c r="D58" s="28" t="s">
        <v>41</v>
      </c>
      <c r="E58" s="32" t="s">
        <v>74</v>
      </c>
      <c r="F58" s="28"/>
      <c r="G58" s="14" t="s">
        <v>10</v>
      </c>
      <c r="H58" s="28">
        <v>15</v>
      </c>
      <c r="I58" s="16">
        <v>1067</v>
      </c>
      <c r="J58" s="14"/>
      <c r="K58" s="13"/>
      <c r="L58" s="23">
        <f t="shared" si="7"/>
        <v>0</v>
      </c>
      <c r="M58" s="12"/>
      <c r="N58" s="28" t="s">
        <v>24</v>
      </c>
      <c r="O58" s="30" t="s">
        <v>34</v>
      </c>
      <c r="P58" s="30"/>
      <c r="Q58" s="28"/>
      <c r="R58" s="14" t="s">
        <v>10</v>
      </c>
      <c r="S58" s="28">
        <v>7</v>
      </c>
      <c r="T58" s="16">
        <v>1067</v>
      </c>
      <c r="U58" s="15"/>
      <c r="V58" s="13"/>
      <c r="W58" s="23">
        <f t="shared" si="8"/>
        <v>0</v>
      </c>
    </row>
    <row r="59" spans="3:40" ht="15" customHeight="1" x14ac:dyDescent="0.25">
      <c r="C59" s="28"/>
      <c r="D59" s="28"/>
      <c r="E59" s="32"/>
      <c r="F59" s="28"/>
      <c r="G59" s="14" t="s">
        <v>11</v>
      </c>
      <c r="H59" s="28"/>
      <c r="I59" s="16">
        <v>1067</v>
      </c>
      <c r="J59" s="14"/>
      <c r="K59" s="13"/>
      <c r="L59" s="23">
        <f t="shared" si="7"/>
        <v>0</v>
      </c>
      <c r="M59" s="12"/>
      <c r="N59" s="28"/>
      <c r="O59" s="30"/>
      <c r="P59" s="30"/>
      <c r="Q59" s="28"/>
      <c r="R59" s="14" t="s">
        <v>11</v>
      </c>
      <c r="S59" s="28"/>
      <c r="T59" s="16">
        <v>1067</v>
      </c>
      <c r="U59" s="15"/>
      <c r="V59" s="13"/>
      <c r="W59" s="23">
        <f t="shared" si="8"/>
        <v>0</v>
      </c>
    </row>
    <row r="60" spans="3:40" ht="15" customHeight="1" x14ac:dyDescent="0.25">
      <c r="C60" s="28"/>
      <c r="D60" s="28"/>
      <c r="E60" s="32"/>
      <c r="F60" s="28"/>
      <c r="G60" s="14" t="s">
        <v>12</v>
      </c>
      <c r="H60" s="28"/>
      <c r="I60" s="16">
        <v>1067</v>
      </c>
      <c r="J60" s="14"/>
      <c r="K60" s="13"/>
      <c r="L60" s="23">
        <f t="shared" si="7"/>
        <v>0</v>
      </c>
      <c r="M60" s="12"/>
      <c r="N60" s="28"/>
      <c r="O60" s="30"/>
      <c r="P60" s="30"/>
      <c r="Q60" s="28"/>
      <c r="R60" s="14" t="s">
        <v>12</v>
      </c>
      <c r="S60" s="28"/>
      <c r="T60" s="16">
        <v>1067</v>
      </c>
      <c r="U60" s="15"/>
      <c r="V60" s="15"/>
      <c r="W60" s="23">
        <f t="shared" si="8"/>
        <v>0</v>
      </c>
    </row>
    <row r="61" spans="3:40" ht="15" customHeight="1" x14ac:dyDescent="0.25">
      <c r="C61" s="28"/>
      <c r="D61" s="28"/>
      <c r="E61" s="32"/>
      <c r="F61" s="28"/>
      <c r="G61" s="14" t="s">
        <v>13</v>
      </c>
      <c r="H61" s="28"/>
      <c r="I61" s="16">
        <v>1067</v>
      </c>
      <c r="J61" s="14"/>
      <c r="K61" s="13"/>
      <c r="L61" s="23">
        <f t="shared" si="7"/>
        <v>0</v>
      </c>
      <c r="M61" s="12"/>
      <c r="N61" s="28"/>
      <c r="O61" s="30"/>
      <c r="P61" s="30"/>
      <c r="Q61" s="28"/>
      <c r="R61" s="14" t="s">
        <v>13</v>
      </c>
      <c r="S61" s="28"/>
      <c r="T61" s="16">
        <v>1067</v>
      </c>
      <c r="U61" s="15"/>
      <c r="V61" s="15"/>
      <c r="W61" s="23">
        <f t="shared" si="8"/>
        <v>0</v>
      </c>
    </row>
    <row r="62" spans="3:40" ht="15" customHeight="1" x14ac:dyDescent="0.25">
      <c r="C62" s="28"/>
      <c r="D62" s="28"/>
      <c r="E62" s="32"/>
      <c r="F62" s="28"/>
      <c r="G62" s="14" t="s">
        <v>14</v>
      </c>
      <c r="H62" s="28"/>
      <c r="I62" s="16">
        <v>1067</v>
      </c>
      <c r="J62" s="14"/>
      <c r="K62" s="13"/>
      <c r="L62" s="23">
        <f t="shared" si="7"/>
        <v>0</v>
      </c>
      <c r="M62" s="12"/>
      <c r="N62" s="28"/>
      <c r="O62" s="30"/>
      <c r="P62" s="30"/>
      <c r="Q62" s="28"/>
      <c r="R62" s="14" t="s">
        <v>14</v>
      </c>
      <c r="S62" s="28"/>
      <c r="T62" s="16">
        <v>1067</v>
      </c>
      <c r="U62" s="15"/>
      <c r="V62" s="15"/>
      <c r="W62" s="23">
        <f t="shared" si="8"/>
        <v>0</v>
      </c>
    </row>
    <row r="63" spans="3:40" ht="15" customHeight="1" x14ac:dyDescent="0.25">
      <c r="C63" s="28"/>
      <c r="D63" s="28"/>
      <c r="E63" s="32"/>
      <c r="F63" s="28"/>
      <c r="G63" s="14" t="s">
        <v>15</v>
      </c>
      <c r="H63" s="28"/>
      <c r="I63" s="16">
        <v>1067</v>
      </c>
      <c r="J63" s="14"/>
      <c r="K63" s="13"/>
      <c r="L63" s="23">
        <f t="shared" si="7"/>
        <v>0</v>
      </c>
      <c r="M63" s="12"/>
      <c r="N63" s="28"/>
      <c r="O63" s="30"/>
      <c r="P63" s="30"/>
      <c r="Q63" s="28"/>
      <c r="R63" s="14" t="s">
        <v>15</v>
      </c>
      <c r="S63" s="28"/>
      <c r="T63" s="16">
        <v>1067</v>
      </c>
      <c r="U63" s="15"/>
      <c r="V63" s="13"/>
      <c r="W63" s="23">
        <f t="shared" si="8"/>
        <v>0</v>
      </c>
    </row>
    <row r="64" spans="3:40" x14ac:dyDescent="0.25">
      <c r="C64" s="28"/>
      <c r="D64" s="28"/>
      <c r="E64" s="32"/>
      <c r="F64" s="28"/>
      <c r="G64" s="14" t="s">
        <v>55</v>
      </c>
      <c r="H64" s="28"/>
      <c r="I64" s="16">
        <v>1067</v>
      </c>
      <c r="J64" s="14"/>
      <c r="K64" s="13"/>
      <c r="L64" s="23">
        <f t="shared" si="7"/>
        <v>0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3:23" x14ac:dyDescent="0.25">
      <c r="C65" s="28"/>
      <c r="D65" s="28"/>
      <c r="E65" s="32"/>
      <c r="F65" s="28"/>
      <c r="G65" s="14" t="s">
        <v>56</v>
      </c>
      <c r="H65" s="28"/>
      <c r="I65" s="16">
        <v>1067</v>
      </c>
      <c r="J65" s="14"/>
      <c r="K65" s="13"/>
      <c r="L65" s="23">
        <f t="shared" si="7"/>
        <v>0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3:23" x14ac:dyDescent="0.25">
      <c r="C66" s="28"/>
      <c r="D66" s="28"/>
      <c r="E66" s="32"/>
      <c r="F66" s="28"/>
      <c r="G66" s="14" t="s">
        <v>10</v>
      </c>
      <c r="H66" s="28"/>
      <c r="I66" s="16">
        <v>1067</v>
      </c>
      <c r="J66" s="14"/>
      <c r="K66" s="13"/>
      <c r="L66" s="23">
        <f t="shared" si="7"/>
        <v>0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3:23" x14ac:dyDescent="0.25">
      <c r="C67" s="28" t="s">
        <v>52</v>
      </c>
      <c r="D67" s="28" t="s">
        <v>42</v>
      </c>
      <c r="E67" s="29" t="s">
        <v>74</v>
      </c>
      <c r="F67" s="28"/>
      <c r="G67" s="14" t="s">
        <v>10</v>
      </c>
      <c r="H67" s="28">
        <v>15</v>
      </c>
      <c r="I67" s="16">
        <v>1067</v>
      </c>
      <c r="J67" s="14"/>
      <c r="K67" s="13"/>
      <c r="L67" s="23">
        <f t="shared" si="7"/>
        <v>0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3:23" x14ac:dyDescent="0.25">
      <c r="C68" s="28"/>
      <c r="D68" s="28"/>
      <c r="E68" s="29"/>
      <c r="F68" s="28"/>
      <c r="G68" s="14" t="s">
        <v>11</v>
      </c>
      <c r="H68" s="28"/>
      <c r="I68" s="16">
        <v>1067</v>
      </c>
      <c r="J68" s="14"/>
      <c r="K68" s="13"/>
      <c r="L68" s="23">
        <f t="shared" si="7"/>
        <v>0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3:23" x14ac:dyDescent="0.25">
      <c r="C69" s="28"/>
      <c r="D69" s="28"/>
      <c r="E69" s="29"/>
      <c r="F69" s="28"/>
      <c r="G69" s="14" t="s">
        <v>12</v>
      </c>
      <c r="H69" s="28"/>
      <c r="I69" s="16">
        <v>1067</v>
      </c>
      <c r="J69" s="14"/>
      <c r="K69" s="13"/>
      <c r="L69" s="23">
        <f t="shared" si="7"/>
        <v>0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3:23" x14ac:dyDescent="0.25">
      <c r="C70" s="28"/>
      <c r="D70" s="28"/>
      <c r="E70" s="29"/>
      <c r="F70" s="28"/>
      <c r="G70" s="14" t="s">
        <v>13</v>
      </c>
      <c r="H70" s="28"/>
      <c r="I70" s="16">
        <v>1067</v>
      </c>
      <c r="J70" s="14"/>
      <c r="K70" s="13"/>
      <c r="L70" s="23">
        <f t="shared" si="7"/>
        <v>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3:23" x14ac:dyDescent="0.25">
      <c r="C71" s="28"/>
      <c r="D71" s="28"/>
      <c r="E71" s="29"/>
      <c r="F71" s="28"/>
      <c r="G71" s="14" t="s">
        <v>14</v>
      </c>
      <c r="H71" s="28"/>
      <c r="I71" s="16">
        <v>1067</v>
      </c>
      <c r="J71" s="14"/>
      <c r="K71" s="13"/>
      <c r="L71" s="23">
        <f t="shared" si="7"/>
        <v>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3:23" x14ac:dyDescent="0.25">
      <c r="C72" s="28"/>
      <c r="D72" s="28"/>
      <c r="E72" s="29"/>
      <c r="F72" s="28"/>
      <c r="G72" s="14" t="s">
        <v>15</v>
      </c>
      <c r="H72" s="28"/>
      <c r="I72" s="16">
        <v>1067</v>
      </c>
      <c r="J72" s="14"/>
      <c r="K72" s="13"/>
      <c r="L72" s="23">
        <f t="shared" si="7"/>
        <v>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3:23" x14ac:dyDescent="0.25">
      <c r="C73" s="28"/>
      <c r="D73" s="28"/>
      <c r="E73" s="29"/>
      <c r="F73" s="28"/>
      <c r="G73" s="14" t="s">
        <v>55</v>
      </c>
      <c r="H73" s="28"/>
      <c r="I73" s="16">
        <v>1067</v>
      </c>
      <c r="J73" s="14"/>
      <c r="K73" s="13"/>
      <c r="L73" s="23">
        <f t="shared" si="7"/>
        <v>0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3:23" x14ac:dyDescent="0.25">
      <c r="C74" s="28"/>
      <c r="D74" s="28"/>
      <c r="E74" s="29"/>
      <c r="F74" s="28"/>
      <c r="G74" s="14" t="s">
        <v>56</v>
      </c>
      <c r="H74" s="28"/>
      <c r="I74" s="16">
        <v>1067</v>
      </c>
      <c r="J74" s="14"/>
      <c r="K74" s="13"/>
      <c r="L74" s="23">
        <f t="shared" si="7"/>
        <v>0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3:23" x14ac:dyDescent="0.25">
      <c r="C75" s="28"/>
      <c r="D75" s="28"/>
      <c r="E75" s="29"/>
      <c r="F75" s="28"/>
      <c r="G75" s="14" t="s">
        <v>10</v>
      </c>
      <c r="H75" s="28"/>
      <c r="I75" s="16">
        <v>1067</v>
      </c>
      <c r="J75" s="14"/>
      <c r="K75" s="13"/>
      <c r="L75" s="23">
        <f t="shared" si="7"/>
        <v>0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3:23" x14ac:dyDescent="0.25">
      <c r="C76" s="28" t="s">
        <v>53</v>
      </c>
      <c r="D76" s="28" t="s">
        <v>43</v>
      </c>
      <c r="E76" s="32" t="s">
        <v>74</v>
      </c>
      <c r="F76" s="28"/>
      <c r="G76" s="14" t="s">
        <v>10</v>
      </c>
      <c r="H76" s="28">
        <v>15</v>
      </c>
      <c r="I76" s="16">
        <v>1067</v>
      </c>
      <c r="J76" s="14"/>
      <c r="K76" s="13"/>
      <c r="L76" s="23">
        <f t="shared" si="7"/>
        <v>0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3:23" x14ac:dyDescent="0.25">
      <c r="C77" s="28"/>
      <c r="D77" s="28"/>
      <c r="E77" s="32"/>
      <c r="F77" s="28"/>
      <c r="G77" s="14" t="s">
        <v>11</v>
      </c>
      <c r="H77" s="28"/>
      <c r="I77" s="16">
        <v>1067</v>
      </c>
      <c r="J77" s="14"/>
      <c r="K77" s="13"/>
      <c r="L77" s="23">
        <f t="shared" si="7"/>
        <v>0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3:23" x14ac:dyDescent="0.25">
      <c r="C78" s="28"/>
      <c r="D78" s="28"/>
      <c r="E78" s="32"/>
      <c r="F78" s="28"/>
      <c r="G78" s="14" t="s">
        <v>12</v>
      </c>
      <c r="H78" s="28"/>
      <c r="I78" s="16">
        <v>1067</v>
      </c>
      <c r="J78" s="14"/>
      <c r="K78" s="13"/>
      <c r="L78" s="23">
        <f t="shared" si="7"/>
        <v>0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3:23" x14ac:dyDescent="0.25">
      <c r="C79" s="28"/>
      <c r="D79" s="28"/>
      <c r="E79" s="32"/>
      <c r="F79" s="28"/>
      <c r="G79" s="14" t="s">
        <v>13</v>
      </c>
      <c r="H79" s="28"/>
      <c r="I79" s="16">
        <v>1067</v>
      </c>
      <c r="J79" s="14"/>
      <c r="K79" s="13"/>
      <c r="L79" s="23">
        <f t="shared" si="7"/>
        <v>0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3:23" x14ac:dyDescent="0.25">
      <c r="C80" s="28"/>
      <c r="D80" s="28"/>
      <c r="E80" s="32"/>
      <c r="F80" s="28"/>
      <c r="G80" s="14" t="s">
        <v>14</v>
      </c>
      <c r="H80" s="28"/>
      <c r="I80" s="16">
        <v>1067</v>
      </c>
      <c r="J80" s="14"/>
      <c r="K80" s="13"/>
      <c r="L80" s="23">
        <f t="shared" si="7"/>
        <v>0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3:23" x14ac:dyDescent="0.25">
      <c r="C81" s="28"/>
      <c r="D81" s="28"/>
      <c r="E81" s="32"/>
      <c r="F81" s="28"/>
      <c r="G81" s="14" t="s">
        <v>15</v>
      </c>
      <c r="H81" s="28"/>
      <c r="I81" s="16">
        <v>1067</v>
      </c>
      <c r="J81" s="14"/>
      <c r="K81" s="13"/>
      <c r="L81" s="23">
        <f t="shared" si="7"/>
        <v>0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3:23" x14ac:dyDescent="0.25">
      <c r="C82" s="28"/>
      <c r="D82" s="28"/>
      <c r="E82" s="32"/>
      <c r="F82" s="28"/>
      <c r="G82" s="14" t="s">
        <v>55</v>
      </c>
      <c r="H82" s="28"/>
      <c r="I82" s="16">
        <v>1067</v>
      </c>
      <c r="J82" s="14"/>
      <c r="K82" s="13"/>
      <c r="L82" s="23">
        <f t="shared" si="7"/>
        <v>0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3:23" x14ac:dyDescent="0.25">
      <c r="C83" s="28"/>
      <c r="D83" s="28"/>
      <c r="E83" s="32"/>
      <c r="F83" s="28"/>
      <c r="G83" s="14" t="s">
        <v>56</v>
      </c>
      <c r="H83" s="28"/>
      <c r="I83" s="16">
        <v>1067</v>
      </c>
      <c r="J83" s="14"/>
      <c r="K83" s="13"/>
      <c r="L83" s="23">
        <f t="shared" si="7"/>
        <v>0</v>
      </c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3:23" x14ac:dyDescent="0.25">
      <c r="C84" s="28"/>
      <c r="D84" s="28"/>
      <c r="E84" s="32"/>
      <c r="F84" s="28"/>
      <c r="G84" s="14" t="s">
        <v>10</v>
      </c>
      <c r="H84" s="28"/>
      <c r="I84" s="16">
        <v>1067</v>
      </c>
      <c r="J84" s="14"/>
      <c r="K84" s="13"/>
      <c r="L84" s="23">
        <f t="shared" si="7"/>
        <v>0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3:23" x14ac:dyDescent="0.25">
      <c r="C85" s="28" t="s">
        <v>54</v>
      </c>
      <c r="D85" s="28" t="s">
        <v>44</v>
      </c>
      <c r="E85" s="29" t="s">
        <v>74</v>
      </c>
      <c r="F85" s="28"/>
      <c r="G85" s="14" t="s">
        <v>10</v>
      </c>
      <c r="H85" s="28">
        <v>15</v>
      </c>
      <c r="I85" s="16">
        <v>1067</v>
      </c>
      <c r="J85" s="14"/>
      <c r="K85" s="13"/>
      <c r="L85" s="23">
        <f t="shared" si="7"/>
        <v>0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3:23" x14ac:dyDescent="0.25">
      <c r="C86" s="28"/>
      <c r="D86" s="28"/>
      <c r="E86" s="29"/>
      <c r="F86" s="28"/>
      <c r="G86" s="14" t="s">
        <v>11</v>
      </c>
      <c r="H86" s="28"/>
      <c r="I86" s="16">
        <v>1067</v>
      </c>
      <c r="J86" s="14"/>
      <c r="K86" s="13"/>
      <c r="L86" s="23">
        <f t="shared" si="7"/>
        <v>0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3:23" x14ac:dyDescent="0.25">
      <c r="C87" s="28"/>
      <c r="D87" s="28"/>
      <c r="E87" s="29"/>
      <c r="F87" s="28"/>
      <c r="G87" s="14" t="s">
        <v>12</v>
      </c>
      <c r="H87" s="28"/>
      <c r="I87" s="16">
        <v>1067</v>
      </c>
      <c r="J87" s="14"/>
      <c r="K87" s="13"/>
      <c r="L87" s="23">
        <f t="shared" si="7"/>
        <v>0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3:23" x14ac:dyDescent="0.25">
      <c r="C88" s="28"/>
      <c r="D88" s="28"/>
      <c r="E88" s="29"/>
      <c r="F88" s="28"/>
      <c r="G88" s="14" t="s">
        <v>13</v>
      </c>
      <c r="H88" s="28"/>
      <c r="I88" s="16">
        <v>1067</v>
      </c>
      <c r="J88" s="14"/>
      <c r="K88" s="13"/>
      <c r="L88" s="23">
        <f t="shared" si="7"/>
        <v>0</v>
      </c>
      <c r="M88" s="12"/>
      <c r="N88" s="12"/>
      <c r="O88" s="12" t="s">
        <v>74</v>
      </c>
      <c r="P88" s="12"/>
      <c r="Q88" s="12"/>
      <c r="R88" s="12"/>
      <c r="S88" s="12"/>
      <c r="T88" s="12"/>
      <c r="U88" s="12"/>
      <c r="V88" s="12"/>
      <c r="W88" s="12"/>
    </row>
    <row r="89" spans="3:23" x14ac:dyDescent="0.25">
      <c r="C89" s="28"/>
      <c r="D89" s="28"/>
      <c r="E89" s="29"/>
      <c r="F89" s="28"/>
      <c r="G89" s="14" t="s">
        <v>14</v>
      </c>
      <c r="H89" s="28"/>
      <c r="I89" s="16">
        <v>1067</v>
      </c>
      <c r="J89" s="14"/>
      <c r="K89" s="13"/>
      <c r="L89" s="23">
        <f t="shared" si="7"/>
        <v>0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3:23" x14ac:dyDescent="0.25">
      <c r="C90" s="28"/>
      <c r="D90" s="28"/>
      <c r="E90" s="29"/>
      <c r="F90" s="28"/>
      <c r="G90" s="14" t="s">
        <v>15</v>
      </c>
      <c r="H90" s="28"/>
      <c r="I90" s="16">
        <v>1067</v>
      </c>
      <c r="J90" s="14"/>
      <c r="K90" s="13"/>
      <c r="L90" s="23">
        <f t="shared" si="7"/>
        <v>0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3:23" x14ac:dyDescent="0.25">
      <c r="C91" s="28"/>
      <c r="D91" s="28"/>
      <c r="E91" s="29"/>
      <c r="F91" s="28"/>
      <c r="G91" s="14" t="s">
        <v>55</v>
      </c>
      <c r="H91" s="28"/>
      <c r="I91" s="16">
        <v>1067</v>
      </c>
      <c r="J91" s="14"/>
      <c r="K91" s="13"/>
      <c r="L91" s="23">
        <f t="shared" si="7"/>
        <v>0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3:23" x14ac:dyDescent="0.25">
      <c r="C92" s="28"/>
      <c r="D92" s="28"/>
      <c r="E92" s="29"/>
      <c r="F92" s="28"/>
      <c r="G92" s="14" t="s">
        <v>56</v>
      </c>
      <c r="H92" s="28"/>
      <c r="I92" s="16">
        <v>1067</v>
      </c>
      <c r="J92" s="14"/>
      <c r="K92" s="13"/>
      <c r="L92" s="23">
        <f t="shared" si="7"/>
        <v>0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3:23" x14ac:dyDescent="0.25">
      <c r="C93" s="28"/>
      <c r="D93" s="28"/>
      <c r="E93" s="29"/>
      <c r="F93" s="28"/>
      <c r="G93" s="14" t="s">
        <v>10</v>
      </c>
      <c r="H93" s="28"/>
      <c r="I93" s="16">
        <v>1067</v>
      </c>
      <c r="J93" s="14"/>
      <c r="K93" s="13"/>
      <c r="L93" s="23">
        <f t="shared" si="7"/>
        <v>0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3:23" ht="18.75" x14ac:dyDescent="0.3">
      <c r="E94" s="8"/>
      <c r="F94" s="9"/>
      <c r="G94" s="4"/>
      <c r="H94" s="10"/>
      <c r="I94" s="5"/>
      <c r="J94" s="3"/>
      <c r="K94" s="6"/>
      <c r="L94" s="7"/>
    </row>
    <row r="95" spans="3:23" ht="18.75" x14ac:dyDescent="0.3">
      <c r="E95" s="8"/>
      <c r="F95" s="9"/>
      <c r="G95" s="4"/>
      <c r="H95" s="10"/>
      <c r="I95" s="5"/>
      <c r="J95" s="3"/>
      <c r="K95" s="6"/>
      <c r="L95" s="7"/>
    </row>
    <row r="96" spans="3:23" ht="18.75" x14ac:dyDescent="0.3">
      <c r="E96" s="8"/>
      <c r="F96" s="9"/>
      <c r="G96" s="4"/>
      <c r="H96" s="10"/>
      <c r="I96" s="5"/>
      <c r="J96" s="3"/>
      <c r="K96" s="6"/>
      <c r="L96" s="7"/>
    </row>
    <row r="97" spans="5:12" ht="18.75" x14ac:dyDescent="0.3">
      <c r="E97" s="8"/>
      <c r="F97" s="9"/>
      <c r="G97" s="4"/>
      <c r="H97" s="10"/>
      <c r="I97" s="5"/>
      <c r="J97" s="3"/>
      <c r="K97" s="6"/>
      <c r="L97" s="7"/>
    </row>
    <row r="98" spans="5:12" ht="18.75" x14ac:dyDescent="0.3">
      <c r="E98" s="8"/>
      <c r="F98" s="9"/>
      <c r="G98" s="4"/>
      <c r="H98" s="10"/>
      <c r="I98" s="5"/>
      <c r="J98" s="3"/>
      <c r="K98" s="6"/>
      <c r="L98" s="7"/>
    </row>
    <row r="99" spans="5:12" ht="18.75" x14ac:dyDescent="0.3">
      <c r="E99" s="8"/>
      <c r="F99" s="9"/>
      <c r="G99" s="4"/>
      <c r="H99" s="10"/>
      <c r="I99" s="5"/>
      <c r="J99" s="3"/>
      <c r="K99" s="6"/>
      <c r="L99" s="7"/>
    </row>
  </sheetData>
  <mergeCells count="100">
    <mergeCell ref="C85:C93"/>
    <mergeCell ref="D85:D93"/>
    <mergeCell ref="E22:E30"/>
    <mergeCell ref="F22:F30"/>
    <mergeCell ref="H22:H30"/>
    <mergeCell ref="E31:E39"/>
    <mergeCell ref="F31:F39"/>
    <mergeCell ref="H31:H39"/>
    <mergeCell ref="E40:E48"/>
    <mergeCell ref="F40:F48"/>
    <mergeCell ref="H40:H48"/>
    <mergeCell ref="E49:E57"/>
    <mergeCell ref="F49:F57"/>
    <mergeCell ref="H49:H57"/>
    <mergeCell ref="E58:E66"/>
    <mergeCell ref="F58:F66"/>
    <mergeCell ref="E76:E84"/>
    <mergeCell ref="F76:F84"/>
    <mergeCell ref="H76:H84"/>
    <mergeCell ref="E85:E93"/>
    <mergeCell ref="F85:F93"/>
    <mergeCell ref="H85:H93"/>
    <mergeCell ref="E67:E75"/>
    <mergeCell ref="F67:F75"/>
    <mergeCell ref="H67:H75"/>
    <mergeCell ref="C58:C66"/>
    <mergeCell ref="D58:D66"/>
    <mergeCell ref="C67:C75"/>
    <mergeCell ref="D67:D75"/>
    <mergeCell ref="C76:C84"/>
    <mergeCell ref="D76:D84"/>
    <mergeCell ref="C40:C48"/>
    <mergeCell ref="D40:D48"/>
    <mergeCell ref="C49:C57"/>
    <mergeCell ref="D49:D57"/>
    <mergeCell ref="E4:E12"/>
    <mergeCell ref="C22:C30"/>
    <mergeCell ref="D22:D30"/>
    <mergeCell ref="C31:C39"/>
    <mergeCell ref="D31:D39"/>
    <mergeCell ref="C13:C21"/>
    <mergeCell ref="D13:D21"/>
    <mergeCell ref="C4:C12"/>
    <mergeCell ref="E13:E21"/>
    <mergeCell ref="Q16:Q21"/>
    <mergeCell ref="S16:S21"/>
    <mergeCell ref="D4:D12"/>
    <mergeCell ref="H58:H66"/>
    <mergeCell ref="Q58:Q63"/>
    <mergeCell ref="S58:S63"/>
    <mergeCell ref="Q46:Q51"/>
    <mergeCell ref="S46:S51"/>
    <mergeCell ref="P52:P57"/>
    <mergeCell ref="Q52:Q57"/>
    <mergeCell ref="S52:S57"/>
    <mergeCell ref="Q28:Q33"/>
    <mergeCell ref="S28:S33"/>
    <mergeCell ref="O34:O39"/>
    <mergeCell ref="O40:O45"/>
    <mergeCell ref="P34:P39"/>
    <mergeCell ref="O22:O27"/>
    <mergeCell ref="P22:P27"/>
    <mergeCell ref="Q22:Q27"/>
    <mergeCell ref="S22:S27"/>
    <mergeCell ref="N46:N51"/>
    <mergeCell ref="P40:P45"/>
    <mergeCell ref="Q40:Q45"/>
    <mergeCell ref="S40:S45"/>
    <mergeCell ref="Q34:Q39"/>
    <mergeCell ref="S34:S39"/>
    <mergeCell ref="N52:N57"/>
    <mergeCell ref="N58:N63"/>
    <mergeCell ref="O16:O21"/>
    <mergeCell ref="P16:P21"/>
    <mergeCell ref="O28:O33"/>
    <mergeCell ref="P28:P33"/>
    <mergeCell ref="O46:O51"/>
    <mergeCell ref="O52:O57"/>
    <mergeCell ref="O58:O63"/>
    <mergeCell ref="P46:P51"/>
    <mergeCell ref="P58:P63"/>
    <mergeCell ref="N16:N21"/>
    <mergeCell ref="N22:N27"/>
    <mergeCell ref="N28:N33"/>
    <mergeCell ref="N34:N39"/>
    <mergeCell ref="N40:N45"/>
    <mergeCell ref="S4:S9"/>
    <mergeCell ref="N10:N15"/>
    <mergeCell ref="S10:S15"/>
    <mergeCell ref="O4:O9"/>
    <mergeCell ref="O10:O15"/>
    <mergeCell ref="P4:P9"/>
    <mergeCell ref="P10:P15"/>
    <mergeCell ref="Q4:Q9"/>
    <mergeCell ref="Q10:Q15"/>
    <mergeCell ref="F13:F21"/>
    <mergeCell ref="H13:H21"/>
    <mergeCell ref="H4:H12"/>
    <mergeCell ref="F4:F12"/>
    <mergeCell ref="N4:N9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Gamma Akbar Sya'bana</dc:creator>
  <cp:lastModifiedBy>Gamma Akbar Sya'bana</cp:lastModifiedBy>
  <dcterms:created xsi:type="dcterms:W3CDTF">2015-06-05T18:17:20Z</dcterms:created>
  <dcterms:modified xsi:type="dcterms:W3CDTF">2021-07-12T05:15:22Z</dcterms:modified>
</cp:coreProperties>
</file>