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sal/code/sci7/pslab/misc/"/>
    </mc:Choice>
  </mc:AlternateContent>
  <xr:revisionPtr revIDLastSave="0" documentId="13_ncr:1_{46A8C424-2ABB-EE46-AA68-8C851FDFBD70}" xr6:coauthVersionLast="47" xr6:coauthVersionMax="47" xr10:uidLastSave="{00000000-0000-0000-0000-000000000000}"/>
  <bookViews>
    <workbookView xWindow="580" yWindow="500" windowWidth="27640" windowHeight="16440" xr2:uid="{943B2E37-88DD-A44F-A64B-AB8A8757E4DB}"/>
  </bookViews>
  <sheets>
    <sheet name="DATOS ELV" sheetId="1" r:id="rId1"/>
    <sheet name="R=1.5 Rmin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6" i="2" l="1"/>
  <c r="N15" i="2"/>
  <c r="M15" i="2"/>
  <c r="N14" i="2"/>
  <c r="N13" i="2"/>
  <c r="N12" i="2"/>
  <c r="M12" i="2"/>
  <c r="N11" i="2"/>
  <c r="M10" i="2"/>
  <c r="N10" i="2"/>
  <c r="N9" i="2"/>
  <c r="M9" i="2"/>
  <c r="N7" i="2"/>
  <c r="M7" i="2"/>
  <c r="N8" i="2"/>
  <c r="N6" i="2"/>
  <c r="M6" i="2"/>
  <c r="N5" i="2"/>
  <c r="M5" i="2"/>
  <c r="N4" i="2"/>
  <c r="M4" i="2"/>
  <c r="C2" i="2"/>
  <c r="D5" i="2"/>
  <c r="D7" i="2" s="1"/>
  <c r="C5" i="2"/>
  <c r="D6" i="2"/>
  <c r="C7" i="2"/>
  <c r="C6" i="2"/>
  <c r="P15" i="1"/>
  <c r="Q12" i="1"/>
  <c r="Q13" i="1"/>
  <c r="P13" i="1"/>
  <c r="Q14" i="1"/>
  <c r="P14" i="1"/>
  <c r="P12" i="1"/>
  <c r="P7" i="1"/>
  <c r="P6" i="1"/>
  <c r="Q5" i="1"/>
  <c r="S4" i="1" s="1"/>
  <c r="Q4" i="1"/>
  <c r="P4" i="1"/>
  <c r="S5" i="1" l="1"/>
  <c r="Q7" i="1" s="1"/>
  <c r="Q6" i="1" l="1"/>
</calcChain>
</file>

<file path=xl/sharedStrings.xml><?xml version="1.0" encoding="utf-8"?>
<sst xmlns="http://schemas.openxmlformats.org/spreadsheetml/2006/main" count="43" uniqueCount="38">
  <si>
    <t>x1</t>
  </si>
  <si>
    <t>y1</t>
  </si>
  <si>
    <t>H vap</t>
  </si>
  <si>
    <t>H líq</t>
  </si>
  <si>
    <t>D</t>
  </si>
  <si>
    <t>x_D</t>
  </si>
  <si>
    <t>F</t>
  </si>
  <si>
    <t>kmol / h</t>
  </si>
  <si>
    <t>R</t>
  </si>
  <si>
    <t>z</t>
  </si>
  <si>
    <t>T</t>
  </si>
  <si>
    <t>˚F</t>
  </si>
  <si>
    <t>Liq Sat.</t>
  </si>
  <si>
    <t>B</t>
  </si>
  <si>
    <t>x_B</t>
  </si>
  <si>
    <t>Calculo Rmin</t>
  </si>
  <si>
    <t>X</t>
  </si>
  <si>
    <t>H</t>
  </si>
  <si>
    <t>Linea de Operación</t>
  </si>
  <si>
    <t>Equilibrio</t>
  </si>
  <si>
    <t>x</t>
  </si>
  <si>
    <t>y</t>
  </si>
  <si>
    <t>Liquido</t>
  </si>
  <si>
    <t>Vapor</t>
  </si>
  <si>
    <t>Y</t>
  </si>
  <si>
    <t>m</t>
  </si>
  <si>
    <t>b</t>
  </si>
  <si>
    <t>x,y</t>
  </si>
  <si>
    <t>Q'min</t>
  </si>
  <si>
    <t>Q''min</t>
  </si>
  <si>
    <t>Rmin</t>
  </si>
  <si>
    <t>Rmin = (Q´min - Hv1) / (Hv1 - HLo)</t>
  </si>
  <si>
    <t>D liqudo</t>
  </si>
  <si>
    <t>D vapor</t>
  </si>
  <si>
    <t>Calculo Q'y Q''</t>
  </si>
  <si>
    <t>Q'</t>
  </si>
  <si>
    <t>Q''</t>
  </si>
  <si>
    <t>Etapas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</si>
</sst>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2" xfId="0" applyFill="1" applyBorder="1"/>
    <xf numFmtId="0" fontId="0" fillId="2" borderId="1" xfId="0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ELV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ELV'!$J$3:$J$103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'DATOS ELV'!$K$3:$K$103</c:f>
              <c:numCache>
                <c:formatCode>General</c:formatCode>
                <c:ptCount val="101"/>
                <c:pt idx="0">
                  <c:v>0</c:v>
                </c:pt>
                <c:pt idx="1">
                  <c:v>0.2017756922186944</c:v>
                </c:pt>
                <c:pt idx="2">
                  <c:v>0.34679493952118573</c:v>
                </c:pt>
                <c:pt idx="3">
                  <c:v>0.45362003204777318</c:v>
                </c:pt>
                <c:pt idx="4">
                  <c:v>0.53418400231343199</c:v>
                </c:pt>
                <c:pt idx="5">
                  <c:v>0.5962780252628701</c:v>
                </c:pt>
                <c:pt idx="6">
                  <c:v>0.64508888050082258</c:v>
                </c:pt>
                <c:pt idx="7">
                  <c:v>0.6841426056067661</c:v>
                </c:pt>
                <c:pt idx="8">
                  <c:v>0.7158871613872333</c:v>
                </c:pt>
                <c:pt idx="9">
                  <c:v>0.74205675147952654</c:v>
                </c:pt>
                <c:pt idx="10">
                  <c:v>0.76390371678519109</c:v>
                </c:pt>
                <c:pt idx="11">
                  <c:v>0.78234864443144225</c:v>
                </c:pt>
                <c:pt idx="12">
                  <c:v>0.79807949691953239</c:v>
                </c:pt>
                <c:pt idx="13">
                  <c:v>0.81161825660242515</c:v>
                </c:pt>
                <c:pt idx="14">
                  <c:v>0.82336653778815494</c:v>
                </c:pt>
                <c:pt idx="15">
                  <c:v>0.83363733488876524</c:v>
                </c:pt>
                <c:pt idx="16">
                  <c:v>0.84267747456403674</c:v>
                </c:pt>
                <c:pt idx="17">
                  <c:v>0.85068373220911031</c:v>
                </c:pt>
                <c:pt idx="18">
                  <c:v>0.85781456304530723</c:v>
                </c:pt>
                <c:pt idx="19">
                  <c:v>0.86419875306219973</c:v>
                </c:pt>
                <c:pt idx="20">
                  <c:v>0.86994187661440969</c:v>
                </c:pt>
                <c:pt idx="21">
                  <c:v>0.87513117184354505</c:v>
                </c:pt>
                <c:pt idx="22">
                  <c:v>0.87983926086125241</c:v>
                </c:pt>
                <c:pt idx="23">
                  <c:v>0.88412701675990035</c:v>
                </c:pt>
                <c:pt idx="24">
                  <c:v>0.88804579375676296</c:v>
                </c:pt>
                <c:pt idx="25">
                  <c:v>0.89163917713349206</c:v>
                </c:pt>
                <c:pt idx="26">
                  <c:v>0.89494436765578012</c:v>
                </c:pt>
                <c:pt idx="27">
                  <c:v>0.89799328528110989</c:v>
                </c:pt>
                <c:pt idx="28">
                  <c:v>0.90081345546985214</c:v>
                </c:pt>
                <c:pt idx="29">
                  <c:v>0.90342872579699651</c:v>
                </c:pt>
                <c:pt idx="30">
                  <c:v>0.90585984910374018</c:v>
                </c:pt>
                <c:pt idx="31">
                  <c:v>0.90812496094574113</c:v>
                </c:pt>
                <c:pt idx="32">
                  <c:v>0.91023997276095858</c:v>
                </c:pt>
                <c:pt idx="33">
                  <c:v>0.91221889741174822</c:v>
                </c:pt>
                <c:pt idx="34">
                  <c:v>0.91407412013850575</c:v>
                </c:pt>
                <c:pt idx="35">
                  <c:v>0.91581662519732798</c:v>
                </c:pt>
                <c:pt idx="36">
                  <c:v>0.91745618632655945</c:v>
                </c:pt>
                <c:pt idx="37">
                  <c:v>0.9190015275382879</c:v>
                </c:pt>
                <c:pt idx="38">
                  <c:v>0.92046045944564281</c:v>
                </c:pt>
                <c:pt idx="39">
                  <c:v>0.92183999532835126</c:v>
                </c:pt>
                <c:pt idx="40">
                  <c:v>0.9231464503434067</c:v>
                </c:pt>
                <c:pt idx="41">
                  <c:v>0.92438552665685059</c:v>
                </c:pt>
                <c:pt idx="42">
                  <c:v>0.92556238676904257</c:v>
                </c:pt>
                <c:pt idx="43">
                  <c:v>0.92668171690283929</c:v>
                </c:pt>
                <c:pt idx="44">
                  <c:v>0.92774778199905461</c:v>
                </c:pt>
                <c:pt idx="45">
                  <c:v>0.92876447360111891</c:v>
                </c:pt>
                <c:pt idx="46">
                  <c:v>0.92973535169741417</c:v>
                </c:pt>
                <c:pt idx="47">
                  <c:v>0.93066368141598088</c:v>
                </c:pt>
                <c:pt idx="48">
                  <c:v>0.93155246532398206</c:v>
                </c:pt>
                <c:pt idx="49">
                  <c:v>0.93240447196757814</c:v>
                </c:pt>
                <c:pt idx="50">
                  <c:v>0.93322226119186413</c:v>
                </c:pt>
                <c:pt idx="51">
                  <c:v>0.93400820670144891</c:v>
                </c:pt>
                <c:pt idx="52">
                  <c:v>0.93476451625689994</c:v>
                </c:pt>
                <c:pt idx="53">
                  <c:v>0.93549324984860827</c:v>
                </c:pt>
                <c:pt idx="54">
                  <c:v>0.93619633614525921</c:v>
                </c:pt>
                <c:pt idx="55">
                  <c:v>0.93687558747803301</c:v>
                </c:pt>
                <c:pt idx="56">
                  <c:v>0.93753271359224011</c:v>
                </c:pt>
                <c:pt idx="57">
                  <c:v>0.93816933437468386</c:v>
                </c:pt>
                <c:pt idx="58">
                  <c:v>0.9387869917469408</c:v>
                </c:pt>
                <c:pt idx="59">
                  <c:v>0.93938716090135865</c:v>
                </c:pt>
                <c:pt idx="60">
                  <c:v>0.9399712610474189</c:v>
                </c:pt>
                <c:pt idx="61">
                  <c:v>0.94054066583170504</c:v>
                </c:pt>
                <c:pt idx="62">
                  <c:v>0.94109671359408031</c:v>
                </c:pt>
                <c:pt idx="63">
                  <c:v>0.94164071762694379</c:v>
                </c:pt>
                <c:pt idx="64">
                  <c:v>0.94217397661345004</c:v>
                </c:pt>
                <c:pt idx="65">
                  <c:v>0.94269778543511651</c:v>
                </c:pt>
                <c:pt idx="66">
                  <c:v>0.94321344656032469</c:v>
                </c:pt>
                <c:pt idx="67">
                  <c:v>0.94372228225391752</c:v>
                </c:pt>
                <c:pt idx="68">
                  <c:v>0.94422564788638541</c:v>
                </c:pt>
                <c:pt idx="69">
                  <c:v>0.94472494667086426</c:v>
                </c:pt>
                <c:pt idx="70">
                  <c:v>0.94522164622113325</c:v>
                </c:pt>
                <c:pt idx="71">
                  <c:v>0.94571729740725508</c:v>
                </c:pt>
                <c:pt idx="72">
                  <c:v>0.94621355609365965</c:v>
                </c:pt>
                <c:pt idx="73">
                  <c:v>0.94671220848446369</c:v>
                </c:pt>
                <c:pt idx="74">
                  <c:v>0.94721520098243572</c:v>
                </c:pt>
                <c:pt idx="75">
                  <c:v>0.94772467570561036</c:v>
                </c:pt>
                <c:pt idx="76">
                  <c:v>0.94824301311715153</c:v>
                </c:pt>
                <c:pt idx="77">
                  <c:v>0.94877288363621259</c:v>
                </c:pt>
                <c:pt idx="78">
                  <c:v>0.94931731064661562</c:v>
                </c:pt>
                <c:pt idx="79">
                  <c:v>0.94987974805680664</c:v>
                </c:pt>
                <c:pt idx="80">
                  <c:v>0.95046417656303173</c:v>
                </c:pt>
                <c:pt idx="81">
                  <c:v>0.95107522413179379</c:v>
                </c:pt>
                <c:pt idx="82">
                  <c:v>0.95171831810238572</c:v>
                </c:pt>
                <c:pt idx="83">
                  <c:v>0.9523998789405328</c:v>
                </c:pt>
                <c:pt idx="84">
                  <c:v>0.95312756938935972</c:v>
                </c:pt>
                <c:pt idx="85">
                  <c:v>0.95391061807678468</c:v>
                </c:pt>
                <c:pt idx="86">
                  <c:v>0.95476024433882323</c:v>
                </c:pt>
                <c:pt idx="87">
                  <c:v>0.95569022234332957</c:v>
                </c:pt>
                <c:pt idx="88">
                  <c:v>0.9567176395181809</c:v>
                </c:pt>
                <c:pt idx="89">
                  <c:v>0.95786393000196468</c:v>
                </c:pt>
                <c:pt idx="90">
                  <c:v>0.95915630365081372</c:v>
                </c:pt>
                <c:pt idx="91">
                  <c:v>0.9606297540574098</c:v>
                </c:pt>
                <c:pt idx="92">
                  <c:v>0.96232993073389916</c:v>
                </c:pt>
                <c:pt idx="93">
                  <c:v>0.96431732909814483</c:v>
                </c:pt>
                <c:pt idx="94">
                  <c:v>0.96667353884069385</c:v>
                </c:pt>
                <c:pt idx="95">
                  <c:v>0.96951079516554561</c:v>
                </c:pt>
                <c:pt idx="96">
                  <c:v>0.97298699347617601</c:v>
                </c:pt>
                <c:pt idx="97">
                  <c:v>0.97733005985124743</c:v>
                </c:pt>
                <c:pt idx="98">
                  <c:v>0.98287899278509716</c:v>
                </c:pt>
                <c:pt idx="99">
                  <c:v>0.99015601439236389</c:v>
                </c:pt>
                <c:pt idx="100">
                  <c:v>0.99999964908392869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8A-0B4C-A512-9D17046E17E9}"/>
            </c:ext>
          </c:extLst>
        </c:ser>
        <c:ser>
          <c:idx val="1"/>
          <c:order val="1"/>
          <c:tx>
            <c:v>45 ˚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98A-0B4C-A512-9D17046E1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600304"/>
        <c:axId val="2042616800"/>
      </c:scatterChart>
      <c:scatterChart>
        <c:scatterStyle val="lineMarker"/>
        <c:varyColors val="0"/>
        <c:ser>
          <c:idx val="2"/>
          <c:order val="2"/>
          <c:tx>
            <c:v>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'DATOS ELV'!$W$4</c:f>
              <c:numCache>
                <c:formatCode>General</c:formatCode>
                <c:ptCount val="1"/>
                <c:pt idx="0">
                  <c:v>0.45</c:v>
                </c:pt>
              </c:numCache>
            </c:numRef>
          </c:xVal>
          <c:yVal>
            <c:numRef>
              <c:f>'DATOS ELV'!$X$4</c:f>
              <c:numCache>
                <c:formatCode>General</c:formatCode>
                <c:ptCount val="1"/>
                <c:pt idx="0">
                  <c:v>0.92500000000000004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8A-0B4C-A512-9D17046E1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600304"/>
        <c:axId val="2042616800"/>
      </c:scatterChart>
      <c:valAx>
        <c:axId val="20426003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616800"/>
        <c:crosses val="autoZero"/>
        <c:crossBetween val="midCat"/>
      </c:valAx>
      <c:valAx>
        <c:axId val="20426168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60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Liquido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ELV'!$J$3:$J$103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'DATOS ELV'!$M$3:$M$103</c:f>
              <c:numCache>
                <c:formatCode>General</c:formatCode>
                <c:ptCount val="101"/>
                <c:pt idx="0">
                  <c:v>17059.662503866261</c:v>
                </c:pt>
                <c:pt idx="1">
                  <c:v>17090.680675424879</c:v>
                </c:pt>
                <c:pt idx="2">
                  <c:v>14680.134685569372</c:v>
                </c:pt>
                <c:pt idx="3">
                  <c:v>12977.338472994177</c:v>
                </c:pt>
                <c:pt idx="4">
                  <c:v>11740.961805420107</c:v>
                </c:pt>
                <c:pt idx="5">
                  <c:v>10820.046621165237</c:v>
                </c:pt>
                <c:pt idx="6">
                  <c:v>10118.16843081723</c:v>
                </c:pt>
                <c:pt idx="7">
                  <c:v>9572.2546421057905</c:v>
                </c:pt>
                <c:pt idx="8">
                  <c:v>9140.0309051105305</c:v>
                </c:pt>
                <c:pt idx="9">
                  <c:v>8792.4793056754206</c:v>
                </c:pt>
                <c:pt idx="10">
                  <c:v>8509.2273794968405</c:v>
                </c:pt>
                <c:pt idx="11">
                  <c:v>8275.6673275590856</c:v>
                </c:pt>
                <c:pt idx="12">
                  <c:v>8081.1192171066359</c:v>
                </c:pt>
                <c:pt idx="13">
                  <c:v>7917.6348117244024</c:v>
                </c:pt>
                <c:pt idx="14">
                  <c:v>7779.1996531591049</c:v>
                </c:pt>
                <c:pt idx="15">
                  <c:v>7661.1949614127043</c:v>
                </c:pt>
                <c:pt idx="16">
                  <c:v>7560.0239211056241</c:v>
                </c:pt>
                <c:pt idx="17">
                  <c:v>7472.8498396786727</c:v>
                </c:pt>
                <c:pt idx="18">
                  <c:v>7397.4092346073176</c:v>
                </c:pt>
                <c:pt idx="19">
                  <c:v>7331.8771080708066</c:v>
                </c:pt>
                <c:pt idx="20">
                  <c:v>7274.7660535425948</c:v>
                </c:pt>
                <c:pt idx="21">
                  <c:v>7224.8535332355223</c:v>
                </c:pt>
                <c:pt idx="22">
                  <c:v>7181.1261939591677</c:v>
                </c:pt>
                <c:pt idx="23">
                  <c:v>7142.7363038308549</c:v>
                </c:pt>
                <c:pt idx="24">
                  <c:v>7108.9703642864088</c:v>
                </c:pt>
                <c:pt idx="25">
                  <c:v>7079.222903522972</c:v>
                </c:pt>
                <c:pt idx="26">
                  <c:v>7052.9771357461204</c:v>
                </c:pt>
                <c:pt idx="27">
                  <c:v>7029.7893504932817</c:v>
                </c:pt>
                <c:pt idx="28">
                  <c:v>7009.2756339286625</c:v>
                </c:pt>
                <c:pt idx="29">
                  <c:v>6991.1024933096423</c:v>
                </c:pt>
                <c:pt idx="30">
                  <c:v>6974.978768570063</c:v>
                </c:pt>
                <c:pt idx="31">
                  <c:v>6960.6484823866276</c:v>
                </c:pt>
                <c:pt idx="32">
                  <c:v>6947.8861242178118</c:v>
                </c:pt>
                <c:pt idx="33">
                  <c:v>6936.4914599352251</c:v>
                </c:pt>
                <c:pt idx="34">
                  <c:v>6926.286220294437</c:v>
                </c:pt>
                <c:pt idx="35">
                  <c:v>6917.1109225301816</c:v>
                </c:pt>
                <c:pt idx="36">
                  <c:v>6908.8226884654368</c:v>
                </c:pt>
                <c:pt idx="37">
                  <c:v>6901.2922011037872</c:v>
                </c:pt>
                <c:pt idx="38">
                  <c:v>6894.4027622220528</c:v>
                </c:pt>
                <c:pt idx="39">
                  <c:v>6888.0481362186965</c:v>
                </c:pt>
                <c:pt idx="40">
                  <c:v>6882.1313636427085</c:v>
                </c:pt>
                <c:pt idx="41">
                  <c:v>6876.5639656949043</c:v>
                </c:pt>
                <c:pt idx="42">
                  <c:v>6871.2644259512872</c:v>
                </c:pt>
                <c:pt idx="43">
                  <c:v>6866.1577576825675</c:v>
                </c:pt>
                <c:pt idx="44">
                  <c:v>6861.1746472964032</c:v>
                </c:pt>
                <c:pt idx="45">
                  <c:v>6856.2504828519368</c:v>
                </c:pt>
                <c:pt idx="46">
                  <c:v>6851.3252908095001</c:v>
                </c:pt>
                <c:pt idx="47">
                  <c:v>6846.3434531326957</c:v>
                </c:pt>
                <c:pt idx="48">
                  <c:v>6841.2522320656681</c:v>
                </c:pt>
                <c:pt idx="49">
                  <c:v>6836.0025003159217</c:v>
                </c:pt>
                <c:pt idx="50">
                  <c:v>6830.547750320492</c:v>
                </c:pt>
                <c:pt idx="51">
                  <c:v>6824.8441670881657</c:v>
                </c:pt>
                <c:pt idx="52">
                  <c:v>6818.8500865414444</c:v>
                </c:pt>
                <c:pt idx="53">
                  <c:v>6812.5259272728617</c:v>
                </c:pt>
                <c:pt idx="54">
                  <c:v>6805.8340142154739</c:v>
                </c:pt>
                <c:pt idx="55">
                  <c:v>6798.7382289066318</c:v>
                </c:pt>
                <c:pt idx="56">
                  <c:v>6791.2039212235795</c:v>
                </c:pt>
                <c:pt idx="57">
                  <c:v>6783.197830981946</c:v>
                </c:pt>
                <c:pt idx="58">
                  <c:v>6774.6875946583841</c:v>
                </c:pt>
                <c:pt idx="59">
                  <c:v>6765.6422636173093</c:v>
                </c:pt>
                <c:pt idx="60">
                  <c:v>6756.0316516294697</c:v>
                </c:pt>
                <c:pt idx="61">
                  <c:v>6745.8262962538829</c:v>
                </c:pt>
                <c:pt idx="62">
                  <c:v>6734.9971966087251</c:v>
                </c:pt>
                <c:pt idx="63">
                  <c:v>6723.5164321491338</c:v>
                </c:pt>
                <c:pt idx="64">
                  <c:v>6711.3561608738382</c:v>
                </c:pt>
                <c:pt idx="65">
                  <c:v>6698.4888593405885</c:v>
                </c:pt>
                <c:pt idx="66">
                  <c:v>6684.8873968763864</c:v>
                </c:pt>
                <c:pt idx="67">
                  <c:v>6670.5246959785381</c:v>
                </c:pt>
                <c:pt idx="68">
                  <c:v>6655.3737735962859</c:v>
                </c:pt>
                <c:pt idx="69">
                  <c:v>6639.4072762828473</c:v>
                </c:pt>
                <c:pt idx="70">
                  <c:v>6622.5980079934207</c:v>
                </c:pt>
                <c:pt idx="71">
                  <c:v>6604.917938199982</c:v>
                </c:pt>
                <c:pt idx="72">
                  <c:v>6586.3388191757876</c:v>
                </c:pt>
                <c:pt idx="73">
                  <c:v>6566.8311955303516</c:v>
                </c:pt>
                <c:pt idx="74">
                  <c:v>6546.3651602044129</c:v>
                </c:pt>
                <c:pt idx="75">
                  <c:v>6524.9091731161789</c:v>
                </c:pt>
                <c:pt idx="76">
                  <c:v>6502.430145109467</c:v>
                </c:pt>
                <c:pt idx="77">
                  <c:v>6478.8934178234067</c:v>
                </c:pt>
                <c:pt idx="78">
                  <c:v>6454.2617168305533</c:v>
                </c:pt>
                <c:pt idx="79">
                  <c:v>6428.4950033533696</c:v>
                </c:pt>
                <c:pt idx="80">
                  <c:v>6401.5497403818736</c:v>
                </c:pt>
                <c:pt idx="81">
                  <c:v>6373.3783603851325</c:v>
                </c:pt>
                <c:pt idx="82">
                  <c:v>6343.9273117202993</c:v>
                </c:pt>
                <c:pt idx="83">
                  <c:v>6313.1374465802201</c:v>
                </c:pt>
                <c:pt idx="84">
                  <c:v>6280.9412591490818</c:v>
                </c:pt>
                <c:pt idx="85">
                  <c:v>6247.2609412064839</c:v>
                </c:pt>
                <c:pt idx="86">
                  <c:v>6212.0062360047214</c:v>
                </c:pt>
                <c:pt idx="87">
                  <c:v>6175.0711864238674</c:v>
                </c:pt>
                <c:pt idx="88">
                  <c:v>6136.3292014690232</c:v>
                </c:pt>
                <c:pt idx="89">
                  <c:v>6095.6268036265028</c:v>
                </c:pt>
                <c:pt idx="90">
                  <c:v>6052.7766953899954</c:v>
                </c:pt>
                <c:pt idx="91">
                  <c:v>6007.5452017258503</c:v>
                </c:pt>
                <c:pt idx="92">
                  <c:v>5959.6371044912576</c:v>
                </c:pt>
                <c:pt idx="93">
                  <c:v>5908.6735903808058</c:v>
                </c:pt>
                <c:pt idx="94">
                  <c:v>5854.1585598113352</c:v>
                </c:pt>
                <c:pt idx="95">
                  <c:v>5795.4310332591267</c:v>
                </c:pt>
                <c:pt idx="96">
                  <c:v>5731.5900486770179</c:v>
                </c:pt>
                <c:pt idx="97">
                  <c:v>5661.3778136661904</c:v>
                </c:pt>
                <c:pt idx="98">
                  <c:v>5582.9916130416532</c:v>
                </c:pt>
                <c:pt idx="99">
                  <c:v>5493.7624537703696</c:v>
                </c:pt>
                <c:pt idx="100">
                  <c:v>5389.5941635242852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09-994F-ACB5-41827A2C7CFE}"/>
            </c:ext>
          </c:extLst>
        </c:ser>
        <c:ser>
          <c:idx val="1"/>
          <c:order val="1"/>
          <c:tx>
            <c:v>Vapor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'DATOS ELV'!$J$3:$J$103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'DATOS ELV'!$L$3:$L$103</c:f>
              <c:numCache>
                <c:formatCode>General</c:formatCode>
                <c:ptCount val="101"/>
                <c:pt idx="0">
                  <c:v>25547.480401098539</c:v>
                </c:pt>
                <c:pt idx="1">
                  <c:v>25547.478560921321</c:v>
                </c:pt>
                <c:pt idx="2">
                  <c:v>22792.357995988717</c:v>
                </c:pt>
                <c:pt idx="3">
                  <c:v>20834.147430967238</c:v>
                </c:pt>
                <c:pt idx="4">
                  <c:v>19402.635891554197</c:v>
                </c:pt>
                <c:pt idx="5">
                  <c:v>18328.232884573972</c:v>
                </c:pt>
                <c:pt idx="6">
                  <c:v>17502.313044798819</c:v>
                </c:pt>
                <c:pt idx="7">
                  <c:v>16853.662952268212</c:v>
                </c:pt>
                <c:pt idx="8">
                  <c:v>16334.462333788097</c:v>
                </c:pt>
                <c:pt idx="9">
                  <c:v>15911.836685365755</c:v>
                </c:pt>
                <c:pt idx="10">
                  <c:v>15562.677751774821</c:v>
                </c:pt>
                <c:pt idx="11">
                  <c:v>15270.400428669973</c:v>
                </c:pt>
                <c:pt idx="12">
                  <c:v>15022.870876790146</c:v>
                </c:pt>
                <c:pt idx="13">
                  <c:v>14811.053785242833</c:v>
                </c:pt>
                <c:pt idx="14">
                  <c:v>14628.111455888142</c:v>
                </c:pt>
                <c:pt idx="15">
                  <c:v>14468.792112965521</c:v>
                </c:pt>
                <c:pt idx="16">
                  <c:v>14329.007003592398</c:v>
                </c:pt>
                <c:pt idx="17">
                  <c:v>14205.533026975356</c:v>
                </c:pt>
                <c:pt idx="18">
                  <c:v>14095.800301236983</c:v>
                </c:pt>
                <c:pt idx="19">
                  <c:v>13997.738156946913</c:v>
                </c:pt>
                <c:pt idx="20">
                  <c:v>13909.661947501645</c:v>
                </c:pt>
                <c:pt idx="21">
                  <c:v>13830.188790407155</c:v>
                </c:pt>
                <c:pt idx="22">
                  <c:v>13758.174094907281</c:v>
                </c:pt>
                <c:pt idx="23">
                  <c:v>13692.663215192862</c:v>
                </c:pt>
                <c:pt idx="24">
                  <c:v>13632.854241768939</c:v>
                </c:pt>
                <c:pt idx="25">
                  <c:v>13578.069086691725</c:v>
                </c:pt>
                <c:pt idx="26">
                  <c:v>13527.730809644114</c:v>
                </c:pt>
                <c:pt idx="27">
                  <c:v>13481.345686355033</c:v>
                </c:pt>
                <c:pt idx="28">
                  <c:v>13438.48891408499</c:v>
                </c:pt>
                <c:pt idx="29">
                  <c:v>13398.793130831067</c:v>
                </c:pt>
                <c:pt idx="30">
                  <c:v>13361.939129172333</c:v>
                </c:pt>
                <c:pt idx="31">
                  <c:v>13327.648295147186</c:v>
                </c:pt>
                <c:pt idx="32">
                  <c:v>13295.676412955367</c:v>
                </c:pt>
                <c:pt idx="33">
                  <c:v>13265.808558548886</c:v>
                </c:pt>
                <c:pt idx="34">
                  <c:v>13237.854867003813</c:v>
                </c:pt>
                <c:pt idx="35">
                  <c:v>13211.647005399256</c:v>
                </c:pt>
                <c:pt idx="36">
                  <c:v>13187.035218679386</c:v>
                </c:pt>
                <c:pt idx="37">
                  <c:v>13163.885843456201</c:v>
                </c:pt>
                <c:pt idx="38">
                  <c:v>13142.079205987173</c:v>
                </c:pt>
                <c:pt idx="39">
                  <c:v>13121.507837136282</c:v>
                </c:pt>
                <c:pt idx="40">
                  <c:v>13102.074950123299</c:v>
                </c:pt>
                <c:pt idx="41">
                  <c:v>13083.693137116104</c:v>
                </c:pt>
                <c:pt idx="42">
                  <c:v>13066.283248847107</c:v>
                </c:pt>
                <c:pt idx="43">
                  <c:v>13049.773427919972</c:v>
                </c:pt>
                <c:pt idx="44">
                  <c:v>13034.098271664006</c:v>
                </c:pt>
                <c:pt idx="45">
                  <c:v>13019.198104580033</c:v>
                </c:pt>
                <c:pt idx="46">
                  <c:v>13005.018343804435</c:v>
                </c:pt>
                <c:pt idx="47">
                  <c:v>12991.508943769661</c:v>
                </c:pt>
                <c:pt idx="48">
                  <c:v>12978.623908482212</c:v>
                </c:pt>
                <c:pt idx="49">
                  <c:v>12966.320861677037</c:v>
                </c:pt>
                <c:pt idx="50">
                  <c:v>12954.560666616704</c:v>
                </c:pt>
                <c:pt idx="51">
                  <c:v>12943.307088547543</c:v>
                </c:pt>
                <c:pt idx="52">
                  <c:v>12932.526493851481</c:v>
                </c:pt>
                <c:pt idx="53">
                  <c:v>12922.187580783057</c:v>
                </c:pt>
                <c:pt idx="54">
                  <c:v>12912.261137382937</c:v>
                </c:pt>
                <c:pt idx="55">
                  <c:v>12902.719822742165</c:v>
                </c:pt>
                <c:pt idx="56">
                  <c:v>12893.53796826946</c:v>
                </c:pt>
                <c:pt idx="57">
                  <c:v>12884.69139600784</c:v>
                </c:pt>
                <c:pt idx="58">
                  <c:v>12876.157251365883</c:v>
                </c:pt>
                <c:pt idx="59">
                  <c:v>12867.913847882708</c:v>
                </c:pt>
                <c:pt idx="60">
                  <c:v>12859.940521842416</c:v>
                </c:pt>
                <c:pt idx="61">
                  <c:v>12852.217494699209</c:v>
                </c:pt>
                <c:pt idx="62">
                  <c:v>12844.725741366246</c:v>
                </c:pt>
                <c:pt idx="63">
                  <c:v>12837.446862469438</c:v>
                </c:pt>
                <c:pt idx="64">
                  <c:v>12830.362958662223</c:v>
                </c:pt>
                <c:pt idx="65">
                  <c:v>12823.4565050418</c:v>
                </c:pt>
                <c:pt idx="66">
                  <c:v>12816.710223594015</c:v>
                </c:pt>
                <c:pt idx="67">
                  <c:v>12810.106951414442</c:v>
                </c:pt>
                <c:pt idx="68">
                  <c:v>12803.629502197737</c:v>
                </c:pt>
                <c:pt idx="69">
                  <c:v>12797.260518137136</c:v>
                </c:pt>
                <c:pt idx="70">
                  <c:v>12790.982308914878</c:v>
                </c:pt>
                <c:pt idx="71">
                  <c:v>12784.776673855777</c:v>
                </c:pt>
                <c:pt idx="72">
                  <c:v>12778.624702530962</c:v>
                </c:pt>
                <c:pt idx="73">
                  <c:v>12772.506548077423</c:v>
                </c:pt>
                <c:pt idx="74">
                  <c:v>12766.401166175816</c:v>
                </c:pt>
                <c:pt idx="75">
                  <c:v>12760.286010911401</c:v>
                </c:pt>
                <c:pt idx="76">
                  <c:v>12754.136676497232</c:v>
                </c:pt>
                <c:pt idx="77">
                  <c:v>12747.926470895974</c:v>
                </c:pt>
                <c:pt idx="78">
                  <c:v>12741.625903489141</c:v>
                </c:pt>
                <c:pt idx="79">
                  <c:v>12735.202063770454</c:v>
                </c:pt>
                <c:pt idx="80">
                  <c:v>12728.617861112565</c:v>
                </c:pt>
                <c:pt idx="81">
                  <c:v>12721.831086280125</c:v>
                </c:pt>
                <c:pt idx="82">
                  <c:v>12714.793242574573</c:v>
                </c:pt>
                <c:pt idx="83">
                  <c:v>12707.448076855249</c:v>
                </c:pt>
                <c:pt idx="84">
                  <c:v>12699.729716101732</c:v>
                </c:pt>
                <c:pt idx="85">
                  <c:v>12691.56028051616</c:v>
                </c:pt>
                <c:pt idx="86">
                  <c:v>12682.84679465989</c:v>
                </c:pt>
                <c:pt idx="87">
                  <c:v>12673.477146464085</c:v>
                </c:pt>
                <c:pt idx="88">
                  <c:v>12663.314738696585</c:v>
                </c:pt>
                <c:pt idx="89">
                  <c:v>12652.191320383106</c:v>
                </c:pt>
                <c:pt idx="90">
                  <c:v>12639.897247161913</c:v>
                </c:pt>
                <c:pt idx="91">
                  <c:v>12626.168050494325</c:v>
                </c:pt>
                <c:pt idx="92">
                  <c:v>12610.665612706933</c:v>
                </c:pt>
                <c:pt idx="93">
                  <c:v>12592.951302901301</c:v>
                </c:pt>
                <c:pt idx="94">
                  <c:v>12572.446868063018</c:v>
                </c:pt>
                <c:pt idx="95">
                  <c:v>12548.376214608837</c:v>
                </c:pt>
                <c:pt idx="96">
                  <c:v>12519.676541564982</c:v>
                </c:pt>
                <c:pt idx="97">
                  <c:v>12484.858777180621</c:v>
                </c:pt>
                <c:pt idx="98">
                  <c:v>12441.781149909473</c:v>
                </c:pt>
                <c:pt idx="99">
                  <c:v>12387.267762590272</c:v>
                </c:pt>
                <c:pt idx="100">
                  <c:v>12316.437255279907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09-994F-ACB5-41827A2C7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389280"/>
        <c:axId val="2057535280"/>
      </c:scatterChart>
      <c:scatterChart>
        <c:scatterStyle val="lineMarker"/>
        <c:varyColors val="0"/>
        <c:ser>
          <c:idx val="2"/>
          <c:order val="2"/>
          <c:tx>
            <c:v>Linea de Operación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'DATOS ELV'!$P$4:$P$7</c:f>
              <c:numCache>
                <c:formatCode>General</c:formatCode>
                <c:ptCount val="4"/>
                <c:pt idx="0">
                  <c:v>0.45</c:v>
                </c:pt>
                <c:pt idx="1">
                  <c:v>0.92500000000000004</c:v>
                </c:pt>
                <c:pt idx="2">
                  <c:v>0.95</c:v>
                </c:pt>
                <c:pt idx="3">
                  <c:v>0.05</c:v>
                </c:pt>
              </c:numCache>
            </c:numRef>
          </c:xVal>
          <c:yVal>
            <c:numRef>
              <c:f>'DATOS ELV'!$Q$4:$Q$7</c:f>
              <c:numCache>
                <c:formatCode>General</c:formatCode>
                <c:ptCount val="4"/>
                <c:pt idx="0">
                  <c:v>6856.2504828519368</c:v>
                </c:pt>
                <c:pt idx="1">
                  <c:v>12584.094147998487</c:v>
                </c:pt>
                <c:pt idx="2">
                  <c:v>12885.55960405883</c:v>
                </c:pt>
                <c:pt idx="3">
                  <c:v>2032.803185886421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09-994F-ACB5-41827A2C7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389280"/>
        <c:axId val="2057535280"/>
      </c:scatterChart>
      <c:valAx>
        <c:axId val="197638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535280"/>
        <c:crosses val="autoZero"/>
        <c:crossBetween val="midCat"/>
      </c:valAx>
      <c:valAx>
        <c:axId val="20575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38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Liquido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ELV'!$J$3:$J$103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'DATOS ELV'!$M$3:$M$103</c:f>
              <c:numCache>
                <c:formatCode>General</c:formatCode>
                <c:ptCount val="101"/>
                <c:pt idx="0">
                  <c:v>17059.662503866261</c:v>
                </c:pt>
                <c:pt idx="1">
                  <c:v>17090.680675424879</c:v>
                </c:pt>
                <c:pt idx="2">
                  <c:v>14680.134685569372</c:v>
                </c:pt>
                <c:pt idx="3">
                  <c:v>12977.338472994177</c:v>
                </c:pt>
                <c:pt idx="4">
                  <c:v>11740.961805420107</c:v>
                </c:pt>
                <c:pt idx="5">
                  <c:v>10820.046621165237</c:v>
                </c:pt>
                <c:pt idx="6">
                  <c:v>10118.16843081723</c:v>
                </c:pt>
                <c:pt idx="7">
                  <c:v>9572.2546421057905</c:v>
                </c:pt>
                <c:pt idx="8">
                  <c:v>9140.0309051105305</c:v>
                </c:pt>
                <c:pt idx="9">
                  <c:v>8792.4793056754206</c:v>
                </c:pt>
                <c:pt idx="10">
                  <c:v>8509.2273794968405</c:v>
                </c:pt>
                <c:pt idx="11">
                  <c:v>8275.6673275590856</c:v>
                </c:pt>
                <c:pt idx="12">
                  <c:v>8081.1192171066359</c:v>
                </c:pt>
                <c:pt idx="13">
                  <c:v>7917.6348117244024</c:v>
                </c:pt>
                <c:pt idx="14">
                  <c:v>7779.1996531591049</c:v>
                </c:pt>
                <c:pt idx="15">
                  <c:v>7661.1949614127043</c:v>
                </c:pt>
                <c:pt idx="16">
                  <c:v>7560.0239211056241</c:v>
                </c:pt>
                <c:pt idx="17">
                  <c:v>7472.8498396786727</c:v>
                </c:pt>
                <c:pt idx="18">
                  <c:v>7397.4092346073176</c:v>
                </c:pt>
                <c:pt idx="19">
                  <c:v>7331.8771080708066</c:v>
                </c:pt>
                <c:pt idx="20">
                  <c:v>7274.7660535425948</c:v>
                </c:pt>
                <c:pt idx="21">
                  <c:v>7224.8535332355223</c:v>
                </c:pt>
                <c:pt idx="22">
                  <c:v>7181.1261939591677</c:v>
                </c:pt>
                <c:pt idx="23">
                  <c:v>7142.7363038308549</c:v>
                </c:pt>
                <c:pt idx="24">
                  <c:v>7108.9703642864088</c:v>
                </c:pt>
                <c:pt idx="25">
                  <c:v>7079.222903522972</c:v>
                </c:pt>
                <c:pt idx="26">
                  <c:v>7052.9771357461204</c:v>
                </c:pt>
                <c:pt idx="27">
                  <c:v>7029.7893504932817</c:v>
                </c:pt>
                <c:pt idx="28">
                  <c:v>7009.2756339286625</c:v>
                </c:pt>
                <c:pt idx="29">
                  <c:v>6991.1024933096423</c:v>
                </c:pt>
                <c:pt idx="30">
                  <c:v>6974.978768570063</c:v>
                </c:pt>
                <c:pt idx="31">
                  <c:v>6960.6484823866276</c:v>
                </c:pt>
                <c:pt idx="32">
                  <c:v>6947.8861242178118</c:v>
                </c:pt>
                <c:pt idx="33">
                  <c:v>6936.4914599352251</c:v>
                </c:pt>
                <c:pt idx="34">
                  <c:v>6926.286220294437</c:v>
                </c:pt>
                <c:pt idx="35">
                  <c:v>6917.1109225301816</c:v>
                </c:pt>
                <c:pt idx="36">
                  <c:v>6908.8226884654368</c:v>
                </c:pt>
                <c:pt idx="37">
                  <c:v>6901.2922011037872</c:v>
                </c:pt>
                <c:pt idx="38">
                  <c:v>6894.4027622220528</c:v>
                </c:pt>
                <c:pt idx="39">
                  <c:v>6888.0481362186965</c:v>
                </c:pt>
                <c:pt idx="40">
                  <c:v>6882.1313636427085</c:v>
                </c:pt>
                <c:pt idx="41">
                  <c:v>6876.5639656949043</c:v>
                </c:pt>
                <c:pt idx="42">
                  <c:v>6871.2644259512872</c:v>
                </c:pt>
                <c:pt idx="43">
                  <c:v>6866.1577576825675</c:v>
                </c:pt>
                <c:pt idx="44">
                  <c:v>6861.1746472964032</c:v>
                </c:pt>
                <c:pt idx="45">
                  <c:v>6856.2504828519368</c:v>
                </c:pt>
                <c:pt idx="46">
                  <c:v>6851.3252908095001</c:v>
                </c:pt>
                <c:pt idx="47">
                  <c:v>6846.3434531326957</c:v>
                </c:pt>
                <c:pt idx="48">
                  <c:v>6841.2522320656681</c:v>
                </c:pt>
                <c:pt idx="49">
                  <c:v>6836.0025003159217</c:v>
                </c:pt>
                <c:pt idx="50">
                  <c:v>6830.547750320492</c:v>
                </c:pt>
                <c:pt idx="51">
                  <c:v>6824.8441670881657</c:v>
                </c:pt>
                <c:pt idx="52">
                  <c:v>6818.8500865414444</c:v>
                </c:pt>
                <c:pt idx="53">
                  <c:v>6812.5259272728617</c:v>
                </c:pt>
                <c:pt idx="54">
                  <c:v>6805.8340142154739</c:v>
                </c:pt>
                <c:pt idx="55">
                  <c:v>6798.7382289066318</c:v>
                </c:pt>
                <c:pt idx="56">
                  <c:v>6791.2039212235795</c:v>
                </c:pt>
                <c:pt idx="57">
                  <c:v>6783.197830981946</c:v>
                </c:pt>
                <c:pt idx="58">
                  <c:v>6774.6875946583841</c:v>
                </c:pt>
                <c:pt idx="59">
                  <c:v>6765.6422636173093</c:v>
                </c:pt>
                <c:pt idx="60">
                  <c:v>6756.0316516294697</c:v>
                </c:pt>
                <c:pt idx="61">
                  <c:v>6745.8262962538829</c:v>
                </c:pt>
                <c:pt idx="62">
                  <c:v>6734.9971966087251</c:v>
                </c:pt>
                <c:pt idx="63">
                  <c:v>6723.5164321491338</c:v>
                </c:pt>
                <c:pt idx="64">
                  <c:v>6711.3561608738382</c:v>
                </c:pt>
                <c:pt idx="65">
                  <c:v>6698.4888593405885</c:v>
                </c:pt>
                <c:pt idx="66">
                  <c:v>6684.8873968763864</c:v>
                </c:pt>
                <c:pt idx="67">
                  <c:v>6670.5246959785381</c:v>
                </c:pt>
                <c:pt idx="68">
                  <c:v>6655.3737735962859</c:v>
                </c:pt>
                <c:pt idx="69">
                  <c:v>6639.4072762828473</c:v>
                </c:pt>
                <c:pt idx="70">
                  <c:v>6622.5980079934207</c:v>
                </c:pt>
                <c:pt idx="71">
                  <c:v>6604.917938199982</c:v>
                </c:pt>
                <c:pt idx="72">
                  <c:v>6586.3388191757876</c:v>
                </c:pt>
                <c:pt idx="73">
                  <c:v>6566.8311955303516</c:v>
                </c:pt>
                <c:pt idx="74">
                  <c:v>6546.3651602044129</c:v>
                </c:pt>
                <c:pt idx="75">
                  <c:v>6524.9091731161789</c:v>
                </c:pt>
                <c:pt idx="76">
                  <c:v>6502.430145109467</c:v>
                </c:pt>
                <c:pt idx="77">
                  <c:v>6478.8934178234067</c:v>
                </c:pt>
                <c:pt idx="78">
                  <c:v>6454.2617168305533</c:v>
                </c:pt>
                <c:pt idx="79">
                  <c:v>6428.4950033533696</c:v>
                </c:pt>
                <c:pt idx="80">
                  <c:v>6401.5497403818736</c:v>
                </c:pt>
                <c:pt idx="81">
                  <c:v>6373.3783603851325</c:v>
                </c:pt>
                <c:pt idx="82">
                  <c:v>6343.9273117202993</c:v>
                </c:pt>
                <c:pt idx="83">
                  <c:v>6313.1374465802201</c:v>
                </c:pt>
                <c:pt idx="84">
                  <c:v>6280.9412591490818</c:v>
                </c:pt>
                <c:pt idx="85">
                  <c:v>6247.2609412064839</c:v>
                </c:pt>
                <c:pt idx="86">
                  <c:v>6212.0062360047214</c:v>
                </c:pt>
                <c:pt idx="87">
                  <c:v>6175.0711864238674</c:v>
                </c:pt>
                <c:pt idx="88">
                  <c:v>6136.3292014690232</c:v>
                </c:pt>
                <c:pt idx="89">
                  <c:v>6095.6268036265028</c:v>
                </c:pt>
                <c:pt idx="90">
                  <c:v>6052.7766953899954</c:v>
                </c:pt>
                <c:pt idx="91">
                  <c:v>6007.5452017258503</c:v>
                </c:pt>
                <c:pt idx="92">
                  <c:v>5959.6371044912576</c:v>
                </c:pt>
                <c:pt idx="93">
                  <c:v>5908.6735903808058</c:v>
                </c:pt>
                <c:pt idx="94">
                  <c:v>5854.1585598113352</c:v>
                </c:pt>
                <c:pt idx="95">
                  <c:v>5795.4310332591267</c:v>
                </c:pt>
                <c:pt idx="96">
                  <c:v>5731.5900486770179</c:v>
                </c:pt>
                <c:pt idx="97">
                  <c:v>5661.3778136661904</c:v>
                </c:pt>
                <c:pt idx="98">
                  <c:v>5582.9916130416532</c:v>
                </c:pt>
                <c:pt idx="99">
                  <c:v>5493.7624537703696</c:v>
                </c:pt>
                <c:pt idx="100">
                  <c:v>5389.5941635242852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17-BC44-BEEA-A2B691C02F36}"/>
            </c:ext>
          </c:extLst>
        </c:ser>
        <c:ser>
          <c:idx val="1"/>
          <c:order val="1"/>
          <c:tx>
            <c:v>Vapor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'DATOS ELV'!$J$3:$J$103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'DATOS ELV'!$L$3:$L$103</c:f>
              <c:numCache>
                <c:formatCode>General</c:formatCode>
                <c:ptCount val="101"/>
                <c:pt idx="0">
                  <c:v>25547.480401098539</c:v>
                </c:pt>
                <c:pt idx="1">
                  <c:v>25547.478560921321</c:v>
                </c:pt>
                <c:pt idx="2">
                  <c:v>22792.357995988717</c:v>
                </c:pt>
                <c:pt idx="3">
                  <c:v>20834.147430967238</c:v>
                </c:pt>
                <c:pt idx="4">
                  <c:v>19402.635891554197</c:v>
                </c:pt>
                <c:pt idx="5">
                  <c:v>18328.232884573972</c:v>
                </c:pt>
                <c:pt idx="6">
                  <c:v>17502.313044798819</c:v>
                </c:pt>
                <c:pt idx="7">
                  <c:v>16853.662952268212</c:v>
                </c:pt>
                <c:pt idx="8">
                  <c:v>16334.462333788097</c:v>
                </c:pt>
                <c:pt idx="9">
                  <c:v>15911.836685365755</c:v>
                </c:pt>
                <c:pt idx="10">
                  <c:v>15562.677751774821</c:v>
                </c:pt>
                <c:pt idx="11">
                  <c:v>15270.400428669973</c:v>
                </c:pt>
                <c:pt idx="12">
                  <c:v>15022.870876790146</c:v>
                </c:pt>
                <c:pt idx="13">
                  <c:v>14811.053785242833</c:v>
                </c:pt>
                <c:pt idx="14">
                  <c:v>14628.111455888142</c:v>
                </c:pt>
                <c:pt idx="15">
                  <c:v>14468.792112965521</c:v>
                </c:pt>
                <c:pt idx="16">
                  <c:v>14329.007003592398</c:v>
                </c:pt>
                <c:pt idx="17">
                  <c:v>14205.533026975356</c:v>
                </c:pt>
                <c:pt idx="18">
                  <c:v>14095.800301236983</c:v>
                </c:pt>
                <c:pt idx="19">
                  <c:v>13997.738156946913</c:v>
                </c:pt>
                <c:pt idx="20">
                  <c:v>13909.661947501645</c:v>
                </c:pt>
                <c:pt idx="21">
                  <c:v>13830.188790407155</c:v>
                </c:pt>
                <c:pt idx="22">
                  <c:v>13758.174094907281</c:v>
                </c:pt>
                <c:pt idx="23">
                  <c:v>13692.663215192862</c:v>
                </c:pt>
                <c:pt idx="24">
                  <c:v>13632.854241768939</c:v>
                </c:pt>
                <c:pt idx="25">
                  <c:v>13578.069086691725</c:v>
                </c:pt>
                <c:pt idx="26">
                  <c:v>13527.730809644114</c:v>
                </c:pt>
                <c:pt idx="27">
                  <c:v>13481.345686355033</c:v>
                </c:pt>
                <c:pt idx="28">
                  <c:v>13438.48891408499</c:v>
                </c:pt>
                <c:pt idx="29">
                  <c:v>13398.793130831067</c:v>
                </c:pt>
                <c:pt idx="30">
                  <c:v>13361.939129172333</c:v>
                </c:pt>
                <c:pt idx="31">
                  <c:v>13327.648295147186</c:v>
                </c:pt>
                <c:pt idx="32">
                  <c:v>13295.676412955367</c:v>
                </c:pt>
                <c:pt idx="33">
                  <c:v>13265.808558548886</c:v>
                </c:pt>
                <c:pt idx="34">
                  <c:v>13237.854867003813</c:v>
                </c:pt>
                <c:pt idx="35">
                  <c:v>13211.647005399256</c:v>
                </c:pt>
                <c:pt idx="36">
                  <c:v>13187.035218679386</c:v>
                </c:pt>
                <c:pt idx="37">
                  <c:v>13163.885843456201</c:v>
                </c:pt>
                <c:pt idx="38">
                  <c:v>13142.079205987173</c:v>
                </c:pt>
                <c:pt idx="39">
                  <c:v>13121.507837136282</c:v>
                </c:pt>
                <c:pt idx="40">
                  <c:v>13102.074950123299</c:v>
                </c:pt>
                <c:pt idx="41">
                  <c:v>13083.693137116104</c:v>
                </c:pt>
                <c:pt idx="42">
                  <c:v>13066.283248847107</c:v>
                </c:pt>
                <c:pt idx="43">
                  <c:v>13049.773427919972</c:v>
                </c:pt>
                <c:pt idx="44">
                  <c:v>13034.098271664006</c:v>
                </c:pt>
                <c:pt idx="45">
                  <c:v>13019.198104580033</c:v>
                </c:pt>
                <c:pt idx="46">
                  <c:v>13005.018343804435</c:v>
                </c:pt>
                <c:pt idx="47">
                  <c:v>12991.508943769661</c:v>
                </c:pt>
                <c:pt idx="48">
                  <c:v>12978.623908482212</c:v>
                </c:pt>
                <c:pt idx="49">
                  <c:v>12966.320861677037</c:v>
                </c:pt>
                <c:pt idx="50">
                  <c:v>12954.560666616704</c:v>
                </c:pt>
                <c:pt idx="51">
                  <c:v>12943.307088547543</c:v>
                </c:pt>
                <c:pt idx="52">
                  <c:v>12932.526493851481</c:v>
                </c:pt>
                <c:pt idx="53">
                  <c:v>12922.187580783057</c:v>
                </c:pt>
                <c:pt idx="54">
                  <c:v>12912.261137382937</c:v>
                </c:pt>
                <c:pt idx="55">
                  <c:v>12902.719822742165</c:v>
                </c:pt>
                <c:pt idx="56">
                  <c:v>12893.53796826946</c:v>
                </c:pt>
                <c:pt idx="57">
                  <c:v>12884.69139600784</c:v>
                </c:pt>
                <c:pt idx="58">
                  <c:v>12876.157251365883</c:v>
                </c:pt>
                <c:pt idx="59">
                  <c:v>12867.913847882708</c:v>
                </c:pt>
                <c:pt idx="60">
                  <c:v>12859.940521842416</c:v>
                </c:pt>
                <c:pt idx="61">
                  <c:v>12852.217494699209</c:v>
                </c:pt>
                <c:pt idx="62">
                  <c:v>12844.725741366246</c:v>
                </c:pt>
                <c:pt idx="63">
                  <c:v>12837.446862469438</c:v>
                </c:pt>
                <c:pt idx="64">
                  <c:v>12830.362958662223</c:v>
                </c:pt>
                <c:pt idx="65">
                  <c:v>12823.4565050418</c:v>
                </c:pt>
                <c:pt idx="66">
                  <c:v>12816.710223594015</c:v>
                </c:pt>
                <c:pt idx="67">
                  <c:v>12810.106951414442</c:v>
                </c:pt>
                <c:pt idx="68">
                  <c:v>12803.629502197737</c:v>
                </c:pt>
                <c:pt idx="69">
                  <c:v>12797.260518137136</c:v>
                </c:pt>
                <c:pt idx="70">
                  <c:v>12790.982308914878</c:v>
                </c:pt>
                <c:pt idx="71">
                  <c:v>12784.776673855777</c:v>
                </c:pt>
                <c:pt idx="72">
                  <c:v>12778.624702530962</c:v>
                </c:pt>
                <c:pt idx="73">
                  <c:v>12772.506548077423</c:v>
                </c:pt>
                <c:pt idx="74">
                  <c:v>12766.401166175816</c:v>
                </c:pt>
                <c:pt idx="75">
                  <c:v>12760.286010911401</c:v>
                </c:pt>
                <c:pt idx="76">
                  <c:v>12754.136676497232</c:v>
                </c:pt>
                <c:pt idx="77">
                  <c:v>12747.926470895974</c:v>
                </c:pt>
                <c:pt idx="78">
                  <c:v>12741.625903489141</c:v>
                </c:pt>
                <c:pt idx="79">
                  <c:v>12735.202063770454</c:v>
                </c:pt>
                <c:pt idx="80">
                  <c:v>12728.617861112565</c:v>
                </c:pt>
                <c:pt idx="81">
                  <c:v>12721.831086280125</c:v>
                </c:pt>
                <c:pt idx="82">
                  <c:v>12714.793242574573</c:v>
                </c:pt>
                <c:pt idx="83">
                  <c:v>12707.448076855249</c:v>
                </c:pt>
                <c:pt idx="84">
                  <c:v>12699.729716101732</c:v>
                </c:pt>
                <c:pt idx="85">
                  <c:v>12691.56028051616</c:v>
                </c:pt>
                <c:pt idx="86">
                  <c:v>12682.84679465989</c:v>
                </c:pt>
                <c:pt idx="87">
                  <c:v>12673.477146464085</c:v>
                </c:pt>
                <c:pt idx="88">
                  <c:v>12663.314738696585</c:v>
                </c:pt>
                <c:pt idx="89">
                  <c:v>12652.191320383106</c:v>
                </c:pt>
                <c:pt idx="90">
                  <c:v>12639.897247161913</c:v>
                </c:pt>
                <c:pt idx="91">
                  <c:v>12626.168050494325</c:v>
                </c:pt>
                <c:pt idx="92">
                  <c:v>12610.665612706933</c:v>
                </c:pt>
                <c:pt idx="93">
                  <c:v>12592.951302901301</c:v>
                </c:pt>
                <c:pt idx="94">
                  <c:v>12572.446868063018</c:v>
                </c:pt>
                <c:pt idx="95">
                  <c:v>12548.376214608837</c:v>
                </c:pt>
                <c:pt idx="96">
                  <c:v>12519.676541564982</c:v>
                </c:pt>
                <c:pt idx="97">
                  <c:v>12484.858777180621</c:v>
                </c:pt>
                <c:pt idx="98">
                  <c:v>12441.781149909473</c:v>
                </c:pt>
                <c:pt idx="99">
                  <c:v>12387.267762590272</c:v>
                </c:pt>
                <c:pt idx="100">
                  <c:v>12316.437255279907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17-BC44-BEEA-A2B691C0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389280"/>
        <c:axId val="2057535280"/>
      </c:scatterChart>
      <c:scatterChart>
        <c:scatterStyle val="lineMarker"/>
        <c:varyColors val="0"/>
        <c:ser>
          <c:idx val="2"/>
          <c:order val="2"/>
          <c:tx>
            <c:v>Operacion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'R=1.5 Rmin'!$C$5:$C$7</c:f>
              <c:numCache>
                <c:formatCode>General</c:formatCode>
                <c:ptCount val="3"/>
                <c:pt idx="0">
                  <c:v>0.45</c:v>
                </c:pt>
                <c:pt idx="1">
                  <c:v>0.95</c:v>
                </c:pt>
                <c:pt idx="2">
                  <c:v>0.05</c:v>
                </c:pt>
              </c:numCache>
            </c:numRef>
          </c:xVal>
          <c:yVal>
            <c:numRef>
              <c:f>'R=1.5 Rmin'!$D$5:$D$7</c:f>
              <c:numCache>
                <c:formatCode>General</c:formatCode>
                <c:ptCount val="3"/>
                <c:pt idx="0">
                  <c:v>6856.2504828519368</c:v>
                </c:pt>
                <c:pt idx="1">
                  <c:v>13036.292332089</c:v>
                </c:pt>
                <c:pt idx="2">
                  <c:v>1912.217003462285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17-BC44-BEEA-A2B691C02F36}"/>
            </c:ext>
          </c:extLst>
        </c:ser>
        <c:ser>
          <c:idx val="3"/>
          <c:order val="3"/>
          <c:tx>
            <c:v>Etapas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'R=1.5 Rmin'!$M$4:$M$43</c:f>
              <c:numCache>
                <c:formatCode>General</c:formatCode>
                <c:ptCount val="40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0.82</c:v>
                </c:pt>
                <c:pt idx="5">
                  <c:v>0.95</c:v>
                </c:pt>
                <c:pt idx="6">
                  <c:v>0.94</c:v>
                </c:pt>
                <c:pt idx="7">
                  <c:v>0.61</c:v>
                </c:pt>
                <c:pt idx="8">
                  <c:v>0.95</c:v>
                </c:pt>
                <c:pt idx="9">
                  <c:v>0.92500000000000004</c:v>
                </c:pt>
                <c:pt idx="10">
                  <c:v>0.39</c:v>
                </c:pt>
                <c:pt idx="11">
                  <c:v>0.05</c:v>
                </c:pt>
                <c:pt idx="12">
                  <c:v>0.79</c:v>
                </c:pt>
              </c:numCache>
            </c:numRef>
          </c:xVal>
          <c:yVal>
            <c:numRef>
              <c:f>'R=1.5 Rmin'!$N$4:$N$43</c:f>
              <c:numCache>
                <c:formatCode>General</c:formatCode>
                <c:ptCount val="40"/>
                <c:pt idx="0">
                  <c:v>5795.4310332591267</c:v>
                </c:pt>
                <c:pt idx="1">
                  <c:v>12548.376214608837</c:v>
                </c:pt>
                <c:pt idx="2">
                  <c:v>13036.292332089</c:v>
                </c:pt>
                <c:pt idx="3">
                  <c:v>12484.858777180621</c:v>
                </c:pt>
                <c:pt idx="4">
                  <c:v>6343.9273117202993</c:v>
                </c:pt>
                <c:pt idx="5">
                  <c:v>13036.292332089</c:v>
                </c:pt>
                <c:pt idx="6">
                  <c:v>12592.951302901301</c:v>
                </c:pt>
                <c:pt idx="7">
                  <c:v>6745.8262962538829</c:v>
                </c:pt>
                <c:pt idx="8">
                  <c:v>13036.292332089</c:v>
                </c:pt>
                <c:pt idx="9">
                  <c:v>12592.951302901301</c:v>
                </c:pt>
                <c:pt idx="10">
                  <c:v>6888.0481362186965</c:v>
                </c:pt>
                <c:pt idx="11">
                  <c:v>1912.217003462285</c:v>
                </c:pt>
                <c:pt idx="12">
                  <c:v>12728.617861112565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17-BC44-BEEA-A2B691C0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389280"/>
        <c:axId val="2057535280"/>
      </c:scatterChart>
      <c:valAx>
        <c:axId val="197638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535280"/>
        <c:crosses val="autoZero"/>
        <c:crossBetween val="midCat"/>
      </c:valAx>
      <c:valAx>
        <c:axId val="20575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38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ELV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ELV'!$J$3:$J$103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'DATOS ELV'!$K$3:$K$103</c:f>
              <c:numCache>
                <c:formatCode>General</c:formatCode>
                <c:ptCount val="101"/>
                <c:pt idx="0">
                  <c:v>0</c:v>
                </c:pt>
                <c:pt idx="1">
                  <c:v>0.2017756922186944</c:v>
                </c:pt>
                <c:pt idx="2">
                  <c:v>0.34679493952118573</c:v>
                </c:pt>
                <c:pt idx="3">
                  <c:v>0.45362003204777318</c:v>
                </c:pt>
                <c:pt idx="4">
                  <c:v>0.53418400231343199</c:v>
                </c:pt>
                <c:pt idx="5">
                  <c:v>0.5962780252628701</c:v>
                </c:pt>
                <c:pt idx="6">
                  <c:v>0.64508888050082258</c:v>
                </c:pt>
                <c:pt idx="7">
                  <c:v>0.6841426056067661</c:v>
                </c:pt>
                <c:pt idx="8">
                  <c:v>0.7158871613872333</c:v>
                </c:pt>
                <c:pt idx="9">
                  <c:v>0.74205675147952654</c:v>
                </c:pt>
                <c:pt idx="10">
                  <c:v>0.76390371678519109</c:v>
                </c:pt>
                <c:pt idx="11">
                  <c:v>0.78234864443144225</c:v>
                </c:pt>
                <c:pt idx="12">
                  <c:v>0.79807949691953239</c:v>
                </c:pt>
                <c:pt idx="13">
                  <c:v>0.81161825660242515</c:v>
                </c:pt>
                <c:pt idx="14">
                  <c:v>0.82336653778815494</c:v>
                </c:pt>
                <c:pt idx="15">
                  <c:v>0.83363733488876524</c:v>
                </c:pt>
                <c:pt idx="16">
                  <c:v>0.84267747456403674</c:v>
                </c:pt>
                <c:pt idx="17">
                  <c:v>0.85068373220911031</c:v>
                </c:pt>
                <c:pt idx="18">
                  <c:v>0.85781456304530723</c:v>
                </c:pt>
                <c:pt idx="19">
                  <c:v>0.86419875306219973</c:v>
                </c:pt>
                <c:pt idx="20">
                  <c:v>0.86994187661440969</c:v>
                </c:pt>
                <c:pt idx="21">
                  <c:v>0.87513117184354505</c:v>
                </c:pt>
                <c:pt idx="22">
                  <c:v>0.87983926086125241</c:v>
                </c:pt>
                <c:pt idx="23">
                  <c:v>0.88412701675990035</c:v>
                </c:pt>
                <c:pt idx="24">
                  <c:v>0.88804579375676296</c:v>
                </c:pt>
                <c:pt idx="25">
                  <c:v>0.89163917713349206</c:v>
                </c:pt>
                <c:pt idx="26">
                  <c:v>0.89494436765578012</c:v>
                </c:pt>
                <c:pt idx="27">
                  <c:v>0.89799328528110989</c:v>
                </c:pt>
                <c:pt idx="28">
                  <c:v>0.90081345546985214</c:v>
                </c:pt>
                <c:pt idx="29">
                  <c:v>0.90342872579699651</c:v>
                </c:pt>
                <c:pt idx="30">
                  <c:v>0.90585984910374018</c:v>
                </c:pt>
                <c:pt idx="31">
                  <c:v>0.90812496094574113</c:v>
                </c:pt>
                <c:pt idx="32">
                  <c:v>0.91023997276095858</c:v>
                </c:pt>
                <c:pt idx="33">
                  <c:v>0.91221889741174822</c:v>
                </c:pt>
                <c:pt idx="34">
                  <c:v>0.91407412013850575</c:v>
                </c:pt>
                <c:pt idx="35">
                  <c:v>0.91581662519732798</c:v>
                </c:pt>
                <c:pt idx="36">
                  <c:v>0.91745618632655945</c:v>
                </c:pt>
                <c:pt idx="37">
                  <c:v>0.9190015275382879</c:v>
                </c:pt>
                <c:pt idx="38">
                  <c:v>0.92046045944564281</c:v>
                </c:pt>
                <c:pt idx="39">
                  <c:v>0.92183999532835126</c:v>
                </c:pt>
                <c:pt idx="40">
                  <c:v>0.9231464503434067</c:v>
                </c:pt>
                <c:pt idx="41">
                  <c:v>0.92438552665685059</c:v>
                </c:pt>
                <c:pt idx="42">
                  <c:v>0.92556238676904257</c:v>
                </c:pt>
                <c:pt idx="43">
                  <c:v>0.92668171690283929</c:v>
                </c:pt>
                <c:pt idx="44">
                  <c:v>0.92774778199905461</c:v>
                </c:pt>
                <c:pt idx="45">
                  <c:v>0.92876447360111891</c:v>
                </c:pt>
                <c:pt idx="46">
                  <c:v>0.92973535169741417</c:v>
                </c:pt>
                <c:pt idx="47">
                  <c:v>0.93066368141598088</c:v>
                </c:pt>
                <c:pt idx="48">
                  <c:v>0.93155246532398206</c:v>
                </c:pt>
                <c:pt idx="49">
                  <c:v>0.93240447196757814</c:v>
                </c:pt>
                <c:pt idx="50">
                  <c:v>0.93322226119186413</c:v>
                </c:pt>
                <c:pt idx="51">
                  <c:v>0.93400820670144891</c:v>
                </c:pt>
                <c:pt idx="52">
                  <c:v>0.93476451625689994</c:v>
                </c:pt>
                <c:pt idx="53">
                  <c:v>0.93549324984860827</c:v>
                </c:pt>
                <c:pt idx="54">
                  <c:v>0.93619633614525921</c:v>
                </c:pt>
                <c:pt idx="55">
                  <c:v>0.93687558747803301</c:v>
                </c:pt>
                <c:pt idx="56">
                  <c:v>0.93753271359224011</c:v>
                </c:pt>
                <c:pt idx="57">
                  <c:v>0.93816933437468386</c:v>
                </c:pt>
                <c:pt idx="58">
                  <c:v>0.9387869917469408</c:v>
                </c:pt>
                <c:pt idx="59">
                  <c:v>0.93938716090135865</c:v>
                </c:pt>
                <c:pt idx="60">
                  <c:v>0.9399712610474189</c:v>
                </c:pt>
                <c:pt idx="61">
                  <c:v>0.94054066583170504</c:v>
                </c:pt>
                <c:pt idx="62">
                  <c:v>0.94109671359408031</c:v>
                </c:pt>
                <c:pt idx="63">
                  <c:v>0.94164071762694379</c:v>
                </c:pt>
                <c:pt idx="64">
                  <c:v>0.94217397661345004</c:v>
                </c:pt>
                <c:pt idx="65">
                  <c:v>0.94269778543511651</c:v>
                </c:pt>
                <c:pt idx="66">
                  <c:v>0.94321344656032469</c:v>
                </c:pt>
                <c:pt idx="67">
                  <c:v>0.94372228225391752</c:v>
                </c:pt>
                <c:pt idx="68">
                  <c:v>0.94422564788638541</c:v>
                </c:pt>
                <c:pt idx="69">
                  <c:v>0.94472494667086426</c:v>
                </c:pt>
                <c:pt idx="70">
                  <c:v>0.94522164622113325</c:v>
                </c:pt>
                <c:pt idx="71">
                  <c:v>0.94571729740725508</c:v>
                </c:pt>
                <c:pt idx="72">
                  <c:v>0.94621355609365965</c:v>
                </c:pt>
                <c:pt idx="73">
                  <c:v>0.94671220848446369</c:v>
                </c:pt>
                <c:pt idx="74">
                  <c:v>0.94721520098243572</c:v>
                </c:pt>
                <c:pt idx="75">
                  <c:v>0.94772467570561036</c:v>
                </c:pt>
                <c:pt idx="76">
                  <c:v>0.94824301311715153</c:v>
                </c:pt>
                <c:pt idx="77">
                  <c:v>0.94877288363621259</c:v>
                </c:pt>
                <c:pt idx="78">
                  <c:v>0.94931731064661562</c:v>
                </c:pt>
                <c:pt idx="79">
                  <c:v>0.94987974805680664</c:v>
                </c:pt>
                <c:pt idx="80">
                  <c:v>0.95046417656303173</c:v>
                </c:pt>
                <c:pt idx="81">
                  <c:v>0.95107522413179379</c:v>
                </c:pt>
                <c:pt idx="82">
                  <c:v>0.95171831810238572</c:v>
                </c:pt>
                <c:pt idx="83">
                  <c:v>0.9523998789405328</c:v>
                </c:pt>
                <c:pt idx="84">
                  <c:v>0.95312756938935972</c:v>
                </c:pt>
                <c:pt idx="85">
                  <c:v>0.95391061807678468</c:v>
                </c:pt>
                <c:pt idx="86">
                  <c:v>0.95476024433882323</c:v>
                </c:pt>
                <c:pt idx="87">
                  <c:v>0.95569022234332957</c:v>
                </c:pt>
                <c:pt idx="88">
                  <c:v>0.9567176395181809</c:v>
                </c:pt>
                <c:pt idx="89">
                  <c:v>0.95786393000196468</c:v>
                </c:pt>
                <c:pt idx="90">
                  <c:v>0.95915630365081372</c:v>
                </c:pt>
                <c:pt idx="91">
                  <c:v>0.9606297540574098</c:v>
                </c:pt>
                <c:pt idx="92">
                  <c:v>0.96232993073389916</c:v>
                </c:pt>
                <c:pt idx="93">
                  <c:v>0.96431732909814483</c:v>
                </c:pt>
                <c:pt idx="94">
                  <c:v>0.96667353884069385</c:v>
                </c:pt>
                <c:pt idx="95">
                  <c:v>0.96951079516554561</c:v>
                </c:pt>
                <c:pt idx="96">
                  <c:v>0.97298699347617601</c:v>
                </c:pt>
                <c:pt idx="97">
                  <c:v>0.97733005985124743</c:v>
                </c:pt>
                <c:pt idx="98">
                  <c:v>0.98287899278509716</c:v>
                </c:pt>
                <c:pt idx="99">
                  <c:v>0.99015601439236389</c:v>
                </c:pt>
                <c:pt idx="100">
                  <c:v>0.99999964908392869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69-CF48-B05D-118942E0B3A3}"/>
            </c:ext>
          </c:extLst>
        </c:ser>
        <c:ser>
          <c:idx val="1"/>
          <c:order val="1"/>
          <c:tx>
            <c:v>45 ˚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869-CF48-B05D-118942E0B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600304"/>
        <c:axId val="2042616800"/>
      </c:scatterChart>
      <c:scatterChart>
        <c:scatterStyle val="lineMarker"/>
        <c:varyColors val="0"/>
        <c:ser>
          <c:idx val="2"/>
          <c:order val="2"/>
          <c:tx>
            <c:v>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'R=1.5 Rmin'!$G$4</c:f>
              <c:numCache>
                <c:formatCode>General</c:formatCode>
                <c:ptCount val="1"/>
                <c:pt idx="0">
                  <c:v>0.39</c:v>
                </c:pt>
              </c:numCache>
            </c:numRef>
          </c:xVal>
          <c:yVal>
            <c:numRef>
              <c:f>'R=1.5 Rmin'!$H$4</c:f>
              <c:numCache>
                <c:formatCode>General</c:formatCode>
                <c:ptCount val="1"/>
                <c:pt idx="0">
                  <c:v>0.92500000000000004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69-CF48-B05D-118942E0B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600304"/>
        <c:axId val="2042616800"/>
      </c:scatterChart>
      <c:valAx>
        <c:axId val="20426003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616800"/>
        <c:crosses val="autoZero"/>
        <c:crossBetween val="midCat"/>
      </c:valAx>
      <c:valAx>
        <c:axId val="20426168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60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38100</xdr:rowOff>
    </xdr:from>
    <xdr:to>
      <xdr:col>4</xdr:col>
      <xdr:colOff>50800</xdr:colOff>
      <xdr:row>22</xdr:row>
      <xdr:rowOff>127000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EE1C7307-6681-5C4A-AB24-3E99853E5ACE}"/>
            </a:ext>
          </a:extLst>
        </xdr:cNvPr>
        <xdr:cNvGrpSpPr/>
      </xdr:nvGrpSpPr>
      <xdr:grpSpPr>
        <a:xfrm>
          <a:off x="2476500" y="1473200"/>
          <a:ext cx="876300" cy="3136900"/>
          <a:chOff x="3187700" y="1168400"/>
          <a:chExt cx="914400" cy="3136900"/>
        </a:xfrm>
      </xdr:grpSpPr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1C3BFDE9-5409-FA89-228F-9E676239553F}"/>
              </a:ext>
            </a:extLst>
          </xdr:cNvPr>
          <xdr:cNvSpPr/>
        </xdr:nvSpPr>
        <xdr:spPr>
          <a:xfrm>
            <a:off x="3187700" y="1651000"/>
            <a:ext cx="914400" cy="22225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P = 101</a:t>
            </a:r>
            <a:r>
              <a:rPr lang="en-US" sz="1100" baseline="0">
                <a:solidFill>
                  <a:sysClr val="windowText" lastClr="000000"/>
                </a:solidFill>
              </a:rPr>
              <a:t> kPa</a:t>
            </a:r>
          </a:p>
        </xdr:txBody>
      </xdr:sp>
      <xdr:sp macro="" textlink="">
        <xdr:nvSpPr>
          <xdr:cNvPr id="35" name="Oval 34">
            <a:extLst>
              <a:ext uri="{FF2B5EF4-FFF2-40B4-BE49-F238E27FC236}">
                <a16:creationId xmlns:a16="http://schemas.microsoft.com/office/drawing/2014/main" id="{E2C40EBA-71B0-54E7-04B1-6F5255A2002F}"/>
              </a:ext>
            </a:extLst>
          </xdr:cNvPr>
          <xdr:cNvSpPr/>
        </xdr:nvSpPr>
        <xdr:spPr>
          <a:xfrm>
            <a:off x="3187700" y="1168400"/>
            <a:ext cx="914400" cy="914400"/>
          </a:xfrm>
          <a:prstGeom prst="ellips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6" name="Oval 35">
            <a:extLst>
              <a:ext uri="{FF2B5EF4-FFF2-40B4-BE49-F238E27FC236}">
                <a16:creationId xmlns:a16="http://schemas.microsoft.com/office/drawing/2014/main" id="{8EEF5711-23F8-9450-B70F-CB6153EB9861}"/>
              </a:ext>
            </a:extLst>
          </xdr:cNvPr>
          <xdr:cNvSpPr/>
        </xdr:nvSpPr>
        <xdr:spPr>
          <a:xfrm>
            <a:off x="3187700" y="3390900"/>
            <a:ext cx="914400" cy="914400"/>
          </a:xfrm>
          <a:prstGeom prst="ellips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15</xdr:row>
      <xdr:rowOff>6350</xdr:rowOff>
    </xdr:from>
    <xdr:to>
      <xdr:col>2</xdr:col>
      <xdr:colOff>850900</xdr:colOff>
      <xdr:row>15</xdr:row>
      <xdr:rowOff>6350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1C5196BE-CFB6-4343-B3D6-166276AE86CD}"/>
            </a:ext>
          </a:extLst>
        </xdr:cNvPr>
        <xdr:cNvCxnSpPr>
          <a:endCxn id="34" idx="1"/>
        </xdr:cNvCxnSpPr>
      </xdr:nvCxnSpPr>
      <xdr:spPr>
        <a:xfrm flipV="1">
          <a:off x="0" y="3257550"/>
          <a:ext cx="2476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5</xdr:row>
      <xdr:rowOff>25400</xdr:rowOff>
    </xdr:from>
    <xdr:to>
      <xdr:col>4</xdr:col>
      <xdr:colOff>495300</xdr:colOff>
      <xdr:row>7</xdr:row>
      <xdr:rowOff>38100</xdr:rowOff>
    </xdr:to>
    <xdr:cxnSp macro="">
      <xdr:nvCxnSpPr>
        <xdr:cNvPr id="38" name="Elbow Connector 37">
          <a:extLst>
            <a:ext uri="{FF2B5EF4-FFF2-40B4-BE49-F238E27FC236}">
              <a16:creationId xmlns:a16="http://schemas.microsoft.com/office/drawing/2014/main" id="{D637FF5F-E4F7-244D-8A5E-504ABAA0D0A3}"/>
            </a:ext>
          </a:extLst>
        </xdr:cNvPr>
        <xdr:cNvCxnSpPr>
          <a:stCxn id="35" idx="0"/>
          <a:endCxn id="39" idx="2"/>
        </xdr:cNvCxnSpPr>
      </xdr:nvCxnSpPr>
      <xdr:spPr>
        <a:xfrm rot="5400000" flipH="1" flipV="1">
          <a:off x="3136900" y="1003300"/>
          <a:ext cx="419100" cy="901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2</xdr:row>
      <xdr:rowOff>177800</xdr:rowOff>
    </xdr:from>
    <xdr:to>
      <xdr:col>5</xdr:col>
      <xdr:colOff>584200</xdr:colOff>
      <xdr:row>7</xdr:row>
      <xdr:rowOff>76200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5836E6B7-D306-A048-A3D0-45006D93AD2A}"/>
            </a:ext>
          </a:extLst>
        </xdr:cNvPr>
        <xdr:cNvSpPr/>
      </xdr:nvSpPr>
      <xdr:spPr>
        <a:xfrm>
          <a:off x="3797300" y="787400"/>
          <a:ext cx="914400" cy="914400"/>
        </a:xfrm>
        <a:prstGeom prst="ellipse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482600</xdr:colOff>
      <xdr:row>2</xdr:row>
      <xdr:rowOff>152400</xdr:rowOff>
    </xdr:from>
    <xdr:to>
      <xdr:col>5</xdr:col>
      <xdr:colOff>635000</xdr:colOff>
      <xdr:row>7</xdr:row>
      <xdr:rowOff>76200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4B8839D5-1277-6146-884C-57591AC347E4}"/>
            </a:ext>
          </a:extLst>
        </xdr:cNvPr>
        <xdr:cNvCxnSpPr/>
      </xdr:nvCxnSpPr>
      <xdr:spPr>
        <a:xfrm flipV="1">
          <a:off x="3784600" y="762000"/>
          <a:ext cx="977900" cy="939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50800</xdr:colOff>
      <xdr:row>7</xdr:row>
      <xdr:rowOff>76200</xdr:rowOff>
    </xdr:from>
    <xdr:to>
      <xdr:col>5</xdr:col>
      <xdr:colOff>127000</xdr:colOff>
      <xdr:row>9</xdr:row>
      <xdr:rowOff>88900</xdr:rowOff>
    </xdr:to>
    <xdr:cxnSp macro="">
      <xdr:nvCxnSpPr>
        <xdr:cNvPr id="41" name="Elbow Connector 40">
          <a:extLst>
            <a:ext uri="{FF2B5EF4-FFF2-40B4-BE49-F238E27FC236}">
              <a16:creationId xmlns:a16="http://schemas.microsoft.com/office/drawing/2014/main" id="{C3A5F0F8-456A-5E4A-873C-C77A4ADCFD87}"/>
            </a:ext>
          </a:extLst>
        </xdr:cNvPr>
        <xdr:cNvCxnSpPr>
          <a:stCxn id="39" idx="4"/>
          <a:endCxn id="35" idx="6"/>
        </xdr:cNvCxnSpPr>
      </xdr:nvCxnSpPr>
      <xdr:spPr>
        <a:xfrm rot="5400000">
          <a:off x="3594100" y="1460500"/>
          <a:ext cx="419100" cy="901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127000</xdr:colOff>
      <xdr:row>7</xdr:row>
      <xdr:rowOff>76200</xdr:rowOff>
    </xdr:from>
    <xdr:to>
      <xdr:col>9</xdr:col>
      <xdr:colOff>12700</xdr:colOff>
      <xdr:row>9</xdr:row>
      <xdr:rowOff>88900</xdr:rowOff>
    </xdr:to>
    <xdr:cxnSp macro="">
      <xdr:nvCxnSpPr>
        <xdr:cNvPr id="42" name="Elbow Connector 41">
          <a:extLst>
            <a:ext uri="{FF2B5EF4-FFF2-40B4-BE49-F238E27FC236}">
              <a16:creationId xmlns:a16="http://schemas.microsoft.com/office/drawing/2014/main" id="{D84A6CF8-26F2-2844-940D-0523509118BF}"/>
            </a:ext>
          </a:extLst>
        </xdr:cNvPr>
        <xdr:cNvCxnSpPr>
          <a:stCxn id="39" idx="4"/>
        </xdr:cNvCxnSpPr>
      </xdr:nvCxnSpPr>
      <xdr:spPr>
        <a:xfrm rot="16200000" flipH="1">
          <a:off x="5638800" y="317500"/>
          <a:ext cx="419100" cy="3187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22</xdr:row>
      <xdr:rowOff>127000</xdr:rowOff>
    </xdr:from>
    <xdr:to>
      <xdr:col>4</xdr:col>
      <xdr:colOff>482600</xdr:colOff>
      <xdr:row>23</xdr:row>
      <xdr:rowOff>165100</xdr:rowOff>
    </xdr:to>
    <xdr:cxnSp macro="">
      <xdr:nvCxnSpPr>
        <xdr:cNvPr id="43" name="Elbow Connector 42">
          <a:extLst>
            <a:ext uri="{FF2B5EF4-FFF2-40B4-BE49-F238E27FC236}">
              <a16:creationId xmlns:a16="http://schemas.microsoft.com/office/drawing/2014/main" id="{2E19A44E-54B7-E146-96F9-D46FCDFB09CD}"/>
            </a:ext>
          </a:extLst>
        </xdr:cNvPr>
        <xdr:cNvCxnSpPr>
          <a:stCxn id="36" idx="4"/>
          <a:endCxn id="44" idx="2"/>
        </xdr:cNvCxnSpPr>
      </xdr:nvCxnSpPr>
      <xdr:spPr>
        <a:xfrm rot="16200000" flipH="1">
          <a:off x="3219450" y="4476750"/>
          <a:ext cx="241300" cy="8890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482600</xdr:colOff>
      <xdr:row>21</xdr:row>
      <xdr:rowOff>114300</xdr:rowOff>
    </xdr:from>
    <xdr:to>
      <xdr:col>5</xdr:col>
      <xdr:colOff>571500</xdr:colOff>
      <xdr:row>26</xdr:row>
      <xdr:rowOff>12700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F6B77460-8844-ED42-94D1-904F38C1ACF2}"/>
            </a:ext>
          </a:extLst>
        </xdr:cNvPr>
        <xdr:cNvSpPr/>
      </xdr:nvSpPr>
      <xdr:spPr>
        <a:xfrm>
          <a:off x="3784600" y="4584700"/>
          <a:ext cx="914400" cy="914400"/>
        </a:xfrm>
        <a:prstGeom prst="ellipse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50800</xdr:colOff>
      <xdr:row>20</xdr:row>
      <xdr:rowOff>76200</xdr:rowOff>
    </xdr:from>
    <xdr:to>
      <xdr:col>5</xdr:col>
      <xdr:colOff>114300</xdr:colOff>
      <xdr:row>21</xdr:row>
      <xdr:rowOff>114300</xdr:rowOff>
    </xdr:to>
    <xdr:cxnSp macro="">
      <xdr:nvCxnSpPr>
        <xdr:cNvPr id="45" name="Elbow Connector 44">
          <a:extLst>
            <a:ext uri="{FF2B5EF4-FFF2-40B4-BE49-F238E27FC236}">
              <a16:creationId xmlns:a16="http://schemas.microsoft.com/office/drawing/2014/main" id="{B92489B7-AF8D-4847-B42C-901B39F18B07}"/>
            </a:ext>
          </a:extLst>
        </xdr:cNvPr>
        <xdr:cNvCxnSpPr>
          <a:stCxn id="44" idx="0"/>
          <a:endCxn id="36" idx="6"/>
        </xdr:cNvCxnSpPr>
      </xdr:nvCxnSpPr>
      <xdr:spPr>
        <a:xfrm rot="16200000" flipV="1">
          <a:off x="3676650" y="4019550"/>
          <a:ext cx="241300" cy="8890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20</xdr:row>
      <xdr:rowOff>76200</xdr:rowOff>
    </xdr:from>
    <xdr:to>
      <xdr:col>8</xdr:col>
      <xdr:colOff>787400</xdr:colOff>
      <xdr:row>21</xdr:row>
      <xdr:rowOff>114300</xdr:rowOff>
    </xdr:to>
    <xdr:cxnSp macro="">
      <xdr:nvCxnSpPr>
        <xdr:cNvPr id="46" name="Elbow Connector 45">
          <a:extLst>
            <a:ext uri="{FF2B5EF4-FFF2-40B4-BE49-F238E27FC236}">
              <a16:creationId xmlns:a16="http://schemas.microsoft.com/office/drawing/2014/main" id="{D4BE985E-30BB-5E49-9124-8F9A80F3A714}"/>
            </a:ext>
          </a:extLst>
        </xdr:cNvPr>
        <xdr:cNvCxnSpPr>
          <a:stCxn id="44" idx="0"/>
        </xdr:cNvCxnSpPr>
      </xdr:nvCxnSpPr>
      <xdr:spPr>
        <a:xfrm rot="5400000" flipH="1" flipV="1">
          <a:off x="5695950" y="2889250"/>
          <a:ext cx="241300" cy="31496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330200</xdr:colOff>
      <xdr:row>21</xdr:row>
      <xdr:rowOff>38100</xdr:rowOff>
    </xdr:from>
    <xdr:to>
      <xdr:col>5</xdr:col>
      <xdr:colOff>711200</xdr:colOff>
      <xdr:row>26</xdr:row>
      <xdr:rowOff>101600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57B4A0C5-6604-3B47-95D7-80DBA8E64B09}"/>
            </a:ext>
          </a:extLst>
        </xdr:cNvPr>
        <xdr:cNvCxnSpPr/>
      </xdr:nvCxnSpPr>
      <xdr:spPr>
        <a:xfrm flipH="1">
          <a:off x="3632200" y="4508500"/>
          <a:ext cx="1206500" cy="1079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539750</xdr:colOff>
      <xdr:row>9</xdr:row>
      <xdr:rowOff>107950</xdr:rowOff>
    </xdr:from>
    <xdr:to>
      <xdr:col>27</xdr:col>
      <xdr:colOff>158750</xdr:colOff>
      <xdr:row>23</xdr:row>
      <xdr:rowOff>6350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1525E1F9-E2D5-4E82-B44E-C350E124E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755650</xdr:colOff>
      <xdr:row>17</xdr:row>
      <xdr:rowOff>82550</xdr:rowOff>
    </xdr:from>
    <xdr:to>
      <xdr:col>19</xdr:col>
      <xdr:colOff>374650</xdr:colOff>
      <xdr:row>30</xdr:row>
      <xdr:rowOff>184150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298952A-1C6B-0028-83B5-79A537C16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106829</xdr:colOff>
      <xdr:row>19</xdr:row>
      <xdr:rowOff>91141</xdr:rowOff>
    </xdr:from>
    <xdr:to>
      <xdr:col>13</xdr:col>
      <xdr:colOff>649195</xdr:colOff>
      <xdr:row>52</xdr:row>
      <xdr:rowOff>27641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60BF9F-5897-A640-90F5-A463B9E0E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9</xdr:row>
      <xdr:rowOff>190500</xdr:rowOff>
    </xdr:from>
    <xdr:to>
      <xdr:col>5</xdr:col>
      <xdr:colOff>711200</xdr:colOff>
      <xdr:row>27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38D368-0127-7043-890D-101D0A026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9311E-927F-3944-B8E9-5804F5B4826A}">
  <dimension ref="A2:X103"/>
  <sheetViews>
    <sheetView tabSelected="1" topLeftCell="C1" workbookViewId="0">
      <selection activeCell="X4" sqref="X4"/>
    </sheetView>
  </sheetViews>
  <sheetFormatPr baseColWidth="10" defaultRowHeight="16" x14ac:dyDescent="0.2"/>
  <cols>
    <col min="16" max="17" width="11.6640625" bestFit="1" customWidth="1"/>
  </cols>
  <sheetData>
    <row r="2" spans="1:24" ht="16" customHeight="1" x14ac:dyDescent="0.2">
      <c r="A2" s="1"/>
      <c r="B2" s="2"/>
      <c r="C2" s="2"/>
      <c r="D2" s="3"/>
      <c r="E2" s="2"/>
      <c r="F2" s="2"/>
      <c r="G2" s="2"/>
      <c r="H2" s="2"/>
      <c r="I2" s="4"/>
      <c r="J2" t="s">
        <v>0</v>
      </c>
      <c r="K2" t="s">
        <v>1</v>
      </c>
      <c r="L2" t="s">
        <v>2</v>
      </c>
      <c r="M2" t="s">
        <v>3</v>
      </c>
      <c r="O2" s="13" t="s">
        <v>18</v>
      </c>
      <c r="P2" s="13"/>
      <c r="Q2" s="13"/>
      <c r="R2" s="13"/>
      <c r="S2" s="13"/>
      <c r="W2" s="13" t="s">
        <v>19</v>
      </c>
      <c r="X2" s="13"/>
    </row>
    <row r="3" spans="1:24" ht="17" x14ac:dyDescent="0.2">
      <c r="A3" s="1"/>
      <c r="B3" s="2"/>
      <c r="C3" s="2"/>
      <c r="D3" s="2"/>
      <c r="E3" s="2"/>
      <c r="F3" s="2"/>
      <c r="G3" s="2"/>
      <c r="H3" s="2"/>
      <c r="I3" s="4"/>
      <c r="J3">
        <v>0</v>
      </c>
      <c r="K3">
        <v>0</v>
      </c>
      <c r="L3">
        <v>25547.480401098539</v>
      </c>
      <c r="M3">
        <v>17059.662503866261</v>
      </c>
      <c r="P3" s="9" t="s">
        <v>27</v>
      </c>
      <c r="Q3" s="9" t="s">
        <v>17</v>
      </c>
      <c r="R3" s="9"/>
      <c r="S3" s="9"/>
      <c r="W3" t="s">
        <v>16</v>
      </c>
      <c r="X3" s="9" t="s">
        <v>24</v>
      </c>
    </row>
    <row r="4" spans="1:24" x14ac:dyDescent="0.2">
      <c r="A4" s="1"/>
      <c r="B4" s="2"/>
      <c r="C4" s="2"/>
      <c r="D4" s="2"/>
      <c r="E4" s="2"/>
      <c r="F4" s="2"/>
      <c r="G4" s="2"/>
      <c r="H4" s="2"/>
      <c r="I4" s="4"/>
      <c r="J4">
        <v>0.01</v>
      </c>
      <c r="K4">
        <v>0.2017756922186944</v>
      </c>
      <c r="L4">
        <v>25547.478560921321</v>
      </c>
      <c r="M4">
        <v>17090.680675424879</v>
      </c>
      <c r="O4" t="s">
        <v>22</v>
      </c>
      <c r="P4" s="9">
        <f>B12</f>
        <v>0.45</v>
      </c>
      <c r="Q4" s="9">
        <f>M48</f>
        <v>6856.2504828519368</v>
      </c>
      <c r="R4" t="s">
        <v>25</v>
      </c>
      <c r="S4" s="9">
        <f>(Q5 - Q4) / (P5 - P4)</f>
        <v>12058.618242413788</v>
      </c>
      <c r="W4">
        <v>0.45</v>
      </c>
      <c r="X4" s="9">
        <v>0.92500000000000004</v>
      </c>
    </row>
    <row r="5" spans="1:24" x14ac:dyDescent="0.2">
      <c r="A5" s="1"/>
      <c r="B5" s="2"/>
      <c r="C5" s="2"/>
      <c r="D5" s="2"/>
      <c r="E5" s="2"/>
      <c r="F5" s="2"/>
      <c r="G5" s="2"/>
      <c r="H5" s="2"/>
      <c r="I5" s="4"/>
      <c r="J5">
        <v>0.02</v>
      </c>
      <c r="K5">
        <v>0.34679493952118573</v>
      </c>
      <c r="L5">
        <v>22792.357995988717</v>
      </c>
      <c r="M5">
        <v>14680.134685569372</v>
      </c>
      <c r="O5" t="s">
        <v>23</v>
      </c>
      <c r="P5" s="9">
        <v>0.92500000000000004</v>
      </c>
      <c r="Q5" s="9">
        <f>L95 + (L96 - L95) / (J96 - J95) * (P5 - J94)</f>
        <v>12584.094147998487</v>
      </c>
      <c r="R5" t="s">
        <v>26</v>
      </c>
      <c r="S5">
        <f>Q5 - S4 * P5</f>
        <v>1429.8722737657317</v>
      </c>
    </row>
    <row r="6" spans="1:24" x14ac:dyDescent="0.2">
      <c r="A6" s="1"/>
      <c r="B6" s="2"/>
      <c r="C6" s="2"/>
      <c r="D6" s="2"/>
      <c r="E6" s="2"/>
      <c r="F6" s="2"/>
      <c r="G6" s="2"/>
      <c r="H6" s="2"/>
      <c r="I6" s="4"/>
      <c r="J6">
        <v>0.03</v>
      </c>
      <c r="K6">
        <v>0.45362003204777318</v>
      </c>
      <c r="L6">
        <v>20834.147430967238</v>
      </c>
      <c r="M6">
        <v>12977.338472994177</v>
      </c>
      <c r="O6" t="s">
        <v>28</v>
      </c>
      <c r="P6">
        <f>H8</f>
        <v>0.95</v>
      </c>
      <c r="Q6">
        <f>S4 * H8 + S5</f>
        <v>12885.55960405883</v>
      </c>
      <c r="R6" s="9"/>
      <c r="S6" s="9"/>
    </row>
    <row r="7" spans="1:24" x14ac:dyDescent="0.2">
      <c r="A7" s="1"/>
      <c r="B7" s="2"/>
      <c r="C7" s="2"/>
      <c r="D7" s="2"/>
      <c r="E7" s="2"/>
      <c r="F7" s="2"/>
      <c r="G7" s="2" t="s">
        <v>4</v>
      </c>
      <c r="H7" s="2"/>
      <c r="I7" s="4"/>
      <c r="J7">
        <v>0.04</v>
      </c>
      <c r="K7">
        <v>0.53418400231343199</v>
      </c>
      <c r="L7">
        <v>19402.635891554197</v>
      </c>
      <c r="M7">
        <v>11740.961805420107</v>
      </c>
      <c r="O7" t="s">
        <v>29</v>
      </c>
      <c r="P7">
        <f>H23</f>
        <v>0.05</v>
      </c>
      <c r="Q7">
        <f>S4 * H23 + S5</f>
        <v>2032.803185886421</v>
      </c>
    </row>
    <row r="8" spans="1:24" x14ac:dyDescent="0.2">
      <c r="A8" s="1"/>
      <c r="B8" s="2"/>
      <c r="C8" s="2"/>
      <c r="D8" s="2"/>
      <c r="E8" s="2"/>
      <c r="F8" s="2"/>
      <c r="G8" s="2" t="s">
        <v>5</v>
      </c>
      <c r="H8" s="2">
        <v>0.95</v>
      </c>
      <c r="I8" s="4"/>
      <c r="J8">
        <v>0.05</v>
      </c>
      <c r="K8">
        <v>0.5962780252628701</v>
      </c>
      <c r="L8">
        <v>18328.232884573972</v>
      </c>
      <c r="M8">
        <v>10820.046621165237</v>
      </c>
    </row>
    <row r="9" spans="1:24" x14ac:dyDescent="0.2">
      <c r="A9" s="1"/>
      <c r="B9" s="2"/>
      <c r="C9" s="2"/>
      <c r="D9" s="2"/>
      <c r="E9" s="2"/>
      <c r="F9" s="2"/>
      <c r="G9" s="2"/>
      <c r="H9" s="2"/>
      <c r="I9" s="4"/>
      <c r="J9">
        <v>6.0000000000000005E-2</v>
      </c>
      <c r="K9">
        <v>0.64508888050082258</v>
      </c>
      <c r="L9">
        <v>17502.313044798819</v>
      </c>
      <c r="M9">
        <v>10118.16843081723</v>
      </c>
    </row>
    <row r="10" spans="1:24" x14ac:dyDescent="0.2">
      <c r="A10" s="1"/>
      <c r="B10" s="2"/>
      <c r="C10" s="2"/>
      <c r="D10" s="2"/>
      <c r="E10" s="2"/>
      <c r="F10" s="2"/>
      <c r="G10" s="2"/>
      <c r="H10" s="2"/>
      <c r="I10" s="4"/>
      <c r="J10">
        <v>7.0000000000000007E-2</v>
      </c>
      <c r="K10">
        <v>0.6841426056067661</v>
      </c>
      <c r="L10">
        <v>16853.662952268212</v>
      </c>
      <c r="M10">
        <v>9572.2546421057905</v>
      </c>
      <c r="O10" s="13" t="s">
        <v>15</v>
      </c>
      <c r="P10" s="13"/>
      <c r="Q10" s="13"/>
    </row>
    <row r="11" spans="1:24" x14ac:dyDescent="0.2">
      <c r="A11" s="5" t="s">
        <v>6</v>
      </c>
      <c r="B11" s="2"/>
      <c r="C11" s="2" t="s">
        <v>7</v>
      </c>
      <c r="D11" s="2"/>
      <c r="E11" s="3"/>
      <c r="F11" s="2"/>
      <c r="G11" s="2"/>
      <c r="H11" s="2"/>
      <c r="I11" s="4"/>
      <c r="J11">
        <v>0.08</v>
      </c>
      <c r="K11">
        <v>0.7158871613872333</v>
      </c>
      <c r="L11">
        <v>16334.462333788097</v>
      </c>
      <c r="M11">
        <v>9140.0309051105305</v>
      </c>
      <c r="O11" s="10" t="s">
        <v>31</v>
      </c>
    </row>
    <row r="12" spans="1:24" x14ac:dyDescent="0.2">
      <c r="A12" s="5" t="s">
        <v>9</v>
      </c>
      <c r="B12" s="2">
        <v>0.45</v>
      </c>
      <c r="C12" s="2"/>
      <c r="D12" s="2"/>
      <c r="E12" s="11"/>
      <c r="F12" s="11"/>
      <c r="G12" s="11"/>
      <c r="H12" s="2"/>
      <c r="I12" s="4"/>
      <c r="J12">
        <v>0.09</v>
      </c>
      <c r="K12">
        <v>0.74205675147952654</v>
      </c>
      <c r="L12">
        <v>15911.836685365755</v>
      </c>
      <c r="M12">
        <v>8792.4793056754206</v>
      </c>
      <c r="O12" t="s">
        <v>32</v>
      </c>
      <c r="P12">
        <f>H8</f>
        <v>0.95</v>
      </c>
      <c r="Q12">
        <f>M98</f>
        <v>5795.4310332591267</v>
      </c>
    </row>
    <row r="13" spans="1:24" x14ac:dyDescent="0.2">
      <c r="A13" s="5" t="s">
        <v>10</v>
      </c>
      <c r="B13" s="2"/>
      <c r="C13" s="2" t="s">
        <v>11</v>
      </c>
      <c r="D13" s="2"/>
      <c r="E13" s="11"/>
      <c r="F13" s="11"/>
      <c r="G13" s="11"/>
      <c r="H13" s="2"/>
      <c r="I13" s="4"/>
      <c r="J13">
        <v>9.9999999999999992E-2</v>
      </c>
      <c r="K13">
        <v>0.76390371678519109</v>
      </c>
      <c r="L13">
        <v>15562.677751774821</v>
      </c>
      <c r="M13">
        <v>8509.2273794968405</v>
      </c>
      <c r="O13" t="s">
        <v>33</v>
      </c>
      <c r="P13">
        <f>H8</f>
        <v>0.95</v>
      </c>
      <c r="Q13">
        <f>Q5</f>
        <v>12584.094147998487</v>
      </c>
    </row>
    <row r="14" spans="1:24" x14ac:dyDescent="0.2">
      <c r="A14" s="12" t="s">
        <v>12</v>
      </c>
      <c r="B14" s="11"/>
      <c r="C14" s="11"/>
      <c r="D14" s="2"/>
      <c r="E14" s="11"/>
      <c r="F14" s="11"/>
      <c r="G14" s="11"/>
      <c r="H14" s="2"/>
      <c r="I14" s="4"/>
      <c r="J14">
        <v>0.10999999999999999</v>
      </c>
      <c r="K14">
        <v>0.78234864443144225</v>
      </c>
      <c r="L14">
        <v>15270.400428669973</v>
      </c>
      <c r="M14">
        <v>8275.6673275590856</v>
      </c>
      <c r="O14" t="s">
        <v>28</v>
      </c>
      <c r="P14">
        <f>P6</f>
        <v>0.95</v>
      </c>
      <c r="Q14">
        <f>Q6</f>
        <v>12885.55960405883</v>
      </c>
    </row>
    <row r="15" spans="1:24" x14ac:dyDescent="0.2">
      <c r="A15" s="1"/>
      <c r="B15" s="2"/>
      <c r="C15" s="2"/>
      <c r="D15" s="2"/>
      <c r="E15" s="11"/>
      <c r="F15" s="11"/>
      <c r="G15" s="11"/>
      <c r="H15" s="2"/>
      <c r="I15" s="4"/>
      <c r="J15">
        <v>0.11999999999999998</v>
      </c>
      <c r="K15">
        <v>0.79807949691953239</v>
      </c>
      <c r="L15">
        <v>15022.870876790146</v>
      </c>
      <c r="M15">
        <v>8081.1192171066359</v>
      </c>
      <c r="O15" t="s">
        <v>30</v>
      </c>
      <c r="P15">
        <f>(Q14 - Q13) / (Q13 - Q12)</f>
        <v>4.4407190482881602E-2</v>
      </c>
    </row>
    <row r="16" spans="1:24" x14ac:dyDescent="0.2">
      <c r="A16" s="1"/>
      <c r="B16" s="2"/>
      <c r="C16" s="2"/>
      <c r="D16" s="2"/>
      <c r="E16" s="2"/>
      <c r="F16" s="2"/>
      <c r="G16" s="2"/>
      <c r="H16" s="2"/>
      <c r="I16" s="4"/>
      <c r="J16">
        <v>0.12999999999999998</v>
      </c>
      <c r="K16">
        <v>0.81161825660242515</v>
      </c>
      <c r="L16">
        <v>14811.053785242833</v>
      </c>
      <c r="M16">
        <v>7917.6348117244024</v>
      </c>
    </row>
    <row r="17" spans="1:13" x14ac:dyDescent="0.2">
      <c r="A17" s="1"/>
      <c r="B17" s="2"/>
      <c r="C17" s="2"/>
      <c r="D17" s="2"/>
      <c r="E17" s="2"/>
      <c r="F17" s="2"/>
      <c r="G17" s="2"/>
      <c r="H17" s="2"/>
      <c r="I17" s="4"/>
      <c r="J17">
        <v>0.13999999999999999</v>
      </c>
      <c r="K17">
        <v>0.82336653778815494</v>
      </c>
      <c r="L17">
        <v>14628.111455888142</v>
      </c>
      <c r="M17">
        <v>7779.1996531591049</v>
      </c>
    </row>
    <row r="18" spans="1:13" x14ac:dyDescent="0.2">
      <c r="A18" s="1"/>
      <c r="B18" s="2"/>
      <c r="C18" s="2"/>
      <c r="D18" s="2"/>
      <c r="E18" s="2"/>
      <c r="F18" s="2"/>
      <c r="G18" s="2"/>
      <c r="H18" s="2"/>
      <c r="I18" s="4"/>
      <c r="J18">
        <v>0.15</v>
      </c>
      <c r="K18">
        <v>0.83363733488876524</v>
      </c>
      <c r="L18">
        <v>14468.792112965521</v>
      </c>
      <c r="M18">
        <v>7661.1949614127043</v>
      </c>
    </row>
    <row r="19" spans="1:13" x14ac:dyDescent="0.2">
      <c r="A19" s="1"/>
      <c r="B19" s="2"/>
      <c r="C19" s="2"/>
      <c r="D19" s="2"/>
      <c r="E19" s="2"/>
      <c r="F19" s="2"/>
      <c r="G19" s="2"/>
      <c r="H19" s="2"/>
      <c r="I19" s="4"/>
      <c r="J19">
        <v>0.16</v>
      </c>
      <c r="K19">
        <v>0.84267747456403674</v>
      </c>
      <c r="L19">
        <v>14329.007003592398</v>
      </c>
      <c r="M19">
        <v>7560.0239211056241</v>
      </c>
    </row>
    <row r="20" spans="1:13" x14ac:dyDescent="0.2">
      <c r="A20" s="1"/>
      <c r="B20" s="2"/>
      <c r="C20" s="2"/>
      <c r="D20" s="2"/>
      <c r="E20" s="2"/>
      <c r="F20" s="2"/>
      <c r="G20" s="2"/>
      <c r="H20" s="2"/>
      <c r="I20" s="4"/>
      <c r="J20">
        <v>0.17</v>
      </c>
      <c r="K20">
        <v>0.85068373220911031</v>
      </c>
      <c r="L20">
        <v>14205.533026975356</v>
      </c>
      <c r="M20">
        <v>7472.8498396786727</v>
      </c>
    </row>
    <row r="21" spans="1:13" x14ac:dyDescent="0.2">
      <c r="A21" s="1"/>
      <c r="B21" s="2"/>
      <c r="C21" s="2"/>
      <c r="D21" s="2"/>
      <c r="E21" s="2"/>
      <c r="F21" s="2"/>
      <c r="G21" s="2"/>
      <c r="H21" s="2"/>
      <c r="I21" s="4"/>
      <c r="J21">
        <v>0.18000000000000002</v>
      </c>
      <c r="K21">
        <v>0.85781456304530723</v>
      </c>
      <c r="L21">
        <v>14095.800301236983</v>
      </c>
      <c r="M21">
        <v>7397.4092346073176</v>
      </c>
    </row>
    <row r="22" spans="1:13" x14ac:dyDescent="0.2">
      <c r="A22" s="1"/>
      <c r="B22" s="2"/>
      <c r="C22" s="2"/>
      <c r="D22" s="2"/>
      <c r="E22" s="2"/>
      <c r="F22" s="2"/>
      <c r="G22" s="2" t="s">
        <v>13</v>
      </c>
      <c r="H22" s="2"/>
      <c r="I22" s="4"/>
      <c r="J22">
        <v>0.19000000000000003</v>
      </c>
      <c r="K22">
        <v>0.86419875306219973</v>
      </c>
      <c r="L22">
        <v>13997.738156946913</v>
      </c>
      <c r="M22">
        <v>7331.8771080708066</v>
      </c>
    </row>
    <row r="23" spans="1:13" x14ac:dyDescent="0.2">
      <c r="A23" s="1"/>
      <c r="B23" s="2"/>
      <c r="C23" s="2"/>
      <c r="D23" s="2"/>
      <c r="E23" s="2"/>
      <c r="F23" s="2"/>
      <c r="G23" s="2" t="s">
        <v>14</v>
      </c>
      <c r="H23" s="2">
        <v>0.05</v>
      </c>
      <c r="I23" s="4"/>
      <c r="J23">
        <v>0.20000000000000004</v>
      </c>
      <c r="K23">
        <v>0.86994187661440969</v>
      </c>
      <c r="L23">
        <v>13909.661947501645</v>
      </c>
      <c r="M23">
        <v>7274.7660535425948</v>
      </c>
    </row>
    <row r="24" spans="1:13" x14ac:dyDescent="0.2">
      <c r="A24" s="1"/>
      <c r="B24" s="2"/>
      <c r="C24" s="2"/>
      <c r="D24" s="2"/>
      <c r="E24" s="2"/>
      <c r="F24" s="2"/>
      <c r="G24" s="2"/>
      <c r="H24" s="2"/>
      <c r="I24" s="4"/>
      <c r="J24">
        <v>0.21000000000000005</v>
      </c>
      <c r="K24">
        <v>0.87513117184354505</v>
      </c>
      <c r="L24">
        <v>13830.188790407155</v>
      </c>
      <c r="M24">
        <v>7224.8535332355223</v>
      </c>
    </row>
    <row r="25" spans="1:13" x14ac:dyDescent="0.2">
      <c r="A25" s="1"/>
      <c r="B25" s="2"/>
      <c r="C25" s="2"/>
      <c r="D25" s="2"/>
      <c r="E25" s="2"/>
      <c r="F25" s="2"/>
      <c r="G25" s="2"/>
      <c r="H25" s="2"/>
      <c r="I25" s="4"/>
      <c r="J25">
        <v>0.22000000000000006</v>
      </c>
      <c r="K25">
        <v>0.87983926086125241</v>
      </c>
      <c r="L25">
        <v>13758.174094907281</v>
      </c>
      <c r="M25">
        <v>7181.1261939591677</v>
      </c>
    </row>
    <row r="26" spans="1:13" x14ac:dyDescent="0.2">
      <c r="A26" s="1"/>
      <c r="B26" s="2"/>
      <c r="C26" s="2"/>
      <c r="D26" s="2"/>
      <c r="E26" s="2"/>
      <c r="F26" s="2"/>
      <c r="G26" s="2"/>
      <c r="H26" s="2"/>
      <c r="I26" s="4"/>
      <c r="J26">
        <v>0.23000000000000007</v>
      </c>
      <c r="K26">
        <v>0.88412701675990035</v>
      </c>
      <c r="L26">
        <v>13692.663215192862</v>
      </c>
      <c r="M26">
        <v>7142.7363038308549</v>
      </c>
    </row>
    <row r="27" spans="1:13" x14ac:dyDescent="0.2">
      <c r="A27" s="1"/>
      <c r="B27" s="2"/>
      <c r="C27" s="2"/>
      <c r="D27" s="2"/>
      <c r="E27" s="2"/>
      <c r="F27" s="2"/>
      <c r="G27" s="2"/>
      <c r="H27" s="2"/>
      <c r="I27" s="4"/>
      <c r="J27">
        <v>0.24000000000000007</v>
      </c>
      <c r="K27">
        <v>0.88804579375676296</v>
      </c>
      <c r="L27">
        <v>13632.854241768939</v>
      </c>
      <c r="M27">
        <v>7108.9703642864088</v>
      </c>
    </row>
    <row r="28" spans="1:13" x14ac:dyDescent="0.2">
      <c r="A28" s="6"/>
      <c r="B28" s="7"/>
      <c r="C28" s="7"/>
      <c r="D28" s="7"/>
      <c r="E28" s="7"/>
      <c r="F28" s="7"/>
      <c r="G28" s="7"/>
      <c r="H28" s="7"/>
      <c r="I28" s="8"/>
      <c r="J28">
        <v>0.25000000000000006</v>
      </c>
      <c r="K28">
        <v>0.89163917713349206</v>
      </c>
      <c r="L28">
        <v>13578.069086691725</v>
      </c>
      <c r="M28">
        <v>7079.222903522972</v>
      </c>
    </row>
    <row r="29" spans="1:13" x14ac:dyDescent="0.2">
      <c r="J29">
        <v>0.26000000000000006</v>
      </c>
      <c r="K29">
        <v>0.89494436765578012</v>
      </c>
      <c r="L29">
        <v>13527.730809644114</v>
      </c>
      <c r="M29">
        <v>7052.9771357461204</v>
      </c>
    </row>
    <row r="30" spans="1:13" x14ac:dyDescent="0.2">
      <c r="J30">
        <v>0.27000000000000007</v>
      </c>
      <c r="K30">
        <v>0.89799328528110989</v>
      </c>
      <c r="L30">
        <v>13481.345686355033</v>
      </c>
      <c r="M30">
        <v>7029.7893504932817</v>
      </c>
    </row>
    <row r="31" spans="1:13" x14ac:dyDescent="0.2">
      <c r="J31">
        <v>0.28000000000000008</v>
      </c>
      <c r="K31">
        <v>0.90081345546985214</v>
      </c>
      <c r="L31">
        <v>13438.48891408499</v>
      </c>
      <c r="M31">
        <v>7009.2756339286625</v>
      </c>
    </row>
    <row r="32" spans="1:13" x14ac:dyDescent="0.2">
      <c r="J32">
        <v>0.29000000000000009</v>
      </c>
      <c r="K32">
        <v>0.90342872579699651</v>
      </c>
      <c r="L32">
        <v>13398.793130831067</v>
      </c>
      <c r="M32">
        <v>6991.1024933096423</v>
      </c>
    </row>
    <row r="33" spans="10:13" x14ac:dyDescent="0.2">
      <c r="J33">
        <v>0.3000000000000001</v>
      </c>
      <c r="K33">
        <v>0.90585984910374018</v>
      </c>
      <c r="L33">
        <v>13361.939129172333</v>
      </c>
      <c r="M33">
        <v>6974.978768570063</v>
      </c>
    </row>
    <row r="34" spans="10:13" x14ac:dyDescent="0.2">
      <c r="J34">
        <v>0.31000000000000011</v>
      </c>
      <c r="K34">
        <v>0.90812496094574113</v>
      </c>
      <c r="L34">
        <v>13327.648295147186</v>
      </c>
      <c r="M34">
        <v>6960.6484823866276</v>
      </c>
    </row>
    <row r="35" spans="10:13" x14ac:dyDescent="0.2">
      <c r="J35">
        <v>0.32000000000000012</v>
      </c>
      <c r="K35">
        <v>0.91023997276095858</v>
      </c>
      <c r="L35">
        <v>13295.676412955367</v>
      </c>
      <c r="M35">
        <v>6947.8861242178118</v>
      </c>
    </row>
    <row r="36" spans="10:13" x14ac:dyDescent="0.2">
      <c r="J36">
        <v>0.33000000000000013</v>
      </c>
      <c r="K36">
        <v>0.91221889741174822</v>
      </c>
      <c r="L36">
        <v>13265.808558548886</v>
      </c>
      <c r="M36">
        <v>6936.4914599352251</v>
      </c>
    </row>
    <row r="37" spans="10:13" x14ac:dyDescent="0.2">
      <c r="J37">
        <v>0.34000000000000014</v>
      </c>
      <c r="K37">
        <v>0.91407412013850575</v>
      </c>
      <c r="L37">
        <v>13237.854867003813</v>
      </c>
      <c r="M37">
        <v>6926.286220294437</v>
      </c>
    </row>
    <row r="38" spans="10:13" x14ac:dyDescent="0.2">
      <c r="J38">
        <v>0.35000000000000014</v>
      </c>
      <c r="K38">
        <v>0.91581662519732798</v>
      </c>
      <c r="L38">
        <v>13211.647005399256</v>
      </c>
      <c r="M38">
        <v>6917.1109225301816</v>
      </c>
    </row>
    <row r="39" spans="10:13" x14ac:dyDescent="0.2">
      <c r="J39">
        <v>0.36000000000000015</v>
      </c>
      <c r="K39">
        <v>0.91745618632655945</v>
      </c>
      <c r="L39">
        <v>13187.035218679386</v>
      </c>
      <c r="M39">
        <v>6908.8226884654368</v>
      </c>
    </row>
    <row r="40" spans="10:13" x14ac:dyDescent="0.2">
      <c r="J40">
        <v>0.37000000000000016</v>
      </c>
      <c r="K40">
        <v>0.9190015275382879</v>
      </c>
      <c r="L40">
        <v>13163.885843456201</v>
      </c>
      <c r="M40">
        <v>6901.2922011037872</v>
      </c>
    </row>
    <row r="41" spans="10:13" x14ac:dyDescent="0.2">
      <c r="J41">
        <v>0.38000000000000017</v>
      </c>
      <c r="K41">
        <v>0.92046045944564281</v>
      </c>
      <c r="L41">
        <v>13142.079205987173</v>
      </c>
      <c r="M41">
        <v>6894.4027622220528</v>
      </c>
    </row>
    <row r="42" spans="10:13" x14ac:dyDescent="0.2">
      <c r="J42">
        <v>0.39000000000000018</v>
      </c>
      <c r="K42">
        <v>0.92183999532835126</v>
      </c>
      <c r="L42">
        <v>13121.507837136282</v>
      </c>
      <c r="M42">
        <v>6888.0481362186965</v>
      </c>
    </row>
    <row r="43" spans="10:13" x14ac:dyDescent="0.2">
      <c r="J43">
        <v>0.40000000000000019</v>
      </c>
      <c r="K43">
        <v>0.9231464503434067</v>
      </c>
      <c r="L43">
        <v>13102.074950123299</v>
      </c>
      <c r="M43">
        <v>6882.1313636427085</v>
      </c>
    </row>
    <row r="44" spans="10:13" x14ac:dyDescent="0.2">
      <c r="J44">
        <v>0.4100000000000002</v>
      </c>
      <c r="K44">
        <v>0.92438552665685059</v>
      </c>
      <c r="L44">
        <v>13083.693137116104</v>
      </c>
      <c r="M44">
        <v>6876.5639656949043</v>
      </c>
    </row>
    <row r="45" spans="10:13" x14ac:dyDescent="0.2">
      <c r="J45">
        <v>0.42000000000000021</v>
      </c>
      <c r="K45">
        <v>0.92556238676904257</v>
      </c>
      <c r="L45">
        <v>13066.283248847107</v>
      </c>
      <c r="M45">
        <v>6871.2644259512872</v>
      </c>
    </row>
    <row r="46" spans="10:13" x14ac:dyDescent="0.2">
      <c r="J46">
        <v>0.43000000000000022</v>
      </c>
      <c r="K46">
        <v>0.92668171690283929</v>
      </c>
      <c r="L46">
        <v>13049.773427919972</v>
      </c>
      <c r="M46">
        <v>6866.1577576825675</v>
      </c>
    </row>
    <row r="47" spans="10:13" x14ac:dyDescent="0.2">
      <c r="J47">
        <v>0.44000000000000022</v>
      </c>
      <c r="K47">
        <v>0.92774778199905461</v>
      </c>
      <c r="L47">
        <v>13034.098271664006</v>
      </c>
      <c r="M47">
        <v>6861.1746472964032</v>
      </c>
    </row>
    <row r="48" spans="10:13" x14ac:dyDescent="0.2">
      <c r="J48">
        <v>0.45000000000000023</v>
      </c>
      <c r="K48">
        <v>0.92876447360111891</v>
      </c>
      <c r="L48">
        <v>13019.198104580033</v>
      </c>
      <c r="M48">
        <v>6856.2504828519368</v>
      </c>
    </row>
    <row r="49" spans="10:13" x14ac:dyDescent="0.2">
      <c r="J49">
        <v>0.46000000000000024</v>
      </c>
      <c r="K49">
        <v>0.92973535169741417</v>
      </c>
      <c r="L49">
        <v>13005.018343804435</v>
      </c>
      <c r="M49">
        <v>6851.3252908095001</v>
      </c>
    </row>
    <row r="50" spans="10:13" x14ac:dyDescent="0.2">
      <c r="J50">
        <v>0.47000000000000025</v>
      </c>
      <c r="K50">
        <v>0.93066368141598088</v>
      </c>
      <c r="L50">
        <v>12991.508943769661</v>
      </c>
      <c r="M50">
        <v>6846.3434531326957</v>
      </c>
    </row>
    <row r="51" spans="10:13" x14ac:dyDescent="0.2">
      <c r="J51">
        <v>0.48000000000000026</v>
      </c>
      <c r="K51">
        <v>0.93155246532398206</v>
      </c>
      <c r="L51">
        <v>12978.623908482212</v>
      </c>
      <c r="M51">
        <v>6841.2522320656681</v>
      </c>
    </row>
    <row r="52" spans="10:13" x14ac:dyDescent="0.2">
      <c r="J52">
        <v>0.49000000000000027</v>
      </c>
      <c r="K52">
        <v>0.93240447196757814</v>
      </c>
      <c r="L52">
        <v>12966.320861677037</v>
      </c>
      <c r="M52">
        <v>6836.0025003159217</v>
      </c>
    </row>
    <row r="53" spans="10:13" x14ac:dyDescent="0.2">
      <c r="J53">
        <v>0.50000000000000022</v>
      </c>
      <c r="K53">
        <v>0.93322226119186413</v>
      </c>
      <c r="L53">
        <v>12954.560666616704</v>
      </c>
      <c r="M53">
        <v>6830.547750320492</v>
      </c>
    </row>
    <row r="54" spans="10:13" x14ac:dyDescent="0.2">
      <c r="J54">
        <v>0.51000000000000023</v>
      </c>
      <c r="K54">
        <v>0.93400820670144891</v>
      </c>
      <c r="L54">
        <v>12943.307088547543</v>
      </c>
      <c r="M54">
        <v>6824.8441670881657</v>
      </c>
    </row>
    <row r="55" spans="10:13" x14ac:dyDescent="0.2">
      <c r="J55">
        <v>0.52000000000000024</v>
      </c>
      <c r="K55">
        <v>0.93476451625689994</v>
      </c>
      <c r="L55">
        <v>12932.526493851481</v>
      </c>
      <c r="M55">
        <v>6818.8500865414444</v>
      </c>
    </row>
    <row r="56" spans="10:13" x14ac:dyDescent="0.2">
      <c r="J56">
        <v>0.53000000000000025</v>
      </c>
      <c r="K56">
        <v>0.93549324984860827</v>
      </c>
      <c r="L56">
        <v>12922.187580783057</v>
      </c>
      <c r="M56">
        <v>6812.5259272728617</v>
      </c>
    </row>
    <row r="57" spans="10:13" x14ac:dyDescent="0.2">
      <c r="J57">
        <v>0.54000000000000026</v>
      </c>
      <c r="K57">
        <v>0.93619633614525921</v>
      </c>
      <c r="L57">
        <v>12912.261137382937</v>
      </c>
      <c r="M57">
        <v>6805.8340142154739</v>
      </c>
    </row>
    <row r="58" spans="10:13" x14ac:dyDescent="0.2">
      <c r="J58">
        <v>0.55000000000000027</v>
      </c>
      <c r="K58">
        <v>0.93687558747803301</v>
      </c>
      <c r="L58">
        <v>12902.719822742165</v>
      </c>
      <c r="M58">
        <v>6798.7382289066318</v>
      </c>
    </row>
    <row r="59" spans="10:13" x14ac:dyDescent="0.2">
      <c r="J59">
        <v>0.56000000000000028</v>
      </c>
      <c r="K59">
        <v>0.93753271359224011</v>
      </c>
      <c r="L59">
        <v>12893.53796826946</v>
      </c>
      <c r="M59">
        <v>6791.2039212235795</v>
      </c>
    </row>
    <row r="60" spans="10:13" x14ac:dyDescent="0.2">
      <c r="J60">
        <v>0.57000000000000028</v>
      </c>
      <c r="K60">
        <v>0.93816933437468386</v>
      </c>
      <c r="L60">
        <v>12884.69139600784</v>
      </c>
      <c r="M60">
        <v>6783.197830981946</v>
      </c>
    </row>
    <row r="61" spans="10:13" x14ac:dyDescent="0.2">
      <c r="J61">
        <v>0.58000000000000029</v>
      </c>
      <c r="K61">
        <v>0.9387869917469408</v>
      </c>
      <c r="L61">
        <v>12876.157251365883</v>
      </c>
      <c r="M61">
        <v>6774.6875946583841</v>
      </c>
    </row>
    <row r="62" spans="10:13" x14ac:dyDescent="0.2">
      <c r="J62">
        <v>0.5900000000000003</v>
      </c>
      <c r="K62">
        <v>0.93938716090135865</v>
      </c>
      <c r="L62">
        <v>12867.913847882708</v>
      </c>
      <c r="M62">
        <v>6765.6422636173093</v>
      </c>
    </row>
    <row r="63" spans="10:13" x14ac:dyDescent="0.2">
      <c r="J63">
        <v>0.60000000000000031</v>
      </c>
      <c r="K63">
        <v>0.9399712610474189</v>
      </c>
      <c r="L63">
        <v>12859.940521842416</v>
      </c>
      <c r="M63">
        <v>6756.0316516294697</v>
      </c>
    </row>
    <row r="64" spans="10:13" x14ac:dyDescent="0.2">
      <c r="J64">
        <v>0.61000000000000032</v>
      </c>
      <c r="K64">
        <v>0.94054066583170504</v>
      </c>
      <c r="L64">
        <v>12852.217494699209</v>
      </c>
      <c r="M64">
        <v>6745.8262962538829</v>
      </c>
    </row>
    <row r="65" spans="10:13" x14ac:dyDescent="0.2">
      <c r="J65">
        <v>0.62000000000000033</v>
      </c>
      <c r="K65">
        <v>0.94109671359408031</v>
      </c>
      <c r="L65">
        <v>12844.725741366246</v>
      </c>
      <c r="M65">
        <v>6734.9971966087251</v>
      </c>
    </row>
    <row r="66" spans="10:13" x14ac:dyDescent="0.2">
      <c r="J66">
        <v>0.63000000000000034</v>
      </c>
      <c r="K66">
        <v>0.94164071762694379</v>
      </c>
      <c r="L66">
        <v>12837.446862469438</v>
      </c>
      <c r="M66">
        <v>6723.5164321491338</v>
      </c>
    </row>
    <row r="67" spans="10:13" x14ac:dyDescent="0.2">
      <c r="J67">
        <v>0.64000000000000035</v>
      </c>
      <c r="K67">
        <v>0.94217397661345004</v>
      </c>
      <c r="L67">
        <v>12830.362958662223</v>
      </c>
      <c r="M67">
        <v>6711.3561608738382</v>
      </c>
    </row>
    <row r="68" spans="10:13" x14ac:dyDescent="0.2">
      <c r="J68">
        <v>0.65000000000000036</v>
      </c>
      <c r="K68">
        <v>0.94269778543511651</v>
      </c>
      <c r="L68">
        <v>12823.4565050418</v>
      </c>
      <c r="M68">
        <v>6698.4888593405885</v>
      </c>
    </row>
    <row r="69" spans="10:13" x14ac:dyDescent="0.2">
      <c r="J69">
        <v>0.66000000000000036</v>
      </c>
      <c r="K69">
        <v>0.94321344656032469</v>
      </c>
      <c r="L69">
        <v>12816.710223594015</v>
      </c>
      <c r="M69">
        <v>6684.8873968763864</v>
      </c>
    </row>
    <row r="70" spans="10:13" x14ac:dyDescent="0.2">
      <c r="J70">
        <v>0.67000000000000037</v>
      </c>
      <c r="K70">
        <v>0.94372228225391752</v>
      </c>
      <c r="L70">
        <v>12810.106951414442</v>
      </c>
      <c r="M70">
        <v>6670.5246959785381</v>
      </c>
    </row>
    <row r="71" spans="10:13" x14ac:dyDescent="0.2">
      <c r="J71">
        <v>0.68000000000000038</v>
      </c>
      <c r="K71">
        <v>0.94422564788638541</v>
      </c>
      <c r="L71">
        <v>12803.629502197737</v>
      </c>
      <c r="M71">
        <v>6655.3737735962859</v>
      </c>
    </row>
    <row r="72" spans="10:13" x14ac:dyDescent="0.2">
      <c r="J72">
        <v>0.69000000000000039</v>
      </c>
      <c r="K72">
        <v>0.94472494667086426</v>
      </c>
      <c r="L72">
        <v>12797.260518137136</v>
      </c>
      <c r="M72">
        <v>6639.4072762828473</v>
      </c>
    </row>
    <row r="73" spans="10:13" x14ac:dyDescent="0.2">
      <c r="J73">
        <v>0.7000000000000004</v>
      </c>
      <c r="K73">
        <v>0.94522164622113325</v>
      </c>
      <c r="L73">
        <v>12790.982308914878</v>
      </c>
      <c r="M73">
        <v>6622.5980079934207</v>
      </c>
    </row>
    <row r="74" spans="10:13" x14ac:dyDescent="0.2">
      <c r="J74">
        <v>0.71000000000000041</v>
      </c>
      <c r="K74">
        <v>0.94571729740725508</v>
      </c>
      <c r="L74">
        <v>12784.776673855777</v>
      </c>
      <c r="M74">
        <v>6604.917938199982</v>
      </c>
    </row>
    <row r="75" spans="10:13" x14ac:dyDescent="0.2">
      <c r="J75">
        <v>0.72000000000000042</v>
      </c>
      <c r="K75">
        <v>0.94621355609365965</v>
      </c>
      <c r="L75">
        <v>12778.624702530962</v>
      </c>
      <c r="M75">
        <v>6586.3388191757876</v>
      </c>
    </row>
    <row r="76" spans="10:13" x14ac:dyDescent="0.2">
      <c r="J76">
        <v>0.73000000000000043</v>
      </c>
      <c r="K76">
        <v>0.94671220848446369</v>
      </c>
      <c r="L76">
        <v>12772.506548077423</v>
      </c>
      <c r="M76">
        <v>6566.8311955303516</v>
      </c>
    </row>
    <row r="77" spans="10:13" x14ac:dyDescent="0.2">
      <c r="J77">
        <v>0.74000000000000044</v>
      </c>
      <c r="K77">
        <v>0.94721520098243572</v>
      </c>
      <c r="L77">
        <v>12766.401166175816</v>
      </c>
      <c r="M77">
        <v>6546.3651602044129</v>
      </c>
    </row>
    <row r="78" spans="10:13" x14ac:dyDescent="0.2">
      <c r="J78">
        <v>0.75000000000000044</v>
      </c>
      <c r="K78">
        <v>0.94772467570561036</v>
      </c>
      <c r="L78">
        <v>12760.286010911401</v>
      </c>
      <c r="M78">
        <v>6524.9091731161789</v>
      </c>
    </row>
    <row r="79" spans="10:13" x14ac:dyDescent="0.2">
      <c r="J79">
        <v>0.76000000000000045</v>
      </c>
      <c r="K79">
        <v>0.94824301311715153</v>
      </c>
      <c r="L79">
        <v>12754.136676497232</v>
      </c>
      <c r="M79">
        <v>6502.430145109467</v>
      </c>
    </row>
    <row r="80" spans="10:13" x14ac:dyDescent="0.2">
      <c r="J80">
        <v>0.77000000000000046</v>
      </c>
      <c r="K80">
        <v>0.94877288363621259</v>
      </c>
      <c r="L80">
        <v>12747.926470895974</v>
      </c>
      <c r="M80">
        <v>6478.8934178234067</v>
      </c>
    </row>
    <row r="81" spans="10:13" x14ac:dyDescent="0.2">
      <c r="J81">
        <v>0.78000000000000047</v>
      </c>
      <c r="K81">
        <v>0.94931731064661562</v>
      </c>
      <c r="L81">
        <v>12741.625903489141</v>
      </c>
      <c r="M81">
        <v>6454.2617168305533</v>
      </c>
    </row>
    <row r="82" spans="10:13" x14ac:dyDescent="0.2">
      <c r="J82">
        <v>0.79000000000000048</v>
      </c>
      <c r="K82">
        <v>0.94987974805680664</v>
      </c>
      <c r="L82">
        <v>12735.202063770454</v>
      </c>
      <c r="M82">
        <v>6428.4950033533696</v>
      </c>
    </row>
    <row r="83" spans="10:13" x14ac:dyDescent="0.2">
      <c r="J83">
        <v>0.80000000000000049</v>
      </c>
      <c r="K83">
        <v>0.95046417656303173</v>
      </c>
      <c r="L83">
        <v>12728.617861112565</v>
      </c>
      <c r="M83">
        <v>6401.5497403818736</v>
      </c>
    </row>
    <row r="84" spans="10:13" x14ac:dyDescent="0.2">
      <c r="J84">
        <v>0.8100000000000005</v>
      </c>
      <c r="K84">
        <v>0.95107522413179379</v>
      </c>
      <c r="L84">
        <v>12721.831086280125</v>
      </c>
      <c r="M84">
        <v>6373.3783603851325</v>
      </c>
    </row>
    <row r="85" spans="10:13" x14ac:dyDescent="0.2">
      <c r="J85">
        <v>0.82000000000000051</v>
      </c>
      <c r="K85">
        <v>0.95171831810238572</v>
      </c>
      <c r="L85">
        <v>12714.793242574573</v>
      </c>
      <c r="M85">
        <v>6343.9273117202993</v>
      </c>
    </row>
    <row r="86" spans="10:13" x14ac:dyDescent="0.2">
      <c r="J86">
        <v>0.83000000000000052</v>
      </c>
      <c r="K86">
        <v>0.9523998789405328</v>
      </c>
      <c r="L86">
        <v>12707.448076855249</v>
      </c>
      <c r="M86">
        <v>6313.1374465802201</v>
      </c>
    </row>
    <row r="87" spans="10:13" x14ac:dyDescent="0.2">
      <c r="J87">
        <v>0.84000000000000052</v>
      </c>
      <c r="K87">
        <v>0.95312756938935972</v>
      </c>
      <c r="L87">
        <v>12699.729716101732</v>
      </c>
      <c r="M87">
        <v>6280.9412591490818</v>
      </c>
    </row>
    <row r="88" spans="10:13" x14ac:dyDescent="0.2">
      <c r="J88">
        <v>0.85000000000000053</v>
      </c>
      <c r="K88">
        <v>0.95391061807678468</v>
      </c>
      <c r="L88">
        <v>12691.56028051616</v>
      </c>
      <c r="M88">
        <v>6247.2609412064839</v>
      </c>
    </row>
    <row r="89" spans="10:13" x14ac:dyDescent="0.2">
      <c r="J89">
        <v>0.86000000000000054</v>
      </c>
      <c r="K89">
        <v>0.95476024433882323</v>
      </c>
      <c r="L89">
        <v>12682.84679465989</v>
      </c>
      <c r="M89">
        <v>6212.0062360047214</v>
      </c>
    </row>
    <row r="90" spans="10:13" x14ac:dyDescent="0.2">
      <c r="J90">
        <v>0.87000000000000055</v>
      </c>
      <c r="K90">
        <v>0.95569022234332957</v>
      </c>
      <c r="L90">
        <v>12673.477146464085</v>
      </c>
      <c r="M90">
        <v>6175.0711864238674</v>
      </c>
    </row>
    <row r="91" spans="10:13" x14ac:dyDescent="0.2">
      <c r="J91">
        <v>0.88000000000000056</v>
      </c>
      <c r="K91">
        <v>0.9567176395181809</v>
      </c>
      <c r="L91">
        <v>12663.314738696585</v>
      </c>
      <c r="M91">
        <v>6136.3292014690232</v>
      </c>
    </row>
    <row r="92" spans="10:13" x14ac:dyDescent="0.2">
      <c r="J92">
        <v>0.89000000000000057</v>
      </c>
      <c r="K92">
        <v>0.95786393000196468</v>
      </c>
      <c r="L92">
        <v>12652.191320383106</v>
      </c>
      <c r="M92">
        <v>6095.6268036265028</v>
      </c>
    </row>
    <row r="93" spans="10:13" x14ac:dyDescent="0.2">
      <c r="J93">
        <v>0.90000000000000058</v>
      </c>
      <c r="K93">
        <v>0.95915630365081372</v>
      </c>
      <c r="L93">
        <v>12639.897247161913</v>
      </c>
      <c r="M93">
        <v>6052.7766953899954</v>
      </c>
    </row>
    <row r="94" spans="10:13" x14ac:dyDescent="0.2">
      <c r="J94">
        <v>0.91000000000000059</v>
      </c>
      <c r="K94">
        <v>0.9606297540574098</v>
      </c>
      <c r="L94">
        <v>12626.168050494325</v>
      </c>
      <c r="M94">
        <v>6007.5452017258503</v>
      </c>
    </row>
    <row r="95" spans="10:13" x14ac:dyDescent="0.2">
      <c r="J95">
        <v>0.9200000000000006</v>
      </c>
      <c r="K95">
        <v>0.96232993073389916</v>
      </c>
      <c r="L95">
        <v>12610.665612706933</v>
      </c>
      <c r="M95">
        <v>5959.6371044912576</v>
      </c>
    </row>
    <row r="96" spans="10:13" x14ac:dyDescent="0.2">
      <c r="J96">
        <v>0.9300000000000006</v>
      </c>
      <c r="K96">
        <v>0.96431732909814483</v>
      </c>
      <c r="L96">
        <v>12592.951302901301</v>
      </c>
      <c r="M96">
        <v>5908.6735903808058</v>
      </c>
    </row>
    <row r="97" spans="10:13" x14ac:dyDescent="0.2">
      <c r="J97">
        <v>0.94000000000000061</v>
      </c>
      <c r="K97">
        <v>0.96667353884069385</v>
      </c>
      <c r="L97">
        <v>12572.446868063018</v>
      </c>
      <c r="M97">
        <v>5854.1585598113352</v>
      </c>
    </row>
    <row r="98" spans="10:13" x14ac:dyDescent="0.2">
      <c r="J98">
        <v>0.95000000000000062</v>
      </c>
      <c r="K98">
        <v>0.96951079516554561</v>
      </c>
      <c r="L98">
        <v>12548.376214608837</v>
      </c>
      <c r="M98">
        <v>5795.4310332591267</v>
      </c>
    </row>
    <row r="99" spans="10:13" x14ac:dyDescent="0.2">
      <c r="J99">
        <v>0.96000000000000063</v>
      </c>
      <c r="K99">
        <v>0.97298699347617601</v>
      </c>
      <c r="L99">
        <v>12519.676541564982</v>
      </c>
      <c r="M99">
        <v>5731.5900486770179</v>
      </c>
    </row>
    <row r="100" spans="10:13" x14ac:dyDescent="0.2">
      <c r="J100">
        <v>0.97000000000000064</v>
      </c>
      <c r="K100">
        <v>0.97733005985124743</v>
      </c>
      <c r="L100">
        <v>12484.858777180621</v>
      </c>
      <c r="M100">
        <v>5661.3778136661904</v>
      </c>
    </row>
    <row r="101" spans="10:13" x14ac:dyDescent="0.2">
      <c r="J101">
        <v>0.98000000000000065</v>
      </c>
      <c r="K101">
        <v>0.98287899278509716</v>
      </c>
      <c r="L101">
        <v>12441.781149909473</v>
      </c>
      <c r="M101">
        <v>5582.9916130416532</v>
      </c>
    </row>
    <row r="102" spans="10:13" x14ac:dyDescent="0.2">
      <c r="J102">
        <v>0.99000000000000066</v>
      </c>
      <c r="K102">
        <v>0.99015601439236389</v>
      </c>
      <c r="L102">
        <v>12387.267762590272</v>
      </c>
      <c r="M102">
        <v>5493.7624537703696</v>
      </c>
    </row>
    <row r="103" spans="10:13" x14ac:dyDescent="0.2">
      <c r="J103">
        <v>1.0000000000000007</v>
      </c>
      <c r="K103">
        <v>0.99999964908392869</v>
      </c>
      <c r="L103">
        <v>12316.437255279907</v>
      </c>
      <c r="M103">
        <v>5389.5941635242852</v>
      </c>
    </row>
  </sheetData>
  <mergeCells count="8">
    <mergeCell ref="E15:G15"/>
    <mergeCell ref="E12:G12"/>
    <mergeCell ref="A14:C14"/>
    <mergeCell ref="W2:X2"/>
    <mergeCell ref="O2:S2"/>
    <mergeCell ref="O10:Q10"/>
    <mergeCell ref="E13:G13"/>
    <mergeCell ref="E14:G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74CD-C62A-CE4E-B3CB-4C54FCF88E43}">
  <dimension ref="B2:N16"/>
  <sheetViews>
    <sheetView zoomScale="86" zoomScaleNormal="100" workbookViewId="0">
      <selection activeCell="M17" sqref="M17"/>
    </sheetView>
  </sheetViews>
  <sheetFormatPr baseColWidth="10" defaultRowHeight="16" x14ac:dyDescent="0.2"/>
  <sheetData>
    <row r="2" spans="2:14" x14ac:dyDescent="0.2">
      <c r="B2" t="s">
        <v>8</v>
      </c>
      <c r="C2">
        <f>1.5 * 'DATOS ELV'!P15</f>
        <v>6.6610785724322399E-2</v>
      </c>
      <c r="G2" s="13" t="s">
        <v>19</v>
      </c>
      <c r="H2" s="13"/>
      <c r="M2" s="13" t="s">
        <v>37</v>
      </c>
      <c r="N2" s="13"/>
    </row>
    <row r="3" spans="2:14" x14ac:dyDescent="0.2">
      <c r="G3" t="s">
        <v>20</v>
      </c>
      <c r="H3" t="s">
        <v>21</v>
      </c>
      <c r="M3" t="s">
        <v>20</v>
      </c>
      <c r="N3" t="s">
        <v>21</v>
      </c>
    </row>
    <row r="4" spans="2:14" x14ac:dyDescent="0.2">
      <c r="B4" s="13" t="s">
        <v>34</v>
      </c>
      <c r="C4" s="13"/>
      <c r="D4" s="13"/>
      <c r="E4" s="13"/>
      <c r="G4">
        <v>0.39</v>
      </c>
      <c r="H4">
        <v>0.92500000000000004</v>
      </c>
      <c r="M4">
        <f>C6</f>
        <v>0.95</v>
      </c>
      <c r="N4">
        <f>'DATOS ELV'!M98</f>
        <v>5795.4310332591267</v>
      </c>
    </row>
    <row r="5" spans="2:14" x14ac:dyDescent="0.2">
      <c r="B5" t="s">
        <v>9</v>
      </c>
      <c r="C5">
        <f>'DATOS ELV'!P4</f>
        <v>0.45</v>
      </c>
      <c r="D5">
        <f>'DATOS ELV'!Q4</f>
        <v>6856.2504828519368</v>
      </c>
      <c r="M5">
        <f>M4</f>
        <v>0.95</v>
      </c>
      <c r="N5">
        <f>'DATOS ELV'!L98</f>
        <v>12548.376214608837</v>
      </c>
    </row>
    <row r="6" spans="2:14" x14ac:dyDescent="0.2">
      <c r="B6" t="s">
        <v>35</v>
      </c>
      <c r="C6">
        <f>'DATOS ELV'!P13</f>
        <v>0.95</v>
      </c>
      <c r="D6">
        <f>C2 * ('DATOS ELV'!Q13 - 'DATOS ELV'!Q12) + 'DATOS ELV'!Q13</f>
        <v>13036.292332089</v>
      </c>
      <c r="M6">
        <f>M5</f>
        <v>0.95</v>
      </c>
      <c r="N6">
        <f>D6</f>
        <v>13036.292332089</v>
      </c>
    </row>
    <row r="7" spans="2:14" x14ac:dyDescent="0.2">
      <c r="B7" t="s">
        <v>36</v>
      </c>
      <c r="C7">
        <f>'DATOS ELV'!H23</f>
        <v>0.05</v>
      </c>
      <c r="D7">
        <f>D5 + (D6 - D5) / (C6 - C5) *(C7 - C5)</f>
        <v>1912.217003462285</v>
      </c>
      <c r="M7">
        <f>M6</f>
        <v>0.95</v>
      </c>
      <c r="N7">
        <f>'DATOS ELV'!L100</f>
        <v>12484.858777180621</v>
      </c>
    </row>
    <row r="8" spans="2:14" x14ac:dyDescent="0.2">
      <c r="M8">
        <v>0.82</v>
      </c>
      <c r="N8">
        <f>'DATOS ELV'!M85</f>
        <v>6343.9273117202993</v>
      </c>
    </row>
    <row r="9" spans="2:14" x14ac:dyDescent="0.2">
      <c r="M9">
        <f>M6</f>
        <v>0.95</v>
      </c>
      <c r="N9">
        <f>N6</f>
        <v>13036.292332089</v>
      </c>
    </row>
    <row r="10" spans="2:14" x14ac:dyDescent="0.2">
      <c r="M10">
        <f>0.94</f>
        <v>0.94</v>
      </c>
      <c r="N10">
        <f>'DATOS ELV'!L96</f>
        <v>12592.951302901301</v>
      </c>
    </row>
    <row r="11" spans="2:14" x14ac:dyDescent="0.2">
      <c r="M11">
        <v>0.61</v>
      </c>
      <c r="N11">
        <f>'DATOS ELV'!M64</f>
        <v>6745.8262962538829</v>
      </c>
    </row>
    <row r="12" spans="2:14" x14ac:dyDescent="0.2">
      <c r="M12">
        <f>M9</f>
        <v>0.95</v>
      </c>
      <c r="N12">
        <f>N9</f>
        <v>13036.292332089</v>
      </c>
    </row>
    <row r="13" spans="2:14" x14ac:dyDescent="0.2">
      <c r="M13">
        <v>0.92500000000000004</v>
      </c>
      <c r="N13">
        <f>'DATOS ELV'!L96</f>
        <v>12592.951302901301</v>
      </c>
    </row>
    <row r="14" spans="2:14" x14ac:dyDescent="0.2">
      <c r="M14">
        <v>0.39</v>
      </c>
      <c r="N14">
        <f>'DATOS ELV'!M42</f>
        <v>6888.0481362186965</v>
      </c>
    </row>
    <row r="15" spans="2:14" x14ac:dyDescent="0.2">
      <c r="M15">
        <f>C7</f>
        <v>0.05</v>
      </c>
      <c r="N15">
        <f>D7</f>
        <v>1912.217003462285</v>
      </c>
    </row>
    <row r="16" spans="2:14" x14ac:dyDescent="0.2">
      <c r="M16">
        <v>0.79</v>
      </c>
      <c r="N16">
        <f>'DATOS ELV'!L83</f>
        <v>12728.617861112565</v>
      </c>
    </row>
  </sheetData>
  <mergeCells count="3">
    <mergeCell ref="B4:E4"/>
    <mergeCell ref="G2:H2"/>
    <mergeCell ref="M2:N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 ELV</vt:lpstr>
      <vt:lpstr>R=1.5 Rmin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SAMUEL SALDAÑA FLORES</dc:creator>
  <cp:lastModifiedBy>SERGIO SAMUEL SALDAÑA FLORES</cp:lastModifiedBy>
  <dcterms:created xsi:type="dcterms:W3CDTF">2022-05-12T01:32:50Z</dcterms:created>
  <dcterms:modified xsi:type="dcterms:W3CDTF">2022-05-24T03:32:00Z</dcterms:modified>
</cp:coreProperties>
</file>