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urton/Documents/Gutruf_Documents/GantCharts/"/>
    </mc:Choice>
  </mc:AlternateContent>
  <xr:revisionPtr revIDLastSave="0" documentId="8_{F207943C-9BC8-1B4B-9A4C-C397E570E964}" xr6:coauthVersionLast="47" xr6:coauthVersionMax="47" xr10:uidLastSave="{00000000-0000-0000-0000-000000000000}"/>
  <bookViews>
    <workbookView xWindow="80" yWindow="500" windowWidth="28720" windowHeight="17500" xr2:uid="{26C1D8BB-74EA-E948-999F-DA6BB2BDC972}"/>
  </bookViews>
  <sheets>
    <sheet name="Stim Table" sheetId="4" r:id="rId1"/>
    <sheet name="Check Stim Lev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4" l="1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4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" i="4"/>
  <c r="K22" i="3"/>
  <c r="D6" i="3" l="1"/>
  <c r="D32" i="3"/>
  <c r="D26" i="3"/>
  <c r="D18" i="3"/>
  <c r="D12" i="3"/>
  <c r="D11" i="3"/>
  <c r="D35" i="3"/>
  <c r="D29" i="3"/>
  <c r="D15" i="3"/>
  <c r="D7" i="3"/>
  <c r="D23" i="3"/>
  <c r="D22" i="3"/>
</calcChain>
</file>

<file path=xl/sharedStrings.xml><?xml version="1.0" encoding="utf-8"?>
<sst xmlns="http://schemas.openxmlformats.org/spreadsheetml/2006/main" count="30" uniqueCount="12">
  <si>
    <t>resistance</t>
  </si>
  <si>
    <t>cage wattage</t>
  </si>
  <si>
    <t>ADC</t>
  </si>
  <si>
    <t>Voltage</t>
  </si>
  <si>
    <t>current (mA)</t>
  </si>
  <si>
    <t>1.2kohm</t>
  </si>
  <si>
    <t>2k</t>
  </si>
  <si>
    <t>0.0376x+0.0609</t>
  </si>
  <si>
    <t>DATA</t>
  </si>
  <si>
    <t>Amp (mA)</t>
  </si>
  <si>
    <t>Positive Leading Biphasic Stimulation</t>
  </si>
  <si>
    <t>~40uA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</si>
</sst>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AA68D"/>
        <bgColor indexed="64"/>
      </patternFill>
    </fill>
    <fill>
      <patternFill patternType="solid">
        <fgColor rgb="FF8CDE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97FF"/>
      <color rgb="FF8CDEFF"/>
      <color rgb="FFEAA68D"/>
      <color rgb="FF67A3BD"/>
      <color rgb="FF922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 Stim Level'!$D$4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40157480314958E-3"/>
                  <c:y val="-8.4311592392646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'Check Stim Level'!$B$5:$B$22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6">
                  <c:v>55</c:v>
                </c:pt>
                <c:pt idx="7">
                  <c:v>56</c:v>
                </c:pt>
                <c:pt idx="10">
                  <c:v>80</c:v>
                </c:pt>
                <c:pt idx="13">
                  <c:v>105</c:v>
                </c:pt>
                <c:pt idx="17">
                  <c:v>127</c:v>
                </c:pt>
              </c:numCache>
            </c:numRef>
          </c:xVal>
          <c:yVal>
            <c:numRef>
              <c:f>'Check Stim Level'!$D$5:$D$22</c:f>
              <c:numCache>
                <c:formatCode>General</c:formatCode>
                <c:ptCount val="18"/>
                <c:pt idx="0">
                  <c:v>0</c:v>
                </c:pt>
                <c:pt idx="1">
                  <c:v>0.46</c:v>
                </c:pt>
                <c:pt idx="2">
                  <c:v>1.2531328320802004</c:v>
                </c:pt>
                <c:pt idx="6">
                  <c:v>2.1052631578947367</c:v>
                </c:pt>
                <c:pt idx="7">
                  <c:v>2.1553884711779445</c:v>
                </c:pt>
                <c:pt idx="10">
                  <c:v>3.1077694235588975</c:v>
                </c:pt>
                <c:pt idx="13">
                  <c:v>3.9830508474576276</c:v>
                </c:pt>
                <c:pt idx="17">
                  <c:v>4.8305084745762716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B-DA4C-B2D2-7A248F64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79023"/>
        <c:axId val="988825007"/>
      </c:scatterChart>
      <c:valAx>
        <c:axId val="988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5007"/>
        <c:crosses val="autoZero"/>
        <c:crossBetween val="midCat"/>
      </c:valAx>
      <c:valAx>
        <c:axId val="9888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'Check Stim Level'!$D$4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21245197243184E-3"/>
                  <c:y val="-0.6661226277298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'Check Stim Level'!$B$23:$B$37</c:f>
              <c:numCache>
                <c:formatCode>General</c:formatCode>
                <c:ptCount val="15"/>
                <c:pt idx="0">
                  <c:v>129</c:v>
                </c:pt>
                <c:pt idx="3">
                  <c:v>155</c:v>
                </c:pt>
                <c:pt idx="6">
                  <c:v>180</c:v>
                </c:pt>
                <c:pt idx="9">
                  <c:v>205</c:v>
                </c:pt>
                <c:pt idx="12">
                  <c:v>230</c:v>
                </c:pt>
                <c:pt idx="14">
                  <c:v>255</c:v>
                </c:pt>
              </c:numCache>
            </c:numRef>
          </c:xVal>
          <c:yVal>
            <c:numRef>
              <c:f>'Check Stim Level'!$D$23:$D$37</c:f>
              <c:numCache>
                <c:formatCode>General</c:formatCode>
                <c:ptCount val="15"/>
                <c:pt idx="0">
                  <c:v>4.8305084745762716</c:v>
                </c:pt>
                <c:pt idx="3">
                  <c:v>3.8135593220338984</c:v>
                </c:pt>
                <c:pt idx="6">
                  <c:v>2.8571428571428572</c:v>
                </c:pt>
                <c:pt idx="9">
                  <c:v>1.9548872180451125</c:v>
                </c:pt>
                <c:pt idx="12">
                  <c:v>1.0526315789473684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5847-A104-C3A06FAC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79023"/>
        <c:axId val="988825007"/>
      </c:scatterChart>
      <c:valAx>
        <c:axId val="988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5007"/>
        <c:crosses val="autoZero"/>
        <c:crossBetween val="midCat"/>
      </c:valAx>
      <c:valAx>
        <c:axId val="9888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703609</xdr:colOff>
      <xdr:row>1</xdr:row>
      <xdr:rowOff>189186</xdr:rowOff>
    </xdr:from>
    <xdr:to>
      <xdr:col>10</xdr:col>
      <xdr:colOff>322609</xdr:colOff>
      <xdr:row>15</xdr:row>
      <xdr:rowOff>86417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72F18-4DB4-1E40-9A15-142B46E07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158093</xdr:colOff>
      <xdr:row>1</xdr:row>
      <xdr:rowOff>107294</xdr:rowOff>
    </xdr:from>
    <xdr:to>
      <xdr:col>16</xdr:col>
      <xdr:colOff>609163</xdr:colOff>
      <xdr:row>15</xdr:row>
      <xdr:rowOff>5693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C0CB7-CF29-C246-A422-1C8A7DE3C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20D6-D553-1C41-97E9-7B0E377A6E22}">
  <dimension ref="A1:Q37"/>
  <sheetViews>
    <sheetView tabSelected="1" workbookViewId="0">
      <selection activeCell="G36" sqref="G36"/>
    </sheetView>
  </sheetViews>
  <sheetFormatPr baseColWidth="10" defaultRowHeight="16" x14ac:dyDescent="0.2"/>
  <cols>
    <col min="1" max="1" width="5.83203125" bestFit="1" customWidth="1"/>
    <col min="2" max="2" width="9.83203125" customWidth="1"/>
    <col min="3" max="3" width="5.83203125" customWidth="1"/>
    <col min="4" max="4" width="9.83203125" customWidth="1"/>
    <col min="5" max="5" width="5.83203125" bestFit="1" customWidth="1"/>
    <col min="6" max="6" width="9.6640625" bestFit="1" customWidth="1"/>
    <col min="7" max="7" width="5.83203125" bestFit="1" customWidth="1"/>
    <col min="8" max="8" width="9.6640625" bestFit="1" customWidth="1"/>
    <col min="9" max="9" width="2.1640625" customWidth="1"/>
    <col min="10" max="10" width="5.83203125" bestFit="1" customWidth="1"/>
    <col min="11" max="11" width="9.6640625" bestFit="1" customWidth="1"/>
    <col min="12" max="12" width="5.83203125" bestFit="1" customWidth="1"/>
    <col min="13" max="13" width="9.6640625" bestFit="1" customWidth="1"/>
    <col min="14" max="14" width="5.83203125" bestFit="1" customWidth="1"/>
    <col min="15" max="15" width="9.6640625" bestFit="1" customWidth="1"/>
    <col min="16" max="16" width="5.83203125" bestFit="1" customWidth="1"/>
    <col min="17" max="17" width="9.6640625" bestFit="1" customWidth="1"/>
  </cols>
  <sheetData>
    <row r="1" spans="1:17" x14ac:dyDescent="0.2">
      <c r="A1" s="6" t="s">
        <v>10</v>
      </c>
      <c r="B1" s="6"/>
      <c r="C1" s="6"/>
      <c r="D1" s="6"/>
      <c r="E1" s="6"/>
      <c r="F1" s="6"/>
      <c r="G1" s="6"/>
      <c r="H1" s="6"/>
      <c r="J1" s="6" t="s">
        <v>10</v>
      </c>
      <c r="K1" s="6"/>
      <c r="L1" s="6"/>
      <c r="M1" s="6"/>
      <c r="N1" s="6"/>
      <c r="O1" s="6"/>
      <c r="P1" s="6"/>
      <c r="Q1" s="6"/>
    </row>
    <row r="2" spans="1:17" x14ac:dyDescent="0.2">
      <c r="A2" s="3" t="s">
        <v>8</v>
      </c>
      <c r="B2" s="1" t="s">
        <v>9</v>
      </c>
      <c r="C2" s="3" t="s">
        <v>8</v>
      </c>
      <c r="D2" s="1" t="s">
        <v>9</v>
      </c>
      <c r="E2" s="3" t="s">
        <v>8</v>
      </c>
      <c r="F2" s="1" t="s">
        <v>9</v>
      </c>
      <c r="G2" s="3" t="s">
        <v>8</v>
      </c>
      <c r="H2" s="1" t="s">
        <v>9</v>
      </c>
      <c r="J2" s="3" t="s">
        <v>8</v>
      </c>
      <c r="K2" s="1" t="s">
        <v>9</v>
      </c>
      <c r="L2" s="3" t="s">
        <v>8</v>
      </c>
      <c r="M2" s="1" t="s">
        <v>9</v>
      </c>
      <c r="N2" s="3" t="s">
        <v>8</v>
      </c>
      <c r="O2" s="1" t="s">
        <v>9</v>
      </c>
      <c r="P2" s="3" t="s">
        <v>8</v>
      </c>
      <c r="Q2" s="1" t="s">
        <v>9</v>
      </c>
    </row>
    <row r="3" spans="1:17" x14ac:dyDescent="0.2">
      <c r="A3" s="4">
        <v>0</v>
      </c>
      <c r="B3" s="2">
        <v>0</v>
      </c>
      <c r="C3" s="4">
        <v>33</v>
      </c>
      <c r="D3" s="2">
        <f>ROUND(0.0376*C3+0.0209,3)</f>
        <v>1.262</v>
      </c>
      <c r="E3" s="4">
        <v>66</v>
      </c>
      <c r="F3" s="2">
        <f>ROUND(0.0376*E3+0.0209,3)</f>
        <v>2.5030000000000001</v>
      </c>
      <c r="G3" s="4">
        <v>99</v>
      </c>
      <c r="H3" s="2">
        <f>ROUND(0.0376*G3+0.0209,3)</f>
        <v>3.7429999999999999</v>
      </c>
      <c r="J3" s="4">
        <v>129</v>
      </c>
      <c r="K3" s="2">
        <f>-0.0379*J3+9.7046</f>
        <v>4.8154999999999992</v>
      </c>
      <c r="L3" s="4">
        <v>162</v>
      </c>
      <c r="M3" s="2">
        <f>-0.0379*L3+9.7046</f>
        <v>3.5647999999999991</v>
      </c>
      <c r="N3" s="4">
        <v>195</v>
      </c>
      <c r="O3" s="2">
        <f>-0.0379*N3+9.7046</f>
        <v>2.3140999999999989</v>
      </c>
      <c r="P3" s="4">
        <v>228</v>
      </c>
      <c r="Q3" s="2">
        <f>-0.0379*P3+9.7046</f>
        <v>1.0633999999999979</v>
      </c>
    </row>
    <row r="4" spans="1:17" x14ac:dyDescent="0.2">
      <c r="A4" s="4">
        <v>1</v>
      </c>
      <c r="B4" s="2">
        <f>ROUND(0.0376*A4+0.0209,3)</f>
        <v>5.8999999999999997E-2</v>
      </c>
      <c r="C4" s="4">
        <v>34</v>
      </c>
      <c r="D4" s="2">
        <f t="shared" ref="B4:D35" si="0">ROUND(0.0376*C4+0.0209,3)</f>
        <v>1.2989999999999999</v>
      </c>
      <c r="E4" s="4">
        <v>67</v>
      </c>
      <c r="F4" s="2">
        <f t="shared" ref="F4:H4" si="1">ROUND(0.0376*E4+0.0209,3)</f>
        <v>2.54</v>
      </c>
      <c r="G4" s="4">
        <v>100</v>
      </c>
      <c r="H4" s="2">
        <f t="shared" si="1"/>
        <v>3.7810000000000001</v>
      </c>
      <c r="J4" s="4">
        <v>130</v>
      </c>
      <c r="K4" s="2">
        <f t="shared" ref="K4:M35" si="2">-0.0379*J4+9.7046</f>
        <v>4.7775999999999987</v>
      </c>
      <c r="L4" s="4">
        <v>163</v>
      </c>
      <c r="M4" s="2">
        <f t="shared" si="2"/>
        <v>3.5268999999999986</v>
      </c>
      <c r="N4" s="4">
        <v>196</v>
      </c>
      <c r="O4" s="2">
        <f t="shared" ref="O4" si="3">-0.0379*N4+9.7046</f>
        <v>2.2761999999999984</v>
      </c>
      <c r="P4" s="4">
        <v>229</v>
      </c>
      <c r="Q4" s="2">
        <f t="shared" ref="Q4" si="4">-0.0379*P4+9.7046</f>
        <v>1.0254999999999992</v>
      </c>
    </row>
    <row r="5" spans="1:17" x14ac:dyDescent="0.2">
      <c r="A5" s="4">
        <v>2</v>
      </c>
      <c r="B5" s="2">
        <f t="shared" si="0"/>
        <v>9.6000000000000002E-2</v>
      </c>
      <c r="C5" s="4">
        <v>35</v>
      </c>
      <c r="D5" s="2">
        <f t="shared" si="0"/>
        <v>1.337</v>
      </c>
      <c r="E5" s="4">
        <v>68</v>
      </c>
      <c r="F5" s="2">
        <f t="shared" ref="F5:H5" si="5">ROUND(0.0376*E5+0.0209,3)</f>
        <v>2.5779999999999998</v>
      </c>
      <c r="G5" s="4">
        <v>101</v>
      </c>
      <c r="H5" s="2">
        <f t="shared" si="5"/>
        <v>3.819</v>
      </c>
      <c r="J5" s="4">
        <v>131</v>
      </c>
      <c r="K5" s="2">
        <f t="shared" si="2"/>
        <v>4.7396999999999991</v>
      </c>
      <c r="L5" s="4">
        <v>164</v>
      </c>
      <c r="M5" s="2">
        <f t="shared" si="2"/>
        <v>3.488999999999999</v>
      </c>
      <c r="N5" s="4">
        <v>197</v>
      </c>
      <c r="O5" s="2">
        <f t="shared" ref="O5" si="6">-0.0379*N5+9.7046</f>
        <v>2.2382999999999988</v>
      </c>
      <c r="P5" s="4">
        <v>230</v>
      </c>
      <c r="Q5" s="2">
        <f t="shared" ref="Q5" si="7">-0.0379*P5+9.7046</f>
        <v>0.9875999999999987</v>
      </c>
    </row>
    <row r="6" spans="1:17" x14ac:dyDescent="0.2">
      <c r="A6" s="4">
        <v>3</v>
      </c>
      <c r="B6" s="2">
        <f t="shared" si="0"/>
        <v>0.13400000000000001</v>
      </c>
      <c r="C6" s="4">
        <v>36</v>
      </c>
      <c r="D6" s="2">
        <f t="shared" si="0"/>
        <v>1.375</v>
      </c>
      <c r="E6" s="4">
        <v>69</v>
      </c>
      <c r="F6" s="2">
        <f t="shared" ref="F6:H6" si="8">ROUND(0.0376*E6+0.0209,3)</f>
        <v>2.6150000000000002</v>
      </c>
      <c r="G6" s="4">
        <v>102</v>
      </c>
      <c r="H6" s="2">
        <f t="shared" si="8"/>
        <v>3.8559999999999999</v>
      </c>
      <c r="J6" s="4">
        <v>132</v>
      </c>
      <c r="K6" s="2">
        <f t="shared" si="2"/>
        <v>4.7017999999999986</v>
      </c>
      <c r="L6" s="4">
        <v>165</v>
      </c>
      <c r="M6" s="2">
        <f t="shared" si="2"/>
        <v>3.4510999999999985</v>
      </c>
      <c r="N6" s="4">
        <v>198</v>
      </c>
      <c r="O6" s="2">
        <f t="shared" ref="O6" si="9">-0.0379*N6+9.7046</f>
        <v>2.2003999999999984</v>
      </c>
      <c r="P6" s="4">
        <v>231</v>
      </c>
      <c r="Q6" s="2">
        <f t="shared" ref="Q6" si="10">-0.0379*P6+9.7046</f>
        <v>0.94969999999999821</v>
      </c>
    </row>
    <row r="7" spans="1:17" x14ac:dyDescent="0.2">
      <c r="A7" s="4">
        <v>4</v>
      </c>
      <c r="B7" s="2">
        <f t="shared" si="0"/>
        <v>0.17100000000000001</v>
      </c>
      <c r="C7" s="4">
        <v>37</v>
      </c>
      <c r="D7" s="2">
        <f t="shared" si="0"/>
        <v>1.4119999999999999</v>
      </c>
      <c r="E7" s="4">
        <v>70</v>
      </c>
      <c r="F7" s="2">
        <f t="shared" ref="F7:H7" si="11">ROUND(0.0376*E7+0.0209,3)</f>
        <v>2.653</v>
      </c>
      <c r="G7" s="4">
        <v>103</v>
      </c>
      <c r="H7" s="2">
        <f t="shared" si="11"/>
        <v>3.8940000000000001</v>
      </c>
      <c r="J7" s="4">
        <v>133</v>
      </c>
      <c r="K7" s="2">
        <f t="shared" si="2"/>
        <v>4.663899999999999</v>
      </c>
      <c r="L7" s="4">
        <v>166</v>
      </c>
      <c r="M7" s="2">
        <f t="shared" si="2"/>
        <v>3.4131999999999989</v>
      </c>
      <c r="N7" s="4">
        <v>199</v>
      </c>
      <c r="O7" s="2">
        <f t="shared" ref="O7" si="12">-0.0379*N7+9.7046</f>
        <v>2.1624999999999988</v>
      </c>
      <c r="P7" s="4">
        <v>232</v>
      </c>
      <c r="Q7" s="2">
        <f t="shared" ref="Q7" si="13">-0.0379*P7+9.7046</f>
        <v>0.91179999999999772</v>
      </c>
    </row>
    <row r="8" spans="1:17" x14ac:dyDescent="0.2">
      <c r="A8" s="4">
        <v>5</v>
      </c>
      <c r="B8" s="2">
        <f t="shared" si="0"/>
        <v>0.20899999999999999</v>
      </c>
      <c r="C8" s="4">
        <v>38</v>
      </c>
      <c r="D8" s="2">
        <f t="shared" si="0"/>
        <v>1.45</v>
      </c>
      <c r="E8" s="4">
        <v>71</v>
      </c>
      <c r="F8" s="2">
        <f t="shared" ref="F8:H8" si="14">ROUND(0.0376*E8+0.0209,3)</f>
        <v>2.6909999999999998</v>
      </c>
      <c r="G8" s="4">
        <v>104</v>
      </c>
      <c r="H8" s="2">
        <f t="shared" si="14"/>
        <v>3.931</v>
      </c>
      <c r="J8" s="4">
        <v>134</v>
      </c>
      <c r="K8" s="2">
        <f t="shared" si="2"/>
        <v>4.6259999999999986</v>
      </c>
      <c r="L8" s="4">
        <v>167</v>
      </c>
      <c r="M8" s="2">
        <f t="shared" si="2"/>
        <v>3.3752999999999984</v>
      </c>
      <c r="N8" s="4">
        <v>200</v>
      </c>
      <c r="O8" s="2">
        <f t="shared" ref="O8" si="15">-0.0379*N8+9.7046</f>
        <v>2.1245999999999983</v>
      </c>
      <c r="P8" s="4">
        <v>233</v>
      </c>
      <c r="Q8" s="2">
        <f t="shared" ref="Q8" si="16">-0.0379*P8+9.7046</f>
        <v>0.87389999999999901</v>
      </c>
    </row>
    <row r="9" spans="1:17" x14ac:dyDescent="0.2">
      <c r="A9" s="4">
        <v>6</v>
      </c>
      <c r="B9" s="2">
        <f t="shared" si="0"/>
        <v>0.247</v>
      </c>
      <c r="C9" s="4">
        <v>39</v>
      </c>
      <c r="D9" s="2">
        <f t="shared" si="0"/>
        <v>1.4870000000000001</v>
      </c>
      <c r="E9" s="4">
        <v>72</v>
      </c>
      <c r="F9" s="2">
        <f t="shared" ref="F9:H9" si="17">ROUND(0.0376*E9+0.0209,3)</f>
        <v>2.7280000000000002</v>
      </c>
      <c r="G9" s="4">
        <v>105</v>
      </c>
      <c r="H9" s="2">
        <f t="shared" si="17"/>
        <v>3.9689999999999999</v>
      </c>
      <c r="J9" s="4">
        <v>135</v>
      </c>
      <c r="K9" s="2">
        <f t="shared" si="2"/>
        <v>4.588099999999999</v>
      </c>
      <c r="L9" s="4">
        <v>168</v>
      </c>
      <c r="M9" s="2">
        <f t="shared" si="2"/>
        <v>3.3373999999999988</v>
      </c>
      <c r="N9" s="4">
        <v>201</v>
      </c>
      <c r="O9" s="2">
        <f t="shared" ref="O9" si="18">-0.0379*N9+9.7046</f>
        <v>2.0866999999999987</v>
      </c>
      <c r="P9" s="4">
        <v>234</v>
      </c>
      <c r="Q9" s="2">
        <f t="shared" ref="Q9" si="19">-0.0379*P9+9.7046</f>
        <v>0.83599999999999852</v>
      </c>
    </row>
    <row r="10" spans="1:17" x14ac:dyDescent="0.2">
      <c r="A10" s="4">
        <v>7</v>
      </c>
      <c r="B10" s="2">
        <f t="shared" si="0"/>
        <v>0.28399999999999997</v>
      </c>
      <c r="C10" s="4">
        <v>40</v>
      </c>
      <c r="D10" s="2">
        <f t="shared" si="0"/>
        <v>1.5249999999999999</v>
      </c>
      <c r="E10" s="4">
        <v>73</v>
      </c>
      <c r="F10" s="2">
        <f t="shared" ref="F10:H10" si="20">ROUND(0.0376*E10+0.0209,3)</f>
        <v>2.766</v>
      </c>
      <c r="G10" s="4">
        <v>106</v>
      </c>
      <c r="H10" s="2">
        <f t="shared" si="20"/>
        <v>4.0069999999999997</v>
      </c>
      <c r="J10" s="4">
        <v>136</v>
      </c>
      <c r="K10" s="2">
        <f t="shared" si="2"/>
        <v>4.5501999999999985</v>
      </c>
      <c r="L10" s="4">
        <v>169</v>
      </c>
      <c r="M10" s="2">
        <f t="shared" si="2"/>
        <v>3.2994999999999983</v>
      </c>
      <c r="N10" s="4">
        <v>202</v>
      </c>
      <c r="O10" s="2">
        <f t="shared" ref="O10" si="21">-0.0379*N10+9.7046</f>
        <v>2.0487999999999982</v>
      </c>
      <c r="P10" s="4">
        <v>235</v>
      </c>
      <c r="Q10" s="2">
        <f t="shared" ref="Q10" si="22">-0.0379*P10+9.7046</f>
        <v>0.79809999999999803</v>
      </c>
    </row>
    <row r="11" spans="1:17" x14ac:dyDescent="0.2">
      <c r="A11" s="4">
        <v>8</v>
      </c>
      <c r="B11" s="2">
        <f t="shared" si="0"/>
        <v>0.32200000000000001</v>
      </c>
      <c r="C11" s="4">
        <v>41</v>
      </c>
      <c r="D11" s="2">
        <f t="shared" si="0"/>
        <v>1.5629999999999999</v>
      </c>
      <c r="E11" s="4">
        <v>74</v>
      </c>
      <c r="F11" s="2">
        <f t="shared" ref="F11:H11" si="23">ROUND(0.0376*E11+0.0209,3)</f>
        <v>2.8029999999999999</v>
      </c>
      <c r="G11" s="4">
        <v>107</v>
      </c>
      <c r="H11" s="2">
        <f t="shared" si="23"/>
        <v>4.0439999999999996</v>
      </c>
      <c r="J11" s="4">
        <v>137</v>
      </c>
      <c r="K11" s="2">
        <f t="shared" si="2"/>
        <v>4.5122999999999989</v>
      </c>
      <c r="L11" s="4">
        <v>170</v>
      </c>
      <c r="M11" s="2">
        <f t="shared" si="2"/>
        <v>3.2615999999999987</v>
      </c>
      <c r="N11" s="4">
        <v>203</v>
      </c>
      <c r="O11" s="2">
        <f t="shared" ref="O11" si="24">-0.0379*N11+9.7046</f>
        <v>2.0108999999999986</v>
      </c>
      <c r="P11" s="4">
        <v>236</v>
      </c>
      <c r="Q11" s="2">
        <f t="shared" ref="Q11" si="25">-0.0379*P11+9.7046</f>
        <v>0.76019999999999932</v>
      </c>
    </row>
    <row r="12" spans="1:17" x14ac:dyDescent="0.2">
      <c r="A12" s="4">
        <v>9</v>
      </c>
      <c r="B12" s="2">
        <f t="shared" si="0"/>
        <v>0.35899999999999999</v>
      </c>
      <c r="C12" s="4">
        <v>42</v>
      </c>
      <c r="D12" s="2">
        <f t="shared" si="0"/>
        <v>1.6</v>
      </c>
      <c r="E12" s="4">
        <v>75</v>
      </c>
      <c r="F12" s="2">
        <f t="shared" ref="F12:H12" si="26">ROUND(0.0376*E12+0.0209,3)</f>
        <v>2.8410000000000002</v>
      </c>
      <c r="G12" s="4">
        <v>108</v>
      </c>
      <c r="H12" s="2">
        <f t="shared" si="26"/>
        <v>4.0819999999999999</v>
      </c>
      <c r="J12" s="4">
        <v>138</v>
      </c>
      <c r="K12" s="2">
        <f t="shared" si="2"/>
        <v>4.4743999999999984</v>
      </c>
      <c r="L12" s="4">
        <v>171</v>
      </c>
      <c r="M12" s="2">
        <f t="shared" si="2"/>
        <v>3.2236999999999991</v>
      </c>
      <c r="N12" s="4">
        <v>204</v>
      </c>
      <c r="O12" s="2">
        <f t="shared" ref="O12" si="27">-0.0379*N12+9.7046</f>
        <v>1.972999999999999</v>
      </c>
      <c r="P12" s="4">
        <v>237</v>
      </c>
      <c r="Q12" s="2">
        <f t="shared" ref="Q12" si="28">-0.0379*P12+9.7046</f>
        <v>0.72229999999999883</v>
      </c>
    </row>
    <row r="13" spans="1:17" x14ac:dyDescent="0.2">
      <c r="A13" s="4">
        <v>10</v>
      </c>
      <c r="B13" s="2">
        <f t="shared" si="0"/>
        <v>0.39700000000000002</v>
      </c>
      <c r="C13" s="4">
        <v>43</v>
      </c>
      <c r="D13" s="2">
        <f t="shared" si="0"/>
        <v>1.6379999999999999</v>
      </c>
      <c r="E13" s="4">
        <v>76</v>
      </c>
      <c r="F13" s="2">
        <f t="shared" ref="F13:H13" si="29">ROUND(0.0376*E13+0.0209,3)</f>
        <v>2.879</v>
      </c>
      <c r="G13" s="4">
        <v>109</v>
      </c>
      <c r="H13" s="2">
        <f t="shared" si="29"/>
        <v>4.1189999999999998</v>
      </c>
      <c r="J13" s="4">
        <v>139</v>
      </c>
      <c r="K13" s="2">
        <f t="shared" si="2"/>
        <v>4.4364999999999988</v>
      </c>
      <c r="L13" s="4">
        <v>172</v>
      </c>
      <c r="M13" s="2">
        <f t="shared" si="2"/>
        <v>3.1857999999999986</v>
      </c>
      <c r="N13" s="4">
        <v>205</v>
      </c>
      <c r="O13" s="2">
        <f t="shared" ref="O13" si="30">-0.0379*N13+9.7046</f>
        <v>1.9350999999999985</v>
      </c>
      <c r="P13" s="4">
        <v>238</v>
      </c>
      <c r="Q13" s="2">
        <f t="shared" ref="Q13" si="31">-0.0379*P13+9.7046</f>
        <v>0.68439999999999834</v>
      </c>
    </row>
    <row r="14" spans="1:17" x14ac:dyDescent="0.2">
      <c r="A14" s="4">
        <v>11</v>
      </c>
      <c r="B14" s="2">
        <f t="shared" si="0"/>
        <v>0.435</v>
      </c>
      <c r="C14" s="4">
        <v>44</v>
      </c>
      <c r="D14" s="2">
        <f t="shared" si="0"/>
        <v>1.675</v>
      </c>
      <c r="E14" s="4">
        <v>77</v>
      </c>
      <c r="F14" s="2">
        <f t="shared" ref="F14:H14" si="32">ROUND(0.0376*E14+0.0209,3)</f>
        <v>2.9159999999999999</v>
      </c>
      <c r="G14" s="4">
        <v>110</v>
      </c>
      <c r="H14" s="2">
        <f t="shared" si="32"/>
        <v>4.157</v>
      </c>
      <c r="J14" s="4">
        <v>140</v>
      </c>
      <c r="K14" s="2">
        <f t="shared" si="2"/>
        <v>4.3985999999999992</v>
      </c>
      <c r="L14" s="4">
        <v>173</v>
      </c>
      <c r="M14" s="2">
        <f t="shared" si="2"/>
        <v>3.147899999999999</v>
      </c>
      <c r="N14" s="4">
        <v>206</v>
      </c>
      <c r="O14" s="2">
        <f t="shared" ref="O14" si="33">-0.0379*N14+9.7046</f>
        <v>1.8971999999999989</v>
      </c>
      <c r="P14" s="4">
        <v>239</v>
      </c>
      <c r="Q14" s="2">
        <f t="shared" ref="Q14" si="34">-0.0379*P14+9.7046</f>
        <v>0.64649999999999785</v>
      </c>
    </row>
    <row r="15" spans="1:17" x14ac:dyDescent="0.2">
      <c r="A15" s="4">
        <v>12</v>
      </c>
      <c r="B15" s="2">
        <f t="shared" si="0"/>
        <v>0.47199999999999998</v>
      </c>
      <c r="C15" s="4">
        <v>45</v>
      </c>
      <c r="D15" s="2">
        <f t="shared" si="0"/>
        <v>1.7130000000000001</v>
      </c>
      <c r="E15" s="4">
        <v>78</v>
      </c>
      <c r="F15" s="2">
        <f t="shared" ref="F15:H15" si="35">ROUND(0.0376*E15+0.0209,3)</f>
        <v>2.9540000000000002</v>
      </c>
      <c r="G15" s="4">
        <v>111</v>
      </c>
      <c r="H15" s="2">
        <f t="shared" si="35"/>
        <v>4.1950000000000003</v>
      </c>
      <c r="J15" s="4">
        <v>141</v>
      </c>
      <c r="K15" s="2">
        <f t="shared" si="2"/>
        <v>4.3606999999999987</v>
      </c>
      <c r="L15" s="4">
        <v>174</v>
      </c>
      <c r="M15" s="2">
        <f t="shared" si="2"/>
        <v>3.1099999999999985</v>
      </c>
      <c r="N15" s="4">
        <v>207</v>
      </c>
      <c r="O15" s="2">
        <f t="shared" ref="O15" si="36">-0.0379*N15+9.7046</f>
        <v>1.8592999999999984</v>
      </c>
      <c r="P15" s="4">
        <v>240</v>
      </c>
      <c r="Q15" s="2">
        <f t="shared" ref="Q15" si="37">-0.0379*P15+9.7046</f>
        <v>0.60859999999999914</v>
      </c>
    </row>
    <row r="16" spans="1:17" x14ac:dyDescent="0.2">
      <c r="A16" s="4">
        <v>13</v>
      </c>
      <c r="B16" s="2">
        <f t="shared" si="0"/>
        <v>0.51</v>
      </c>
      <c r="C16" s="4">
        <v>46</v>
      </c>
      <c r="D16" s="2">
        <f t="shared" si="0"/>
        <v>1.7509999999999999</v>
      </c>
      <c r="E16" s="4">
        <v>79</v>
      </c>
      <c r="F16" s="2">
        <f t="shared" ref="F16:H16" si="38">ROUND(0.0376*E16+0.0209,3)</f>
        <v>2.9910000000000001</v>
      </c>
      <c r="G16" s="4">
        <v>112</v>
      </c>
      <c r="H16" s="2">
        <f t="shared" si="38"/>
        <v>4.2320000000000002</v>
      </c>
      <c r="J16" s="4">
        <v>142</v>
      </c>
      <c r="K16" s="2">
        <f t="shared" si="2"/>
        <v>4.3227999999999991</v>
      </c>
      <c r="L16" s="4">
        <v>175</v>
      </c>
      <c r="M16" s="2">
        <f t="shared" si="2"/>
        <v>3.0720999999999989</v>
      </c>
      <c r="N16" s="4">
        <v>208</v>
      </c>
      <c r="O16" s="2">
        <f t="shared" ref="O16" si="39">-0.0379*N16+9.7046</f>
        <v>1.8213999999999988</v>
      </c>
      <c r="P16" s="4">
        <v>241</v>
      </c>
      <c r="Q16" s="2">
        <f t="shared" ref="Q16" si="40">-0.0379*P16+9.7046</f>
        <v>0.57069999999999865</v>
      </c>
    </row>
    <row r="17" spans="1:17" x14ac:dyDescent="0.2">
      <c r="A17" s="4">
        <v>14</v>
      </c>
      <c r="B17" s="2">
        <f t="shared" si="0"/>
        <v>0.54700000000000004</v>
      </c>
      <c r="C17" s="4">
        <v>47</v>
      </c>
      <c r="D17" s="2">
        <f t="shared" si="0"/>
        <v>1.788</v>
      </c>
      <c r="E17" s="4">
        <v>80</v>
      </c>
      <c r="F17" s="2">
        <f t="shared" ref="F17:H17" si="41">ROUND(0.0376*E17+0.0209,3)</f>
        <v>3.0289999999999999</v>
      </c>
      <c r="G17" s="4">
        <v>113</v>
      </c>
      <c r="H17" s="2">
        <f t="shared" si="41"/>
        <v>4.2699999999999996</v>
      </c>
      <c r="J17" s="4">
        <v>143</v>
      </c>
      <c r="K17" s="2">
        <f t="shared" si="2"/>
        <v>4.2848999999999986</v>
      </c>
      <c r="L17" s="4">
        <v>176</v>
      </c>
      <c r="M17" s="2">
        <f t="shared" si="2"/>
        <v>3.0341999999999985</v>
      </c>
      <c r="N17" s="4">
        <v>209</v>
      </c>
      <c r="O17" s="2">
        <f t="shared" ref="O17" si="42">-0.0379*N17+9.7046</f>
        <v>1.7834999999999983</v>
      </c>
      <c r="P17" s="4">
        <v>242</v>
      </c>
      <c r="Q17" s="2">
        <f t="shared" ref="Q17" si="43">-0.0379*P17+9.7046</f>
        <v>0.53279999999999816</v>
      </c>
    </row>
    <row r="18" spans="1:17" x14ac:dyDescent="0.2">
      <c r="A18" s="4">
        <v>15</v>
      </c>
      <c r="B18" s="2">
        <f t="shared" si="0"/>
        <v>0.58499999999999996</v>
      </c>
      <c r="C18" s="4">
        <v>48</v>
      </c>
      <c r="D18" s="2">
        <f t="shared" si="0"/>
        <v>1.8260000000000001</v>
      </c>
      <c r="E18" s="4">
        <v>81</v>
      </c>
      <c r="F18" s="2">
        <f t="shared" ref="F18:H18" si="44">ROUND(0.0376*E18+0.0209,3)</f>
        <v>3.0670000000000002</v>
      </c>
      <c r="G18" s="4">
        <v>114</v>
      </c>
      <c r="H18" s="2">
        <f t="shared" si="44"/>
        <v>4.3070000000000004</v>
      </c>
      <c r="J18" s="4">
        <v>144</v>
      </c>
      <c r="K18" s="2">
        <f t="shared" si="2"/>
        <v>4.246999999999999</v>
      </c>
      <c r="L18" s="4">
        <v>177</v>
      </c>
      <c r="M18" s="2">
        <f t="shared" si="2"/>
        <v>2.9962999999999989</v>
      </c>
      <c r="N18" s="4">
        <v>210</v>
      </c>
      <c r="O18" s="2">
        <f t="shared" ref="O18" si="45">-0.0379*N18+9.7046</f>
        <v>1.7455999999999987</v>
      </c>
      <c r="P18" s="4">
        <v>243</v>
      </c>
      <c r="Q18" s="2">
        <f t="shared" ref="Q18" si="46">-0.0379*P18+9.7046</f>
        <v>0.49489999999999768</v>
      </c>
    </row>
    <row r="19" spans="1:17" x14ac:dyDescent="0.2">
      <c r="A19" s="4">
        <v>16</v>
      </c>
      <c r="B19" s="2">
        <f t="shared" si="0"/>
        <v>0.623</v>
      </c>
      <c r="C19" s="4">
        <v>49</v>
      </c>
      <c r="D19" s="2">
        <f t="shared" si="0"/>
        <v>1.863</v>
      </c>
      <c r="E19" s="4">
        <v>82</v>
      </c>
      <c r="F19" s="2">
        <f t="shared" ref="F19:H19" si="47">ROUND(0.0376*E19+0.0209,3)</f>
        <v>3.1040000000000001</v>
      </c>
      <c r="G19" s="4">
        <v>115</v>
      </c>
      <c r="H19" s="2">
        <f t="shared" si="47"/>
        <v>4.3449999999999998</v>
      </c>
      <c r="J19" s="4">
        <v>145</v>
      </c>
      <c r="K19" s="2">
        <f t="shared" si="2"/>
        <v>4.2090999999999985</v>
      </c>
      <c r="L19" s="4">
        <v>178</v>
      </c>
      <c r="M19" s="2">
        <f t="shared" si="2"/>
        <v>2.9583999999999984</v>
      </c>
      <c r="N19" s="4">
        <v>211</v>
      </c>
      <c r="O19" s="2">
        <f t="shared" ref="O19" si="48">-0.0379*N19+9.7046</f>
        <v>1.7076999999999982</v>
      </c>
      <c r="P19" s="4">
        <v>244</v>
      </c>
      <c r="Q19" s="2">
        <f t="shared" ref="Q19" si="49">-0.0379*P19+9.7046</f>
        <v>0.45699999999999896</v>
      </c>
    </row>
    <row r="20" spans="1:17" x14ac:dyDescent="0.2">
      <c r="A20" s="4">
        <v>17</v>
      </c>
      <c r="B20" s="2">
        <f t="shared" si="0"/>
        <v>0.66</v>
      </c>
      <c r="C20" s="4">
        <v>50</v>
      </c>
      <c r="D20" s="2">
        <f t="shared" si="0"/>
        <v>1.901</v>
      </c>
      <c r="E20" s="4">
        <v>83</v>
      </c>
      <c r="F20" s="2">
        <f t="shared" ref="F20:H20" si="50">ROUND(0.0376*E20+0.0209,3)</f>
        <v>3.1419999999999999</v>
      </c>
      <c r="G20" s="4">
        <v>116</v>
      </c>
      <c r="H20" s="2">
        <f t="shared" si="50"/>
        <v>4.383</v>
      </c>
      <c r="J20" s="4">
        <v>146</v>
      </c>
      <c r="K20" s="2">
        <f t="shared" si="2"/>
        <v>4.1711999999999989</v>
      </c>
      <c r="L20" s="4">
        <v>179</v>
      </c>
      <c r="M20" s="2">
        <f t="shared" si="2"/>
        <v>2.9204999999999988</v>
      </c>
      <c r="N20" s="4">
        <v>212</v>
      </c>
      <c r="O20" s="2">
        <f t="shared" ref="O20" si="51">-0.0379*N20+9.7046</f>
        <v>1.6697999999999986</v>
      </c>
      <c r="P20" s="4">
        <v>245</v>
      </c>
      <c r="Q20" s="2">
        <f t="shared" ref="Q20" si="52">-0.0379*P20+9.7046</f>
        <v>0.41909999999999847</v>
      </c>
    </row>
    <row r="21" spans="1:17" x14ac:dyDescent="0.2">
      <c r="A21" s="4">
        <v>18</v>
      </c>
      <c r="B21" s="2">
        <f t="shared" si="0"/>
        <v>0.69799999999999995</v>
      </c>
      <c r="C21" s="4">
        <v>51</v>
      </c>
      <c r="D21" s="2">
        <f t="shared" si="0"/>
        <v>1.9390000000000001</v>
      </c>
      <c r="E21" s="4">
        <v>84</v>
      </c>
      <c r="F21" s="2">
        <f t="shared" ref="F21:H21" si="53">ROUND(0.0376*E21+0.0209,3)</f>
        <v>3.1789999999999998</v>
      </c>
      <c r="G21" s="4">
        <v>117</v>
      </c>
      <c r="H21" s="2">
        <f t="shared" si="53"/>
        <v>4.42</v>
      </c>
      <c r="J21" s="4">
        <v>147</v>
      </c>
      <c r="K21" s="2">
        <f t="shared" si="2"/>
        <v>4.1332999999999984</v>
      </c>
      <c r="L21" s="4">
        <v>180</v>
      </c>
      <c r="M21" s="2">
        <f t="shared" si="2"/>
        <v>2.8825999999999983</v>
      </c>
      <c r="N21" s="4">
        <v>213</v>
      </c>
      <c r="O21" s="2">
        <f t="shared" ref="O21" si="54">-0.0379*N21+9.7046</f>
        <v>1.6318999999999981</v>
      </c>
      <c r="P21" s="4">
        <v>246</v>
      </c>
      <c r="Q21" s="2">
        <f t="shared" ref="Q21" si="55">-0.0379*P21+9.7046</f>
        <v>0.38119999999999798</v>
      </c>
    </row>
    <row r="22" spans="1:17" x14ac:dyDescent="0.2">
      <c r="A22" s="4">
        <v>19</v>
      </c>
      <c r="B22" s="2">
        <f t="shared" si="0"/>
        <v>0.73499999999999999</v>
      </c>
      <c r="C22" s="4">
        <v>52</v>
      </c>
      <c r="D22" s="2">
        <f t="shared" si="0"/>
        <v>1.976</v>
      </c>
      <c r="E22" s="4">
        <v>85</v>
      </c>
      <c r="F22" s="2">
        <f t="shared" ref="F22:H22" si="56">ROUND(0.0376*E22+0.0209,3)</f>
        <v>3.2170000000000001</v>
      </c>
      <c r="G22" s="4">
        <v>118</v>
      </c>
      <c r="H22" s="2">
        <f t="shared" si="56"/>
        <v>4.4580000000000002</v>
      </c>
      <c r="J22" s="4">
        <v>148</v>
      </c>
      <c r="K22" s="2">
        <f t="shared" si="2"/>
        <v>4.0953999999999988</v>
      </c>
      <c r="L22" s="4">
        <v>181</v>
      </c>
      <c r="M22" s="2">
        <f t="shared" si="2"/>
        <v>2.8446999999999987</v>
      </c>
      <c r="N22" s="4">
        <v>214</v>
      </c>
      <c r="O22" s="2">
        <f t="shared" ref="O22" si="57">-0.0379*N22+9.7046</f>
        <v>1.5939999999999994</v>
      </c>
      <c r="P22" s="4">
        <v>247</v>
      </c>
      <c r="Q22" s="2">
        <f t="shared" ref="Q22" si="58">-0.0379*P22+9.7046</f>
        <v>0.34329999999999927</v>
      </c>
    </row>
    <row r="23" spans="1:17" x14ac:dyDescent="0.2">
      <c r="A23" s="4">
        <v>20</v>
      </c>
      <c r="B23" s="2">
        <f t="shared" si="0"/>
        <v>0.77300000000000002</v>
      </c>
      <c r="C23" s="4">
        <v>53</v>
      </c>
      <c r="D23" s="2">
        <f t="shared" si="0"/>
        <v>2.0139999999999998</v>
      </c>
      <c r="E23" s="4">
        <v>86</v>
      </c>
      <c r="F23" s="2">
        <f t="shared" ref="F23:H23" si="59">ROUND(0.0376*E23+0.0209,3)</f>
        <v>3.2549999999999999</v>
      </c>
      <c r="G23" s="4">
        <v>119</v>
      </c>
      <c r="H23" s="2">
        <f t="shared" si="59"/>
        <v>4.4950000000000001</v>
      </c>
      <c r="J23" s="4">
        <v>149</v>
      </c>
      <c r="K23" s="2">
        <f t="shared" si="2"/>
        <v>4.0574999999999983</v>
      </c>
      <c r="L23" s="4">
        <v>182</v>
      </c>
      <c r="M23" s="2">
        <f t="shared" si="2"/>
        <v>2.8067999999999991</v>
      </c>
      <c r="N23" s="4">
        <v>215</v>
      </c>
      <c r="O23" s="2">
        <f t="shared" ref="O23" si="60">-0.0379*N23+9.7046</f>
        <v>1.5560999999999989</v>
      </c>
      <c r="P23" s="4">
        <v>248</v>
      </c>
      <c r="Q23" s="2">
        <f t="shared" ref="Q23" si="61">-0.0379*P23+9.7046</f>
        <v>0.30539999999999878</v>
      </c>
    </row>
    <row r="24" spans="1:17" x14ac:dyDescent="0.2">
      <c r="A24" s="4">
        <v>21</v>
      </c>
      <c r="B24" s="2">
        <f t="shared" si="0"/>
        <v>0.81100000000000005</v>
      </c>
      <c r="C24" s="4">
        <v>54</v>
      </c>
      <c r="D24" s="2">
        <f t="shared" si="0"/>
        <v>2.0510000000000002</v>
      </c>
      <c r="E24" s="4">
        <v>87</v>
      </c>
      <c r="F24" s="2">
        <f t="shared" ref="F24:H24" si="62">ROUND(0.0376*E24+0.0209,3)</f>
        <v>3.2919999999999998</v>
      </c>
      <c r="G24" s="4">
        <v>120</v>
      </c>
      <c r="H24" s="2">
        <f t="shared" si="62"/>
        <v>4.5330000000000004</v>
      </c>
      <c r="J24" s="4">
        <v>150</v>
      </c>
      <c r="K24" s="2">
        <f t="shared" si="2"/>
        <v>4.0195999999999987</v>
      </c>
      <c r="L24" s="4">
        <v>183</v>
      </c>
      <c r="M24" s="2">
        <f t="shared" si="2"/>
        <v>2.7688999999999986</v>
      </c>
      <c r="N24" s="4">
        <v>216</v>
      </c>
      <c r="O24" s="2">
        <f t="shared" ref="O24" si="63">-0.0379*N24+9.7046</f>
        <v>1.5181999999999984</v>
      </c>
      <c r="P24" s="4">
        <v>249</v>
      </c>
      <c r="Q24" s="2">
        <f t="shared" ref="Q24" si="64">-0.0379*P24+9.7046</f>
        <v>0.26749999999999829</v>
      </c>
    </row>
    <row r="25" spans="1:17" x14ac:dyDescent="0.2">
      <c r="A25" s="4">
        <v>22</v>
      </c>
      <c r="B25" s="2">
        <f t="shared" si="0"/>
        <v>0.84799999999999998</v>
      </c>
      <c r="C25" s="4">
        <v>55</v>
      </c>
      <c r="D25" s="2">
        <f t="shared" si="0"/>
        <v>2.089</v>
      </c>
      <c r="E25" s="4">
        <v>88</v>
      </c>
      <c r="F25" s="2">
        <f t="shared" ref="F25:H25" si="65">ROUND(0.0376*E25+0.0209,3)</f>
        <v>3.33</v>
      </c>
      <c r="G25" s="4">
        <v>121</v>
      </c>
      <c r="H25" s="2">
        <f t="shared" si="65"/>
        <v>4.5709999999999997</v>
      </c>
      <c r="J25" s="4">
        <v>151</v>
      </c>
      <c r="K25" s="2">
        <f t="shared" si="2"/>
        <v>3.9816999999999991</v>
      </c>
      <c r="L25" s="4">
        <v>184</v>
      </c>
      <c r="M25" s="2">
        <f t="shared" si="2"/>
        <v>2.730999999999999</v>
      </c>
      <c r="N25" s="4">
        <v>217</v>
      </c>
      <c r="O25" s="2">
        <f t="shared" ref="O25" si="66">-0.0379*N25+9.7046</f>
        <v>1.480299999999998</v>
      </c>
      <c r="P25" s="4">
        <v>250</v>
      </c>
      <c r="Q25" s="2">
        <f t="shared" ref="Q25" si="67">-0.0379*P25+9.7046</f>
        <v>0.22959999999999781</v>
      </c>
    </row>
    <row r="26" spans="1:17" x14ac:dyDescent="0.2">
      <c r="A26" s="4">
        <v>23</v>
      </c>
      <c r="B26" s="2">
        <f t="shared" si="0"/>
        <v>0.88600000000000001</v>
      </c>
      <c r="C26" s="4">
        <v>56</v>
      </c>
      <c r="D26" s="2">
        <f t="shared" si="0"/>
        <v>2.1269999999999998</v>
      </c>
      <c r="E26" s="4">
        <v>89</v>
      </c>
      <c r="F26" s="2">
        <f t="shared" ref="F26:H26" si="68">ROUND(0.0376*E26+0.0209,3)</f>
        <v>3.367</v>
      </c>
      <c r="G26" s="4">
        <v>122</v>
      </c>
      <c r="H26" s="2">
        <f t="shared" si="68"/>
        <v>4.6079999999999997</v>
      </c>
      <c r="J26" s="4">
        <v>152</v>
      </c>
      <c r="K26" s="2">
        <f t="shared" si="2"/>
        <v>3.9437999999999986</v>
      </c>
      <c r="L26" s="4">
        <v>185</v>
      </c>
      <c r="M26" s="2">
        <f t="shared" si="2"/>
        <v>2.6930999999999985</v>
      </c>
      <c r="N26" s="4">
        <v>218</v>
      </c>
      <c r="O26" s="2">
        <f t="shared" ref="O26" si="69">-0.0379*N26+9.7046</f>
        <v>1.4423999999999992</v>
      </c>
      <c r="P26" s="4">
        <v>251</v>
      </c>
      <c r="Q26" s="2">
        <f t="shared" ref="Q26" si="70">-0.0379*P26+9.7046</f>
        <v>0.19169999999999909</v>
      </c>
    </row>
    <row r="27" spans="1:17" x14ac:dyDescent="0.2">
      <c r="A27" s="4">
        <v>24</v>
      </c>
      <c r="B27" s="2">
        <f t="shared" si="0"/>
        <v>0.92300000000000004</v>
      </c>
      <c r="C27" s="4">
        <v>57</v>
      </c>
      <c r="D27" s="2">
        <f t="shared" si="0"/>
        <v>2.1640000000000001</v>
      </c>
      <c r="E27" s="4">
        <v>90</v>
      </c>
      <c r="F27" s="2">
        <f t="shared" ref="F27:H27" si="71">ROUND(0.0376*E27+0.0209,3)</f>
        <v>3.4049999999999998</v>
      </c>
      <c r="G27" s="4">
        <v>123</v>
      </c>
      <c r="H27" s="2">
        <f t="shared" si="71"/>
        <v>4.6459999999999999</v>
      </c>
      <c r="J27" s="4">
        <v>153</v>
      </c>
      <c r="K27" s="2">
        <f t="shared" si="2"/>
        <v>3.905899999999999</v>
      </c>
      <c r="L27" s="4">
        <v>186</v>
      </c>
      <c r="M27" s="2">
        <f t="shared" si="2"/>
        <v>2.6551999999999989</v>
      </c>
      <c r="N27" s="4">
        <v>219</v>
      </c>
      <c r="O27" s="2">
        <f t="shared" ref="O27" si="72">-0.0379*N27+9.7046</f>
        <v>1.4044999999999987</v>
      </c>
      <c r="P27" s="4">
        <v>252</v>
      </c>
      <c r="Q27" s="2">
        <f t="shared" ref="Q27" si="73">-0.0379*P27+9.7046</f>
        <v>0.1537999999999986</v>
      </c>
    </row>
    <row r="28" spans="1:17" x14ac:dyDescent="0.2">
      <c r="A28" s="4">
        <v>25</v>
      </c>
      <c r="B28" s="2">
        <f t="shared" si="0"/>
        <v>0.96099999999999997</v>
      </c>
      <c r="C28" s="4">
        <v>58</v>
      </c>
      <c r="D28" s="2">
        <f t="shared" si="0"/>
        <v>2.202</v>
      </c>
      <c r="E28" s="4">
        <v>91</v>
      </c>
      <c r="F28" s="2">
        <f t="shared" ref="F28:H28" si="74">ROUND(0.0376*E28+0.0209,3)</f>
        <v>3.4430000000000001</v>
      </c>
      <c r="G28" s="4">
        <v>124</v>
      </c>
      <c r="H28" s="2">
        <f t="shared" si="74"/>
        <v>4.6829999999999998</v>
      </c>
      <c r="J28" s="4">
        <v>154</v>
      </c>
      <c r="K28" s="2">
        <f t="shared" si="2"/>
        <v>3.8679999999999986</v>
      </c>
      <c r="L28" s="4">
        <v>187</v>
      </c>
      <c r="M28" s="2">
        <f t="shared" si="2"/>
        <v>2.6172999999999984</v>
      </c>
      <c r="N28" s="4">
        <v>220</v>
      </c>
      <c r="O28" s="2">
        <f t="shared" ref="O28" si="75">-0.0379*N28+9.7046</f>
        <v>1.3665999999999983</v>
      </c>
      <c r="P28" s="4">
        <v>253</v>
      </c>
      <c r="Q28" s="2">
        <f t="shared" ref="Q28" si="76">-0.0379*P28+9.7046</f>
        <v>0.11589999999999812</v>
      </c>
    </row>
    <row r="29" spans="1:17" x14ac:dyDescent="0.2">
      <c r="A29" s="4">
        <v>26</v>
      </c>
      <c r="B29" s="2">
        <f t="shared" si="0"/>
        <v>0.999</v>
      </c>
      <c r="C29" s="4">
        <v>59</v>
      </c>
      <c r="D29" s="2">
        <f t="shared" si="0"/>
        <v>2.2389999999999999</v>
      </c>
      <c r="E29" s="4">
        <v>92</v>
      </c>
      <c r="F29" s="2">
        <f t="shared" ref="F29:H29" si="77">ROUND(0.0376*E29+0.0209,3)</f>
        <v>3.48</v>
      </c>
      <c r="G29" s="4">
        <v>125</v>
      </c>
      <c r="H29" s="2">
        <f t="shared" si="77"/>
        <v>4.7210000000000001</v>
      </c>
      <c r="J29" s="4">
        <v>155</v>
      </c>
      <c r="K29" s="2">
        <f t="shared" si="2"/>
        <v>3.8300999999999989</v>
      </c>
      <c r="L29" s="4">
        <v>188</v>
      </c>
      <c r="M29" s="2">
        <f t="shared" si="2"/>
        <v>2.5793999999999988</v>
      </c>
      <c r="N29" s="4">
        <v>221</v>
      </c>
      <c r="O29" s="2">
        <f t="shared" ref="O29" si="78">-0.0379*N29+9.7046</f>
        <v>1.3286999999999978</v>
      </c>
      <c r="P29" s="4">
        <v>254</v>
      </c>
      <c r="Q29" s="2">
        <f t="shared" ref="Q29" si="79">-0.0379*P29+9.7046</f>
        <v>7.7999999999997627E-2</v>
      </c>
    </row>
    <row r="30" spans="1:17" x14ac:dyDescent="0.2">
      <c r="A30" s="4">
        <v>27</v>
      </c>
      <c r="B30" s="2">
        <f t="shared" si="0"/>
        <v>1.036</v>
      </c>
      <c r="C30" s="4">
        <v>60</v>
      </c>
      <c r="D30" s="2">
        <f t="shared" si="0"/>
        <v>2.2770000000000001</v>
      </c>
      <c r="E30" s="4">
        <v>93</v>
      </c>
      <c r="F30" s="2">
        <f t="shared" ref="F30:H30" si="80">ROUND(0.0376*E30+0.0209,3)</f>
        <v>3.5179999999999998</v>
      </c>
      <c r="G30" s="4">
        <v>126</v>
      </c>
      <c r="H30" s="2">
        <f t="shared" si="80"/>
        <v>4.7590000000000003</v>
      </c>
      <c r="J30" s="4">
        <v>156</v>
      </c>
      <c r="K30" s="2">
        <f t="shared" si="2"/>
        <v>3.7921999999999985</v>
      </c>
      <c r="L30" s="4">
        <v>189</v>
      </c>
      <c r="M30" s="2">
        <f t="shared" si="2"/>
        <v>2.5414999999999983</v>
      </c>
      <c r="N30" s="4">
        <v>222</v>
      </c>
      <c r="O30" s="2">
        <f t="shared" ref="O30" si="81">-0.0379*N30+9.7046</f>
        <v>1.2907999999999991</v>
      </c>
      <c r="P30" s="4">
        <v>255</v>
      </c>
      <c r="Q30" s="2">
        <f t="shared" ref="Q30" si="82">-0.0379*P30+9.7046</f>
        <v>4.0099999999998914E-2</v>
      </c>
    </row>
    <row r="31" spans="1:17" x14ac:dyDescent="0.2">
      <c r="A31" s="4">
        <v>28</v>
      </c>
      <c r="B31" s="2">
        <f t="shared" si="0"/>
        <v>1.0740000000000001</v>
      </c>
      <c r="C31" s="4">
        <v>61</v>
      </c>
      <c r="D31" s="2">
        <f t="shared" si="0"/>
        <v>2.3149999999999999</v>
      </c>
      <c r="E31" s="4">
        <v>94</v>
      </c>
      <c r="F31" s="2">
        <f t="shared" ref="F31:H31" si="83">ROUND(0.0376*E31+0.0209,3)</f>
        <v>3.5550000000000002</v>
      </c>
      <c r="G31" s="4">
        <v>127</v>
      </c>
      <c r="H31" s="2">
        <f t="shared" si="83"/>
        <v>4.7960000000000003</v>
      </c>
      <c r="J31" s="4">
        <v>157</v>
      </c>
      <c r="K31" s="2">
        <f t="shared" si="2"/>
        <v>3.7542999999999989</v>
      </c>
      <c r="L31" s="4">
        <v>190</v>
      </c>
      <c r="M31" s="2">
        <f t="shared" si="2"/>
        <v>2.5035999999999987</v>
      </c>
      <c r="N31" s="4">
        <v>223</v>
      </c>
      <c r="O31" s="2">
        <f t="shared" ref="O31" si="84">-0.0379*N31+9.7046</f>
        <v>1.2528999999999986</v>
      </c>
    </row>
    <row r="32" spans="1:17" x14ac:dyDescent="0.2">
      <c r="A32" s="4">
        <v>29</v>
      </c>
      <c r="B32" s="2">
        <f t="shared" si="0"/>
        <v>1.111</v>
      </c>
      <c r="C32" s="4">
        <v>62</v>
      </c>
      <c r="D32" s="2">
        <f t="shared" si="0"/>
        <v>2.3519999999999999</v>
      </c>
      <c r="E32" s="4">
        <v>95</v>
      </c>
      <c r="F32" s="2">
        <f t="shared" ref="F32" si="85">ROUND(0.0376*E32+0.0209,3)</f>
        <v>3.593</v>
      </c>
      <c r="G32" s="5">
        <v>128</v>
      </c>
      <c r="H32" s="5"/>
      <c r="J32" s="4">
        <v>158</v>
      </c>
      <c r="K32" s="2">
        <f t="shared" si="2"/>
        <v>3.7163999999999984</v>
      </c>
      <c r="L32" s="4">
        <v>191</v>
      </c>
      <c r="M32" s="2">
        <f t="shared" si="2"/>
        <v>2.4656999999999982</v>
      </c>
      <c r="N32" s="4">
        <v>224</v>
      </c>
      <c r="O32" s="2">
        <f t="shared" ref="O32" si="86">-0.0379*N32+9.7046</f>
        <v>1.2149999999999981</v>
      </c>
    </row>
    <row r="33" spans="1:15" x14ac:dyDescent="0.2">
      <c r="A33" s="4">
        <v>30</v>
      </c>
      <c r="B33" s="2">
        <f t="shared" si="0"/>
        <v>1.149</v>
      </c>
      <c r="C33" s="4">
        <v>63</v>
      </c>
      <c r="D33" s="2">
        <f t="shared" si="0"/>
        <v>2.39</v>
      </c>
      <c r="E33" s="4">
        <v>96</v>
      </c>
      <c r="F33" s="2">
        <f t="shared" ref="F33" si="87">ROUND(0.0376*E33+0.0209,3)</f>
        <v>3.6309999999999998</v>
      </c>
      <c r="J33" s="4">
        <v>159</v>
      </c>
      <c r="K33" s="2">
        <f t="shared" si="2"/>
        <v>3.6784999999999988</v>
      </c>
      <c r="L33" s="4">
        <v>192</v>
      </c>
      <c r="M33" s="2">
        <f t="shared" si="2"/>
        <v>2.4277999999999986</v>
      </c>
      <c r="N33" s="4">
        <v>225</v>
      </c>
      <c r="O33" s="2">
        <f t="shared" ref="O33" si="88">-0.0379*N33+9.7046</f>
        <v>1.1770999999999994</v>
      </c>
    </row>
    <row r="34" spans="1:15" x14ac:dyDescent="0.2">
      <c r="A34" s="4">
        <v>31</v>
      </c>
      <c r="B34" s="2">
        <f t="shared" si="0"/>
        <v>1.1870000000000001</v>
      </c>
      <c r="C34" s="4">
        <v>64</v>
      </c>
      <c r="D34" s="2">
        <f t="shared" si="0"/>
        <v>2.427</v>
      </c>
      <c r="E34" s="4">
        <v>97</v>
      </c>
      <c r="F34" s="2">
        <f t="shared" ref="F34" si="89">ROUND(0.0376*E34+0.0209,3)</f>
        <v>3.6680000000000001</v>
      </c>
      <c r="J34" s="4">
        <v>160</v>
      </c>
      <c r="K34" s="2">
        <f t="shared" si="2"/>
        <v>3.6405999999999992</v>
      </c>
      <c r="L34" s="4">
        <v>193</v>
      </c>
      <c r="M34" s="2">
        <f t="shared" si="2"/>
        <v>2.389899999999999</v>
      </c>
      <c r="N34" s="4">
        <v>226</v>
      </c>
      <c r="O34" s="2">
        <f t="shared" ref="O34" si="90">-0.0379*N34+9.7046</f>
        <v>1.1391999999999989</v>
      </c>
    </row>
    <row r="35" spans="1:15" x14ac:dyDescent="0.2">
      <c r="A35" s="4">
        <v>32</v>
      </c>
      <c r="B35" s="2">
        <f t="shared" si="0"/>
        <v>1.224</v>
      </c>
      <c r="C35" s="4">
        <v>65</v>
      </c>
      <c r="D35" s="2">
        <f t="shared" si="0"/>
        <v>2.4649999999999999</v>
      </c>
      <c r="E35" s="4">
        <v>98</v>
      </c>
      <c r="F35" s="2">
        <f t="shared" ref="F35" si="91">ROUND(0.0376*E35+0.0209,3)</f>
        <v>3.706</v>
      </c>
      <c r="J35" s="4">
        <v>161</v>
      </c>
      <c r="K35" s="2">
        <f t="shared" si="2"/>
        <v>3.6026999999999987</v>
      </c>
      <c r="L35" s="4">
        <v>194</v>
      </c>
      <c r="M35" s="2">
        <f t="shared" si="2"/>
        <v>2.3519999999999985</v>
      </c>
      <c r="N35" s="4">
        <v>227</v>
      </c>
      <c r="O35" s="2">
        <f t="shared" ref="O35" si="92">-0.0379*N35+9.7046</f>
        <v>1.1012999999999984</v>
      </c>
    </row>
    <row r="37" spans="1:15" x14ac:dyDescent="0.2">
      <c r="B37" t="s">
        <v>11</v>
      </c>
    </row>
  </sheetData>
  <mergeCells count="2">
    <mergeCell ref="A1:H1"/>
    <mergeCell ref="J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339B-4E96-7545-AAEA-695F93BE3D81}">
  <dimension ref="A1:K37"/>
  <sheetViews>
    <sheetView workbookViewId="0">
      <selection activeCell="K22" sqref="K22"/>
    </sheetView>
  </sheetViews>
  <sheetFormatPr baseColWidth="10" defaultRowHeight="16" x14ac:dyDescent="0.2"/>
  <sheetData>
    <row r="1" spans="1:4" x14ac:dyDescent="0.2">
      <c r="A1" t="s">
        <v>0</v>
      </c>
      <c r="B1">
        <v>2000</v>
      </c>
    </row>
    <row r="2" spans="1:4" x14ac:dyDescent="0.2">
      <c r="A2" t="s">
        <v>1</v>
      </c>
      <c r="B2">
        <v>3.75</v>
      </c>
    </row>
    <row r="4" spans="1:4" x14ac:dyDescent="0.2">
      <c r="B4" t="s">
        <v>2</v>
      </c>
      <c r="C4" t="s">
        <v>3</v>
      </c>
      <c r="D4" t="s">
        <v>4</v>
      </c>
    </row>
    <row r="5" spans="1:4" x14ac:dyDescent="0.2">
      <c r="B5">
        <v>0</v>
      </c>
      <c r="D5">
        <v>0</v>
      </c>
    </row>
    <row r="6" spans="1:4" x14ac:dyDescent="0.2">
      <c r="A6" t="s">
        <v>6</v>
      </c>
      <c r="B6">
        <v>10</v>
      </c>
      <c r="C6">
        <v>0.92</v>
      </c>
      <c r="D6">
        <f>C6/2000*1000</f>
        <v>0.46</v>
      </c>
    </row>
    <row r="7" spans="1:4" x14ac:dyDescent="0.2">
      <c r="B7">
        <v>30</v>
      </c>
      <c r="C7">
        <v>2.5</v>
      </c>
      <c r="D7">
        <f>C7/1995*1000</f>
        <v>1.2531328320802004</v>
      </c>
    </row>
    <row r="11" spans="1:4" x14ac:dyDescent="0.2">
      <c r="B11">
        <v>55</v>
      </c>
      <c r="C11">
        <v>4.2</v>
      </c>
      <c r="D11">
        <f>C11/1995*1000</f>
        <v>2.1052631578947367</v>
      </c>
    </row>
    <row r="12" spans="1:4" x14ac:dyDescent="0.2">
      <c r="B12">
        <v>56</v>
      </c>
      <c r="C12">
        <v>4.3</v>
      </c>
      <c r="D12">
        <f>C12/1995*1000</f>
        <v>2.1553884711779445</v>
      </c>
    </row>
    <row r="15" spans="1:4" x14ac:dyDescent="0.2">
      <c r="B15">
        <v>80</v>
      </c>
      <c r="C15">
        <v>6.2</v>
      </c>
      <c r="D15">
        <f>C15/1995*1000</f>
        <v>3.1077694235588975</v>
      </c>
    </row>
    <row r="18" spans="1:11" x14ac:dyDescent="0.2">
      <c r="A18" t="s">
        <v>5</v>
      </c>
      <c r="B18">
        <v>105</v>
      </c>
      <c r="C18">
        <v>4.7</v>
      </c>
      <c r="D18">
        <f>C18/1180*1000</f>
        <v>3.9830508474576276</v>
      </c>
    </row>
    <row r="21" spans="1:11" x14ac:dyDescent="0.2">
      <c r="J21">
        <v>128</v>
      </c>
    </row>
    <row r="22" spans="1:11" x14ac:dyDescent="0.2">
      <c r="A22" t="s">
        <v>5</v>
      </c>
      <c r="B22">
        <v>127</v>
      </c>
      <c r="C22">
        <v>5.7</v>
      </c>
      <c r="D22">
        <f>C22/1180*1000</f>
        <v>4.8305084745762716</v>
      </c>
      <c r="I22" t="s">
        <v>7</v>
      </c>
      <c r="K22">
        <f>'Stim Table'!F38-0.0379*9.7046</f>
        <v>-0.36780434000000001</v>
      </c>
    </row>
    <row r="23" spans="1:11" x14ac:dyDescent="0.2">
      <c r="A23" t="s">
        <v>5</v>
      </c>
      <c r="B23">
        <v>129</v>
      </c>
      <c r="C23">
        <v>5.7</v>
      </c>
      <c r="D23">
        <f>C23/1180*1000</f>
        <v>4.8305084745762716</v>
      </c>
    </row>
    <row r="26" spans="1:11" x14ac:dyDescent="0.2">
      <c r="A26" t="s">
        <v>5</v>
      </c>
      <c r="B26">
        <v>155</v>
      </c>
      <c r="C26">
        <v>4.5</v>
      </c>
      <c r="D26">
        <f>C26/1180*1000</f>
        <v>3.8135593220338984</v>
      </c>
    </row>
    <row r="29" spans="1:11" x14ac:dyDescent="0.2">
      <c r="B29">
        <v>180</v>
      </c>
      <c r="C29">
        <v>5.7</v>
      </c>
      <c r="D29">
        <f>C29/1995*1000</f>
        <v>2.8571428571428572</v>
      </c>
    </row>
    <row r="32" spans="1:11" x14ac:dyDescent="0.2">
      <c r="B32">
        <v>205</v>
      </c>
      <c r="C32">
        <v>3.9</v>
      </c>
      <c r="D32">
        <f>C32/1995*1000</f>
        <v>1.9548872180451125</v>
      </c>
    </row>
    <row r="35" spans="2:4" x14ac:dyDescent="0.2">
      <c r="B35">
        <v>230</v>
      </c>
      <c r="C35">
        <v>2.1</v>
      </c>
      <c r="D35">
        <f>C35/1995*1000</f>
        <v>1.0526315789473684</v>
      </c>
    </row>
    <row r="37" spans="2:4" x14ac:dyDescent="0.2">
      <c r="B37">
        <v>255</v>
      </c>
      <c r="D3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B7838932702498C98A03A59689CE3" ma:contentTypeVersion="15" ma:contentTypeDescription="Create a new document." ma:contentTypeScope="" ma:versionID="ac7211a75b38ace8a405fe90b07f91ce">
  <xsd:schema xmlns:xsd="http://www.w3.org/2001/XMLSchema" xmlns:xs="http://www.w3.org/2001/XMLSchema" xmlns:p="http://schemas.microsoft.com/office/2006/metadata/properties" xmlns:ns2="f7c27f8c-8d1e-41cc-be5e-3d4dd1b30a0c" xmlns:ns3="efce84db-8738-4c7b-9bdc-65b9500871f6" xmlns:ns4="2664f04d-ca85-493c-81d9-f8d13cb1a5ef" targetNamespace="http://schemas.microsoft.com/office/2006/metadata/properties" ma:root="true" ma:fieldsID="085d8fc02cc7f185fcca24bb4a67237f" ns2:_="" ns3:_="" ns4:_="">
    <xsd:import namespace="f7c27f8c-8d1e-41cc-be5e-3d4dd1b30a0c"/>
    <xsd:import namespace="efce84db-8738-4c7b-9bdc-65b9500871f6"/>
    <xsd:import namespace="2664f04d-ca85-493c-81d9-f8d13cb1a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27f8c-8d1e-41cc-be5e-3d4dd1b30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009da1f-30dd-4e80-ad7f-1c2ae0ab4714}" ma:internalName="TaxCatchAll" ma:showField="CatchAllData" ma:web="2664f04d-ca85-493c-81d9-f8d13cb1a5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4f04d-ca85-493c-81d9-f8d13cb1a5ef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f7c27f8c-8d1e-41cc-be5e-3d4dd1b30a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1C5A17-11EA-4E85-97BE-48EC867EF8E8}"/>
</file>

<file path=customXml/itemProps2.xml><?xml version="1.0" encoding="utf-8"?>
<ds:datastoreItem xmlns:ds="http://schemas.openxmlformats.org/officeDocument/2006/customXml" ds:itemID="{BC517E16-156A-41E0-8C98-E712D3962A88}"/>
</file>

<file path=customXml/itemProps3.xml><?xml version="1.0" encoding="utf-8"?>
<ds:datastoreItem xmlns:ds="http://schemas.openxmlformats.org/officeDocument/2006/customXml" ds:itemID="{30D17636-F082-4605-800A-20BD21A19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 Table</vt:lpstr>
      <vt:lpstr>Check Stim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2021-02-23T23:08:40Z</dcterms:created>
  <dcterms:modified xsi:type="dcterms:W3CDTF">2022-01-17T02:59:33Z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0x010100AE5B7838932702498C98A03A59689CE3</vt:lpwstr>
  </property>
</Properties>
</file>