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bele baloty prasa z nożami sianokiszonka</t>
        </is>
      </c>
      <c r="C2">
        <f>HYPERLINK("https://www.olx.pl/oferta/bele-baloty-prasa-z-nozami-sianokiszonka-CID757-IDI05OQ.html#9a1c9f5201;promoted")</f>
        <v/>
      </c>
    </row>
    <row r="3">
      <c r="A3" s="1" t="n">
        <v>1</v>
      </c>
      <c r="B3" t="inlineStr">
        <is>
          <t>Facelia Nostrzyk biały dwuletni , facelia błekitna . Wysyłam kurierem</t>
        </is>
      </c>
      <c r="C3">
        <f>HYPERLINK("https://www.olx.pl/oferta/facelia-nostrzyk-bialy-dwuletni-facelia-blekitna-wysylam-kurierem-CID757-IDz3vZp.html#6bf9d12233;promoted")</f>
        <v/>
      </c>
    </row>
    <row r="4">
      <c r="A4" s="1" t="n">
        <v>2</v>
      </c>
      <c r="B4" t="inlineStr">
        <is>
          <t>Pszenica Delawar po C1</t>
        </is>
      </c>
      <c r="C4">
        <f>HYPERLINK("https://www.olx.pl/oferta/pszenica-delawar-po-c1-CID757-IDI8XHT.html#9a1c9f5201;promoted")</f>
        <v/>
      </c>
    </row>
    <row r="5">
      <c r="A5" s="1" t="n">
        <v>3</v>
      </c>
      <c r="B5" t="inlineStr">
        <is>
          <t>Ziemniaki z 609/2</t>
        </is>
      </c>
      <c r="C5">
        <f>HYPERLINK("https://www.olx.pl/oferta/ziemniaki-z-609-2-CID757-IDGrd1N.html#ae36309ced")</f>
        <v/>
      </c>
    </row>
    <row r="6">
      <c r="A6" s="1" t="n">
        <v>4</v>
      </c>
      <c r="B6" t="inlineStr">
        <is>
          <t>Kukurydza nasiona siewne</t>
        </is>
      </c>
      <c r="C6">
        <f>HYPERLINK("https://www.olx.pl/oferta/kukurydza-nasiona-siewne-CID757-IDIipuV.html#eb9f5afda9;promoted")</f>
        <v/>
      </c>
    </row>
    <row r="7">
      <c r="A7" s="1" t="n">
        <v>5</v>
      </c>
      <c r="B7" t="inlineStr">
        <is>
          <t>Siano w kostkach</t>
        </is>
      </c>
      <c r="C7">
        <f>HYPERLINK("https://www.olx.pl/oferta/siano-w-kostkach-CID757-IDFMF2P.html#ae36309ced")</f>
        <v/>
      </c>
    </row>
    <row r="8">
      <c r="A8" s="1" t="n">
        <v>6</v>
      </c>
      <c r="B8" t="inlineStr">
        <is>
          <t>ZIEMNIAKI jak sadzeniaki</t>
        </is>
      </c>
      <c r="C8">
        <f>HYPERLINK("https://www.olx.pl/oferta/ziemniaki-jak-sadzeniaki-CID757-IDHDCGs.html#eb9f5afda9")</f>
        <v/>
      </c>
    </row>
    <row r="9">
      <c r="A9" s="1" t="n">
        <v>7</v>
      </c>
      <c r="B9" t="inlineStr">
        <is>
          <t>Słoma owsiana w kostkach</t>
        </is>
      </c>
      <c r="C9">
        <f>HYPERLINK("https://www.olx.pl/oferta/sloma-owsiana-w-kostkach-CID757-IDCxDz6.html#ae36309ced")</f>
        <v/>
      </c>
    </row>
    <row r="10">
      <c r="A10" s="1" t="n">
        <v>8</v>
      </c>
      <c r="B10" t="inlineStr">
        <is>
          <t>Nasiona Trawy Wieloletniej Kupkówka Pospolita 2020 Wysyłka</t>
        </is>
      </c>
      <c r="C10">
        <f>HYPERLINK("https://www.olx.pl/oferta/nasiona-trawy-wieloletniej-kupkowka-pospolita-2020-wysylka-CID757-IDvz4f8.html#ae36309ced;promoted")</f>
        <v/>
      </c>
    </row>
    <row r="11">
      <c r="A11" s="1" t="n">
        <v>9</v>
      </c>
      <c r="B11" t="inlineStr">
        <is>
          <t>Bele Sianokiszonka</t>
        </is>
      </c>
      <c r="C11">
        <f>HYPERLINK("https://www.olx.pl/oferta/bele-sianokiszonka-CID757-IDIgvJ2.html#eb9f5afda9")</f>
        <v/>
      </c>
    </row>
    <row r="12">
      <c r="A12" s="1" t="n">
        <v>10</v>
      </c>
      <c r="B12" t="inlineStr">
        <is>
          <t>Ziemniaki z 609/2</t>
        </is>
      </c>
      <c r="C12">
        <f>HYPERLINK("https://www.olx.pl/oferta/ziemniaki-z-609-2-CID757-IDGrd1N.html#6bf9d12233")</f>
        <v/>
      </c>
    </row>
    <row r="13">
      <c r="A13" s="1" t="n">
        <v>11</v>
      </c>
      <c r="B13" t="inlineStr">
        <is>
          <t>Proso do siewu ładne</t>
        </is>
      </c>
      <c r="C13">
        <f>HYPERLINK("https://www.olx.pl/oferta/proso-do-siewu-ladne-CID757-IDHH9gZ.html#eb9f5afda9")</f>
        <v/>
      </c>
    </row>
    <row r="14">
      <c r="A14" s="1" t="n">
        <v>12</v>
      </c>
      <c r="B14" t="inlineStr">
        <is>
          <t>ZIEMNIAKI jak sadzeniaki</t>
        </is>
      </c>
      <c r="C14">
        <f>HYPERLINK("https://www.olx.pl/oferta/ziemniaki-jak-sadzeniaki-CID757-IDHDCGs.html#ae36309ced")</f>
        <v/>
      </c>
    </row>
    <row r="15">
      <c r="A15" s="1" t="n">
        <v>13</v>
      </c>
      <c r="B15" t="inlineStr">
        <is>
          <t>Ziemniaki Bella rosa</t>
        </is>
      </c>
      <c r="C15">
        <f>HYPERLINK("https://www.olx.pl/oferta/ziemniaki-bella-rosa-CID757-IDIvb7G.html#6bf9d12233")</f>
        <v/>
      </c>
    </row>
    <row r="16">
      <c r="A16" s="1" t="n">
        <v>14</v>
      </c>
      <c r="B16" t="inlineStr">
        <is>
          <t>Słoma w balotach, duże bele 150x120 cm zbiór 2019</t>
        </is>
      </c>
      <c r="C16">
        <f>HYPERLINK("https://www.olx.pl/oferta/sloma-w-balotach-duze-bele-150x120-cm-zbior-2019-CID757-IDEzWaf.html#9a1c9f5201")</f>
        <v/>
      </c>
    </row>
    <row r="17">
      <c r="A17" s="1" t="n">
        <v>15</v>
      </c>
      <c r="B17" t="inlineStr">
        <is>
          <t>Jęczmień jary sprzedam</t>
        </is>
      </c>
      <c r="C17">
        <f>HYPERLINK("https://www.olx.pl/oferta/jeczmien-jary-sprzedam-CID757-IDE2Ljv.html#ae36309ced")</f>
        <v/>
      </c>
    </row>
    <row r="18">
      <c r="A18" s="1" t="n">
        <v>16</v>
      </c>
      <c r="B18" t="inlineStr">
        <is>
          <t>Siano w kostkach</t>
        </is>
      </c>
      <c r="C18">
        <f>HYPERLINK("https://www.olx.pl/oferta/siano-w-kostkach-CID757-IDFMF2P.html#6bf9d12233")</f>
        <v/>
      </c>
    </row>
    <row r="19">
      <c r="A19" s="1" t="n">
        <v>17</v>
      </c>
      <c r="B19" t="inlineStr">
        <is>
          <t>Sprzedam slome</t>
        </is>
      </c>
      <c r="C19">
        <f>HYPERLINK("https://www.olx.pl/oferta/sprzedam-slome-CID757-IDBVaEf.html#9a1c9f5201")</f>
        <v/>
      </c>
    </row>
    <row r="20">
      <c r="A20" s="1" t="n">
        <v>18</v>
      </c>
      <c r="B20" t="inlineStr">
        <is>
          <t>Ziemniaki Vineta</t>
        </is>
      </c>
      <c r="C20">
        <f>HYPERLINK("https://www.olx.pl/oferta/ziemniaki-vineta-CID757-IDGHQym.html#9a1c9f5201;promoted")</f>
        <v/>
      </c>
    </row>
    <row r="21">
      <c r="A21" s="1" t="n">
        <v>19</v>
      </c>
      <c r="B21" t="inlineStr">
        <is>
          <t>Łubin wyczyszczony Regent Zeus Karo nie pryskany</t>
        </is>
      </c>
      <c r="C21">
        <f>HYPERLINK("https://www.olx.pl/oferta/lubin-wyczyszczony-regent-zeus-karo-nie-pryskany-CID757-IDE2WF3.html#ae36309ced;promoted")</f>
        <v/>
      </c>
    </row>
    <row r="22">
      <c r="A22" s="1" t="n">
        <v>20</v>
      </c>
      <c r="B22" t="inlineStr">
        <is>
          <t>soczewica drobnoziarnista ekologiczna brązowa i zielona</t>
        </is>
      </c>
      <c r="C22">
        <f>HYPERLINK("https://www.olx.pl/oferta/soczewica-drobnoziarnista-ekologiczna-brazowa-i-zielona-CID757-IDyCqRi.html#9a1c9f5201;promoted")</f>
        <v/>
      </c>
    </row>
    <row r="23">
      <c r="A23" s="1" t="n">
        <v>21</v>
      </c>
      <c r="B23" t="inlineStr">
        <is>
          <t>Seradela na dotacje wysokobiałkowe z certyfikatem EKO BIO ekologiczna</t>
        </is>
      </c>
      <c r="C23">
        <f>HYPERLINK("https://www.olx.pl/oferta/seradela-na-dotacje-wysokobialkowe-z-certyfikatem-eko-bio-ekologiczna-CID757-IDHSulB.html#6bf9d12233")</f>
        <v/>
      </c>
    </row>
    <row r="24">
      <c r="A24" s="1" t="n">
        <v>22</v>
      </c>
      <c r="B24" t="inlineStr">
        <is>
          <t>Siano w belach 120x120</t>
        </is>
      </c>
      <c r="C24">
        <f>HYPERLINK("https://www.olx.pl/oferta/siano-w-belach-120x120-CID757-IDHLBXM.html#eb9f5afda9")</f>
        <v/>
      </c>
    </row>
    <row r="25">
      <c r="A25" s="1" t="n">
        <v>23</v>
      </c>
      <c r="B25" t="inlineStr">
        <is>
          <t>Facelia błękitna ekologiczna certyfikat BIO miododajna fitosanitarna</t>
        </is>
      </c>
      <c r="C25">
        <f>HYPERLINK("https://www.olx.pl/oferta/facelia-blekitna-ekologiczna-certyfikat-bio-miododajna-fitosanitarna-CID757-IDHSu6F.html#ae36309ced")</f>
        <v/>
      </c>
    </row>
    <row r="26">
      <c r="A26" s="1" t="n">
        <v>24</v>
      </c>
      <c r="B26" t="inlineStr">
        <is>
          <t>Ekologiczny ostropest plamisty kaukaski certyfikat BIO EKO czysty such</t>
        </is>
      </c>
      <c r="C26">
        <f>HYPERLINK("https://www.olx.pl/oferta/ekologiczny-ostropest-plamisty-kaukaski-certyfikat-bio-eko-czysty-such-CID757-IDHUw4r.html#eb9f5afda9")</f>
        <v/>
      </c>
    </row>
    <row r="27">
      <c r="A27" s="1" t="n">
        <v>25</v>
      </c>
      <c r="B27" t="inlineStr">
        <is>
          <t>Ekologiczna Facelia błękitna certyfikat BIO EKO czysta sucha zdrowa</t>
        </is>
      </c>
      <c r="C27">
        <f>HYPERLINK("https://www.olx.pl/oferta/ekologiczna-facelia-blekitna-certyfikat-bio-eko-czysta-sucha-zdrowa-CID757-IDHSubn.html#ae36309ced")</f>
        <v/>
      </c>
    </row>
    <row r="28">
      <c r="A28" s="1" t="n">
        <v>26</v>
      </c>
      <c r="B28" t="inlineStr">
        <is>
          <t>Pszenżyto ekologiczne Certyfikat EKO BIO nasiona ziarno karma pasza</t>
        </is>
      </c>
      <c r="C28">
        <f>HYPERLINK("https://www.olx.pl/oferta/pszenzyto-ekologiczne-certyfikat-eko-bio-nasiona-ziarno-karma-pasza-CID757-IDHHMIQ.html#eb9f5afda9")</f>
        <v/>
      </c>
    </row>
    <row r="29">
      <c r="A29" s="1" t="n">
        <v>27</v>
      </c>
      <c r="B29" t="inlineStr">
        <is>
          <t>Proso do siewu ładne</t>
        </is>
      </c>
      <c r="C29">
        <f>HYPERLINK("https://www.olx.pl/oferta/proso-do-siewu-ladne-CID757-IDHH9gZ.html#6bf9d12233")</f>
        <v/>
      </c>
    </row>
    <row r="30">
      <c r="A30" s="1" t="n">
        <v>28</v>
      </c>
      <c r="B30" t="inlineStr">
        <is>
          <t>bele baloty prasa z nożami sianokiszonka</t>
        </is>
      </c>
      <c r="C30">
        <f>HYPERLINK("https://www.olx.pl/oferta/bele-baloty-prasa-z-nozami-sianokiszonka-CID757-IDI05OQ.html#eb9f5afda9;promoted")</f>
        <v/>
      </c>
    </row>
    <row r="31">
      <c r="A31" s="1" t="n">
        <v>29</v>
      </c>
      <c r="B31" t="inlineStr">
        <is>
          <t>Nasiona gryka ekologiczna Certyfikat BIO EKO sucha czysta silna zdrowa</t>
        </is>
      </c>
      <c r="C31">
        <f>HYPERLINK("https://www.olx.pl/oferta/nasiona-gryka-ekologiczna-certyfikat-bio-eko-sucha-czysta-silna-zdrowa-CID757-IDHHNr5.html#eb9f5afda9")</f>
        <v/>
      </c>
    </row>
    <row r="32">
      <c r="A32" s="1" t="n">
        <v>30</v>
      </c>
      <c r="B32" t="inlineStr">
        <is>
          <t>Groch siewny pastewny peluszka ekologiczny z certyfikatem BIO dopłata!</t>
        </is>
      </c>
      <c r="C32">
        <f>HYPERLINK("https://www.olx.pl/oferta/groch-siewny-pastewny-peluszka-ekologiczny-z-certyfikatem-bio-doplata-CID757-IDHHP7F.html#eb9f5afda9")</f>
        <v/>
      </c>
    </row>
    <row r="33">
      <c r="A33" s="1" t="n">
        <v>31</v>
      </c>
      <c r="B33" t="inlineStr">
        <is>
          <t>Peluszka Groch siewny pastewny ekologiczny z certyfikatem BIO dotacja!</t>
        </is>
      </c>
      <c r="C33">
        <f>HYPERLINK("https://www.olx.pl/oferta/peluszka-groch-siewny-pastewny-ekologiczny-z-certyfikatem-bio-dotacja-CID757-IDHHPaN.html#eb9f5afda9")</f>
        <v/>
      </c>
    </row>
    <row r="34">
      <c r="A34" s="1" t="n">
        <v>32</v>
      </c>
      <c r="B34" t="inlineStr">
        <is>
          <t>Łubin wąskolistny z certyfikatem ekologicznym dopłata wysokobiałkowa</t>
        </is>
      </c>
      <c r="C34">
        <f>HYPERLINK("https://www.olx.pl/oferta/lubin-waskolistny-z-certyfikatem-ekologicznym-doplata-wysokobialkowa-CID757-IDHHO6Q.html#eb9f5afda9")</f>
        <v/>
      </c>
    </row>
    <row r="35">
      <c r="A35" s="1" t="n">
        <v>33</v>
      </c>
      <c r="B35" t="inlineStr">
        <is>
          <t>Ekologiczna gryka z certyfikatem BIO na nasiona poplon siew kaszę</t>
        </is>
      </c>
      <c r="C35">
        <f>HYPERLINK("https://www.olx.pl/oferta/ekologiczna-gryka-z-certyfikatem-bio-na-nasiona-poplon-siew-kasze-CID757-IDHHNya.html#eb9f5afda9")</f>
        <v/>
      </c>
    </row>
    <row r="36">
      <c r="A36" s="1" t="n">
        <v>34</v>
      </c>
      <c r="B36" t="inlineStr">
        <is>
          <t>Ekologiczna seradela z certyfikatem BIO EKO dopłata wysokobiałkowa</t>
        </is>
      </c>
      <c r="C36">
        <f>HYPERLINK("https://www.olx.pl/oferta/ekologiczna-seradela-z-certyfikatem-bio-eko-doplata-wysokobialkowa-CID757-IDHSumG.html#eb9f5afda9")</f>
        <v/>
      </c>
    </row>
    <row r="37">
      <c r="A37" s="1" t="n">
        <v>35</v>
      </c>
      <c r="B37" t="inlineStr">
        <is>
          <t>Jęczmień jary sprzedam</t>
        </is>
      </c>
      <c r="C37">
        <f>HYPERLINK("https://www.olx.pl/oferta/jeczmien-jary-sprzedam-CID757-IDE2Ljv.html#9a1c9f5201")</f>
        <v/>
      </c>
    </row>
    <row r="38">
      <c r="A38" s="1" t="n">
        <v>36</v>
      </c>
      <c r="B38" t="inlineStr">
        <is>
          <t>Sprzedam Łubin biały</t>
        </is>
      </c>
      <c r="C38">
        <f>HYPERLINK("https://www.olx.pl/oferta/sprzedam-lubin-bialy-CID757-IDItMXw.html#6bf9d12233")</f>
        <v/>
      </c>
    </row>
    <row r="39">
      <c r="A39" s="1" t="n">
        <v>37</v>
      </c>
      <c r="B39" t="inlineStr">
        <is>
          <t>Łuska słonecznika BIG-BAG</t>
        </is>
      </c>
      <c r="C39">
        <f>HYPERLINK("https://www.olx.pl/oferta/luska-slonecznika-big-bag-CID757-IDId4Uv.html#6bf9d12233;promoted")</f>
        <v/>
      </c>
    </row>
    <row r="40">
      <c r="A40" s="1" t="n">
        <v>38</v>
      </c>
      <c r="B40" t="inlineStr">
        <is>
          <t>Ziemniaki Vineta wielkość sadzeniaka.</t>
        </is>
      </c>
      <c r="C40">
        <f>HYPERLINK("https://www.olx.pl/oferta/ziemniaki-vineta-wielkosc-sadzeniaka-CID757-IDIoo8Y.html#9a1c9f5201;promoted")</f>
        <v/>
      </c>
    </row>
    <row r="41">
      <c r="A41" s="1" t="n">
        <v>39</v>
      </c>
      <c r="B41" t="inlineStr">
        <is>
          <t>Topinambur sadzeniak - dostawa, Faktura Vat</t>
        </is>
      </c>
      <c r="C41">
        <f>HYPERLINK("https://www.olx.pl/oferta/topinambur-sadzeniak-dostawa-faktura-vat-CID757-IDHwnu5.html#9a1c9f5201;promoted")</f>
        <v/>
      </c>
    </row>
    <row r="42">
      <c r="A42" s="1" t="n">
        <v>40</v>
      </c>
      <c r="B42" t="inlineStr">
        <is>
          <t>Ziemniaki ekologiczne sadzeniaki Vineta</t>
        </is>
      </c>
      <c r="C42">
        <f>HYPERLINK("https://www.olx.pl/oferta/ziemniaki-ekologiczne-sadzeniaki-vineta-CID757-IDI0Tep.html#9a1c9f5201")</f>
        <v/>
      </c>
    </row>
    <row r="43">
      <c r="A43" s="1" t="n">
        <v>41</v>
      </c>
      <c r="B43" t="inlineStr">
        <is>
          <t>Ekologiczna Facelia błękitna certyfikat BIO EKO czysta sucha zdrowa</t>
        </is>
      </c>
      <c r="C43">
        <f>HYPERLINK("https://www.olx.pl/oferta/ekologiczna-facelia-blekitna-certyfikat-bio-eko-czysta-sucha-zdrowa-CID757-IDHSubn.html#9a1c9f5201")</f>
        <v/>
      </c>
    </row>
    <row r="44">
      <c r="A44" s="1" t="n">
        <v>42</v>
      </c>
      <c r="B44" t="inlineStr">
        <is>
          <t>Proso do siewu ładne</t>
        </is>
      </c>
      <c r="C44">
        <f>HYPERLINK("https://www.olx.pl/oferta/proso-do-siewu-ladne-CID757-IDHH9gZ.html#ae36309ced")</f>
        <v/>
      </c>
    </row>
    <row r="45">
      <c r="A45" s="1" t="n">
        <v>43</v>
      </c>
      <c r="B45" t="inlineStr">
        <is>
          <t>Kukurydza nasiona siewne</t>
        </is>
      </c>
      <c r="C45">
        <f>HYPERLINK("https://www.olx.pl/oferta/kukurydza-nasiona-siewne-CID757-IDIipuV.html#6bf9d12233;promoted")</f>
        <v/>
      </c>
    </row>
    <row r="46">
      <c r="A46" s="1" t="n">
        <v>44</v>
      </c>
      <c r="B46" t="inlineStr">
        <is>
          <t>ZIEMNIAKI jak sadzeniaki</t>
        </is>
      </c>
      <c r="C46">
        <f>HYPERLINK("https://www.olx.pl/oferta/ziemniaki-jak-sadzeniaki-CID757-IDHDCGs.html#6bf9d12233")</f>
        <v/>
      </c>
    </row>
    <row r="47">
      <c r="A47" s="1" t="n">
        <v>45</v>
      </c>
      <c r="B47" t="inlineStr">
        <is>
          <t>Rzodkiew oleista z certyfikatem ekologicznym BIO EKO poplon międzyplon</t>
        </is>
      </c>
      <c r="C47">
        <f>HYPERLINK("https://www.olx.pl/oferta/rzodkiew-oleista-z-certyfikatem-ekologicznym-bio-eko-poplon-miedzyplon-CID757-IDHUwpP.html#eb9f5afda9")</f>
        <v/>
      </c>
    </row>
    <row r="48">
      <c r="A48" s="1" t="n">
        <v>46</v>
      </c>
      <c r="B48" t="inlineStr">
        <is>
          <t>Gorczyca ekologiczna z certyfikatem BIO nasiona czysty siew poplon</t>
        </is>
      </c>
      <c r="C48">
        <f>HYPERLINK("https://www.olx.pl/oferta/gorczyca-ekologiczna-z-certyfikatem-bio-nasiona-czysty-siew-poplon-CID757-IDHHOBN.html#eb9f5afda9")</f>
        <v/>
      </c>
    </row>
    <row r="49">
      <c r="A49" s="1" t="n">
        <v>47</v>
      </c>
      <c r="B49" t="inlineStr">
        <is>
          <t>Ziemniaki z 609/2</t>
        </is>
      </c>
      <c r="C49">
        <f>HYPERLINK("https://www.olx.pl/oferta/ziemniaki-z-609-2-CID757-IDGrd1N.html#9a1c9f5201")</f>
        <v/>
      </c>
    </row>
    <row r="50">
      <c r="A50" s="1" t="n">
        <v>48</v>
      </c>
      <c r="B50" t="inlineStr">
        <is>
          <t>Ekologiczna rzodkiew oleista certyfikat EKO BIO poplon międzyplon</t>
        </is>
      </c>
      <c r="C50">
        <f>HYPERLINK("https://www.olx.pl/oferta/ekologiczna-rzodkiew-oleista-certyfikat-eko-bio-poplon-miedzyplon-CID757-IDHUwun.html#eb9f5afda9")</f>
        <v/>
      </c>
    </row>
    <row r="51">
      <c r="A51" s="1" t="n">
        <v>49</v>
      </c>
      <c r="B51" t="inlineStr">
        <is>
          <t>Owies ekologiczny z certyfikatem BIO EKO nasiona na siew podporę paszę</t>
        </is>
      </c>
      <c r="C51">
        <f>HYPERLINK("https://www.olx.pl/oferta/owies-ekologiczny-z-certyfikatem-bio-eko-nasiona-na-siew-podpore-pasze-CID757-IDHHPuz.html#eb9f5afda9")</f>
        <v/>
      </c>
    </row>
    <row r="52">
      <c r="A52" s="1" t="n">
        <v>50</v>
      </c>
      <c r="B52" t="inlineStr">
        <is>
          <t>Nasiona gorczycy ekologicznej z certyfikatem BIO suche czyste zdrowe</t>
        </is>
      </c>
      <c r="C52">
        <f>HYPERLINK("https://www.olx.pl/oferta/nasiona-gorczycy-ekologicznej-z-certyfikatem-bio-suche-czyste-zdrowe-CID757-IDHHOEt.html#eb9f5afda9")</f>
        <v/>
      </c>
    </row>
    <row r="53">
      <c r="A53" s="1" t="n">
        <v>51</v>
      </c>
      <c r="B53" t="inlineStr">
        <is>
          <t>Siano 2020 pod dachem.</t>
        </is>
      </c>
      <c r="C53">
        <f>HYPERLINK("https://www.olx.pl/oferta/siano-2020-pod-dachem-CID757-IDGSWPb.html#eb9f5afda9;promoted")</f>
        <v/>
      </c>
    </row>
    <row r="54">
      <c r="A54" s="1" t="n">
        <v>52</v>
      </c>
      <c r="B54" t="inlineStr">
        <is>
          <t>Sprzedam owies ekologiczny z certyfikatem EKO BIO czysty suchy zdrowy</t>
        </is>
      </c>
      <c r="C54">
        <f>HYPERLINK("https://www.olx.pl/oferta/sprzedam-owies-ekologiczny-z-certyfikatem-eko-bio-czysty-suchy-zdrowy-CID757-IDHHPxS.html#eb9f5afda9")</f>
        <v/>
      </c>
    </row>
    <row r="55">
      <c r="A55" s="1" t="n">
        <v>53</v>
      </c>
      <c r="B55" t="inlineStr">
        <is>
          <t>Bele Sianokiszonka</t>
        </is>
      </c>
      <c r="C55">
        <f>HYPERLINK("https://www.olx.pl/oferta/bele-sianokiszonka-CID757-IDIgvJ2.html#6bf9d12233")</f>
        <v/>
      </c>
    </row>
    <row r="56">
      <c r="A56" s="1" t="n">
        <v>54</v>
      </c>
      <c r="B56" t="inlineStr">
        <is>
          <t>Ziemniaki sadzeniaki</t>
        </is>
      </c>
      <c r="C56">
        <f>HYPERLINK("https://www.olx.pl/oferta/ziemniaki-sadzeniaki-CID757-IDHgrQ9.html#eb9f5afda9")</f>
        <v/>
      </c>
    </row>
    <row r="57">
      <c r="A57" s="1" t="n">
        <v>55</v>
      </c>
      <c r="B57" t="inlineStr">
        <is>
          <t>Siano w kostkach</t>
        </is>
      </c>
      <c r="C57">
        <f>HYPERLINK("https://www.olx.pl/oferta/siano-w-kostkach-CID757-IDFMF2P.html#9a1c9f5201")</f>
        <v/>
      </c>
    </row>
    <row r="58">
      <c r="A58" s="1" t="n">
        <v>56</v>
      </c>
      <c r="B58" t="inlineStr">
        <is>
          <t>Słoma owsiana w kostkach</t>
        </is>
      </c>
      <c r="C58">
        <f>HYPERLINK("https://www.olx.pl/oferta/sloma-owsiana-w-kostkach-CID757-IDCxDz6.html#9a1c9f5201")</f>
        <v/>
      </c>
    </row>
    <row r="59">
      <c r="A59" s="1" t="n">
        <v>57</v>
      </c>
      <c r="B59" t="inlineStr">
        <is>
          <t>Nasiona Trawy Wieloletniej Kupkówka Pospolita 2020 Wysyłka</t>
        </is>
      </c>
      <c r="C59">
        <f>HYPERLINK("https://www.olx.pl/oferta/nasiona-trawy-wieloletniej-kupkowka-pospolita-2020-wysylka-CID757-IDvz4f8.html#9a1c9f5201;promoted")</f>
        <v/>
      </c>
    </row>
    <row r="60">
      <c r="A60" s="1" t="n">
        <v>58</v>
      </c>
      <c r="B60" t="inlineStr">
        <is>
          <t>Sprzedam Łubin biały</t>
        </is>
      </c>
      <c r="C60">
        <f>HYPERLINK("https://www.olx.pl/oferta/sprzedam-lubin-bialy-CID757-IDItMXw.html#ae36309ced")</f>
        <v/>
      </c>
    </row>
    <row r="61">
      <c r="A61" s="1" t="n">
        <v>59</v>
      </c>
      <c r="B61" t="inlineStr">
        <is>
          <t>Siano w rolce rolka 82 kostka 4.80</t>
        </is>
      </c>
      <c r="C61">
        <f>HYPERLINK("https://www.olx.pl/oferta/siano-w-rolce-rolka-82-kostka-4-80-CID757-IDIaGAM.html#9a1c9f5201;promoted")</f>
        <v/>
      </c>
    </row>
    <row r="62">
      <c r="A62" s="1" t="n">
        <v>60</v>
      </c>
      <c r="B62" t="inlineStr">
        <is>
          <t>kiszka faszynowa</t>
        </is>
      </c>
      <c r="C62">
        <f>HYPERLINK("https://www.olx.pl/oferta/kiszka-faszynowa-CID757-IDIdSKa.html#6bf9d12233;promoted")</f>
        <v/>
      </c>
    </row>
    <row r="63">
      <c r="A63" s="1" t="n">
        <v>61</v>
      </c>
      <c r="B63" t="inlineStr">
        <is>
          <t>Gorczyca ekologiczna z certyfikatem BIO nasiona czysty siew poplon</t>
        </is>
      </c>
      <c r="C63">
        <f>HYPERLINK("https://www.olx.pl/oferta/gorczyca-ekologiczna-z-certyfikatem-bio-nasiona-czysty-siew-poplon-CID757-IDHHOBN.html#6bf9d12233")</f>
        <v/>
      </c>
    </row>
    <row r="64">
      <c r="A64" s="1" t="n">
        <v>62</v>
      </c>
      <c r="B64" t="inlineStr">
        <is>
          <t>sprzedam owies czyszczony</t>
        </is>
      </c>
      <c r="C64">
        <f>HYPERLINK("https://www.olx.pl/oferta/sprzedam-owies-czyszczony-CID757-IDIhs3p.html#eb9f5afda9")</f>
        <v/>
      </c>
    </row>
    <row r="65">
      <c r="A65" s="1" t="n">
        <v>63</v>
      </c>
      <c r="B65" t="inlineStr">
        <is>
          <t>Ekologiczna rzodkiew oleista certyfikat EKO BIO poplon międzyplon</t>
        </is>
      </c>
      <c r="C65">
        <f>HYPERLINK("https://www.olx.pl/oferta/ekologiczna-rzodkiew-oleista-certyfikat-eko-bio-poplon-miedzyplon-CID757-IDHUwun.html#6bf9d12233")</f>
        <v/>
      </c>
    </row>
    <row r="66">
      <c r="A66" s="1" t="n">
        <v>64</v>
      </c>
      <c r="B66" t="inlineStr">
        <is>
          <t>Owies ekologiczny z certyfikatem BIO EKO nasiona na siew podporę paszę</t>
        </is>
      </c>
      <c r="C66">
        <f>HYPERLINK("https://www.olx.pl/oferta/owies-ekologiczny-z-certyfikatem-bio-eko-nasiona-na-siew-podpore-pasze-CID757-IDHHPuz.html#6bf9d12233")</f>
        <v/>
      </c>
    </row>
    <row r="67">
      <c r="A67" s="1" t="n">
        <v>65</v>
      </c>
      <c r="B67" t="inlineStr">
        <is>
          <t>Siano 2020 pod dachem.</t>
        </is>
      </c>
      <c r="C67">
        <f>HYPERLINK("https://www.olx.pl/oferta/siano-2020-pod-dachem-CID757-IDGSWPb.html#6bf9d12233;promoted")</f>
        <v/>
      </c>
    </row>
    <row r="68">
      <c r="A68" s="1" t="n">
        <v>66</v>
      </c>
      <c r="B68" t="inlineStr">
        <is>
          <t>Siano</t>
        </is>
      </c>
      <c r="C68">
        <f>HYPERLINK("https://www.olx.pl/oferta/siano-CID757-IDGC64H.html#eb9f5afda9;promoted")</f>
        <v/>
      </c>
    </row>
    <row r="69">
      <c r="A69" s="1" t="n">
        <v>67</v>
      </c>
      <c r="B69" t="inlineStr">
        <is>
          <t>Nasiona gorczycy ekologicznej z certyfikatem BIO suche czyste zdrowe</t>
        </is>
      </c>
      <c r="C69">
        <f>HYPERLINK("https://www.olx.pl/oferta/nasiona-gorczycy-ekologicznej-z-certyfikatem-bio-suche-czyste-zdrowe-CID757-IDHHOEt.html#6bf9d12233")</f>
        <v/>
      </c>
    </row>
    <row r="70">
      <c r="A70" s="1" t="n">
        <v>68</v>
      </c>
      <c r="B70" t="inlineStr">
        <is>
          <t>Sprzedam owies ekologiczny z certyfikatem EKO BIO czysty suchy zdrowy</t>
        </is>
      </c>
      <c r="C70">
        <f>HYPERLINK("https://www.olx.pl/oferta/sprzedam-owies-ekologiczny-z-certyfikatem-eko-bio-czysty-suchy-zdrowy-CID757-IDHHPxS.html#6bf9d12233")</f>
        <v/>
      </c>
    </row>
    <row r="71">
      <c r="A71" s="1" t="n">
        <v>69</v>
      </c>
      <c r="B71" t="inlineStr">
        <is>
          <t>Sprzedam pszenice ozimą</t>
        </is>
      </c>
      <c r="C71">
        <f>HYPERLINK("https://www.olx.pl/oferta/sprzedam-pszenice-ozima-CID757-IDzQIyd.html#eb9f5afda9")</f>
        <v/>
      </c>
    </row>
    <row r="72">
      <c r="A72" s="1" t="n">
        <v>70</v>
      </c>
      <c r="B72" t="inlineStr">
        <is>
          <t>Sprzedam Łubin biały</t>
        </is>
      </c>
      <c r="C72">
        <f>HYPERLINK("https://www.olx.pl/oferta/sprzedam-lubin-bialy-CID757-IDItMXw.html#9a1c9f5201")</f>
        <v/>
      </c>
    </row>
    <row r="73">
      <c r="A73" s="1" t="n">
        <v>71</v>
      </c>
      <c r="B73" t="inlineStr">
        <is>
          <t>Bele Sianokiszonka</t>
        </is>
      </c>
      <c r="C73">
        <f>HYPERLINK("https://www.olx.pl/oferta/bele-sianokiszonka-CID757-IDIgvJ2.html#ae36309ced")</f>
        <v/>
      </c>
    </row>
    <row r="74">
      <c r="A74" s="1" t="n">
        <v>72</v>
      </c>
      <c r="B74" t="inlineStr">
        <is>
          <t>Ziemniaki sadzeniaki</t>
        </is>
      </c>
      <c r="C74">
        <f>HYPERLINK("https://www.olx.pl/oferta/ziemniaki-sadzeniaki-CID757-IDHgrQ9.html#6bf9d12233")</f>
        <v/>
      </c>
    </row>
    <row r="75">
      <c r="A75" s="1" t="n">
        <v>73</v>
      </c>
      <c r="B75" t="inlineStr">
        <is>
          <t>Seradela na dotacje wysokobiałkowe z certyfikatem EKO BIO ekologiczna</t>
        </is>
      </c>
      <c r="C75">
        <f>HYPERLINK("https://www.olx.pl/oferta/seradela-na-dotacje-wysokobialkowe-z-certyfikatem-eko-bio-ekologiczna-CID757-IDHSulB.html#ae36309ced")</f>
        <v/>
      </c>
    </row>
    <row r="76">
      <c r="A76" s="1" t="n">
        <v>74</v>
      </c>
      <c r="B76" t="inlineStr">
        <is>
          <t>Siano w belach 120x120</t>
        </is>
      </c>
      <c r="C76">
        <f>HYPERLINK("https://www.olx.pl/oferta/siano-w-belach-120x120-CID757-IDHLBXM.html#6bf9d12233")</f>
        <v/>
      </c>
    </row>
    <row r="77">
      <c r="A77" s="1" t="n">
        <v>75</v>
      </c>
      <c r="B77" t="inlineStr">
        <is>
          <t>Facelia błękitna ekologiczna certyfikat BIO miododajna fitosanitarna</t>
        </is>
      </c>
      <c r="C77">
        <f>HYPERLINK("https://www.olx.pl/oferta/facelia-blekitna-ekologiczna-certyfikat-bio-miododajna-fitosanitarna-CID757-IDHSu6F.html#9a1c9f5201")</f>
        <v/>
      </c>
    </row>
    <row r="78">
      <c r="A78" s="1" t="n">
        <v>76</v>
      </c>
      <c r="B78" t="inlineStr">
        <is>
          <t>Ekologiczny ostropest plamisty kaukaski certyfikat BIO EKO czysty such</t>
        </is>
      </c>
      <c r="C78">
        <f>HYPERLINK("https://www.olx.pl/oferta/ekologiczny-ostropest-plamisty-kaukaski-certyfikat-bio-eko-czysty-such-CID757-IDHUw4r.html#6bf9d12233")</f>
        <v/>
      </c>
    </row>
    <row r="79">
      <c r="A79" s="1" t="n">
        <v>77</v>
      </c>
      <c r="B79" t="inlineStr">
        <is>
          <t>Nasiona gryka ekologiczna Certyfikat BIO EKO sucha czysta silna zdrowa</t>
        </is>
      </c>
      <c r="C79">
        <f>HYPERLINK("https://www.olx.pl/oferta/nasiona-gryka-ekologiczna-certyfikat-bio-eko-sucha-czysta-silna-zdrowa-CID757-IDHHNr5.html#6bf9d12233")</f>
        <v/>
      </c>
    </row>
    <row r="80">
      <c r="A80" s="1" t="n">
        <v>78</v>
      </c>
      <c r="B80" t="inlineStr">
        <is>
          <t>Pszenżyto ekologiczne Certyfikat EKO BIO nasiona ziarno karma pasza</t>
        </is>
      </c>
      <c r="C80">
        <f>HYPERLINK("https://www.olx.pl/oferta/pszenzyto-ekologiczne-certyfikat-eko-bio-nasiona-ziarno-karma-pasza-CID757-IDHHMIQ.html#6bf9d12233")</f>
        <v/>
      </c>
    </row>
    <row r="81">
      <c r="A81" s="1" t="n">
        <v>79</v>
      </c>
      <c r="B81" t="inlineStr">
        <is>
          <t>Żyto jare przewodkowwe Bojko po centrali</t>
        </is>
      </c>
      <c r="C81">
        <f>HYPERLINK("https://www.olx.pl/oferta/zyto-jare-przewodkowwe-bojko-po-centrali-CID757-IDHlBGD.html#ae36309ced")</f>
        <v/>
      </c>
    </row>
    <row r="82">
      <c r="A82" s="1" t="n">
        <v>80</v>
      </c>
      <c r="B82" t="inlineStr">
        <is>
          <t>Groch siewny pastewny peluszka ekologiczny z certyfikatem BIO dopłata!</t>
        </is>
      </c>
      <c r="C82">
        <f>HYPERLINK("https://www.olx.pl/oferta/groch-siewny-pastewny-peluszka-ekologiczny-z-certyfikatem-bio-doplata-CID757-IDHHP7F.html#6bf9d12233")</f>
        <v/>
      </c>
    </row>
    <row r="83">
      <c r="A83" s="1" t="n">
        <v>81</v>
      </c>
      <c r="B83" t="inlineStr">
        <is>
          <t>Peluszka Groch siewny pastewny ekologiczny z certyfikatem BIO dotacja!</t>
        </is>
      </c>
      <c r="C83">
        <f>HYPERLINK("https://www.olx.pl/oferta/peluszka-groch-siewny-pastewny-ekologiczny-z-certyfikatem-bio-dotacja-CID757-IDHHPaN.html#6bf9d12233")</f>
        <v/>
      </c>
    </row>
    <row r="84">
      <c r="A84" s="1" t="n">
        <v>82</v>
      </c>
      <c r="B84" t="inlineStr">
        <is>
          <t>Sadzeniaki Denar ,Bellarossa</t>
        </is>
      </c>
      <c r="C84">
        <f>HYPERLINK("https://www.olx.pl/oferta/sadzeniaki-denar-bellarossa-CID757-IDIgayL.html#eb9f5afda9")</f>
        <v/>
      </c>
    </row>
    <row r="85">
      <c r="A85" s="1" t="n">
        <v>83</v>
      </c>
      <c r="B85" t="inlineStr">
        <is>
          <t>Łubin wąskolistny z certyfikatem ekologicznym dopłata wysokobiałkowa</t>
        </is>
      </c>
      <c r="C85">
        <f>HYPERLINK("https://www.olx.pl/oferta/lubin-waskolistny-z-certyfikatem-ekologicznym-doplata-wysokobialkowa-CID757-IDHHO6Q.html#6bf9d12233")</f>
        <v/>
      </c>
    </row>
    <row r="86">
      <c r="A86" s="1" t="n">
        <v>84</v>
      </c>
      <c r="B86" t="inlineStr">
        <is>
          <t>Siano w kostkach</t>
        </is>
      </c>
      <c r="C86">
        <f>HYPERLINK("https://www.olx.pl/oferta/siano-w-kostkach-CID757-IDGJGsU.html#eb9f5afda9;promoted")</f>
        <v/>
      </c>
    </row>
    <row r="87">
      <c r="A87" s="1" t="n">
        <v>85</v>
      </c>
      <c r="B87" t="inlineStr">
        <is>
          <t>Ekologiczna gryka z certyfikatem BIO na nasiona poplon siew kaszę</t>
        </is>
      </c>
      <c r="C87">
        <f>HYPERLINK("https://www.olx.pl/oferta/ekologiczna-gryka-z-certyfikatem-bio-na-nasiona-poplon-siew-kasze-CID757-IDHHNya.html#6bf9d12233")</f>
        <v/>
      </c>
    </row>
    <row r="88">
      <c r="A88" s="1" t="n">
        <v>86</v>
      </c>
      <c r="B88" t="inlineStr">
        <is>
          <t>Fasola kontra odpad</t>
        </is>
      </c>
      <c r="C88">
        <f>HYPERLINK("https://www.olx.pl/oferta/fasola-kontra-odpad-CID757-IDIgajg.html#eb9f5afda9")</f>
        <v/>
      </c>
    </row>
    <row r="89">
      <c r="A89" s="1" t="n">
        <v>87</v>
      </c>
      <c r="B89" t="inlineStr">
        <is>
          <t>Ekologiczna seradela z certyfikatem BIO EKO dopłata wysokobiałkowa</t>
        </is>
      </c>
      <c r="C89">
        <f>HYPERLINK("https://www.olx.pl/oferta/ekologiczna-seradela-z-certyfikatem-bio-eko-doplata-wysokobialkowa-CID757-IDHSumG.html#6bf9d12233")</f>
        <v/>
      </c>
    </row>
    <row r="90">
      <c r="A90" s="1" t="n">
        <v>88</v>
      </c>
      <c r="B90" t="inlineStr">
        <is>
          <t>Kukurydza nasienna siewna CEFOX FAO 230 worek 80tys.</t>
        </is>
      </c>
      <c r="C90">
        <f>HYPERLINK("https://www.olx.pl/oferta/kukurydza-nasienna-siewna-cefox-fao-230-worek-80tys-CID757-IDDnpcM.html#ae36309ced;promoted")</f>
        <v/>
      </c>
    </row>
    <row r="91">
      <c r="A91" s="1" t="n">
        <v>89</v>
      </c>
      <c r="B91" t="inlineStr">
        <is>
          <t>Gorczyca Rzodkiew oleista groch poplony ekologiczne certyfikat</t>
        </is>
      </c>
      <c r="C91">
        <f>HYPERLINK("https://www.olx.pl/oferta/gorczyca-rzodkiew-oleista-groch-poplony-ekologiczne-certyfikat-CID757-IDGcpkz.html#6bf9d12233;promoted")</f>
        <v/>
      </c>
    </row>
    <row r="92">
      <c r="A92" s="1" t="n">
        <v>90</v>
      </c>
      <c r="B92" t="inlineStr">
        <is>
          <t>Fasola kontra odpad</t>
        </is>
      </c>
      <c r="C92">
        <f>HYPERLINK("https://www.olx.pl/oferta/fasola-kontra-odpad-CID757-IDIgajg.html#6bf9d12233")</f>
        <v/>
      </c>
    </row>
    <row r="93">
      <c r="A93" s="1" t="n">
        <v>91</v>
      </c>
      <c r="B93" t="inlineStr">
        <is>
          <t>owies do siewu po centrali gruby czysty bez owsika</t>
        </is>
      </c>
      <c r="C93">
        <f>HYPERLINK("https://www.olx.pl/oferta/owies-do-siewu-po-centrali-gruby-czysty-bez-owsika-CID757-IDI6HQz.html#eb9f5afda9")</f>
        <v/>
      </c>
    </row>
    <row r="94">
      <c r="A94" s="1" t="n">
        <v>92</v>
      </c>
      <c r="B94" t="inlineStr">
        <is>
          <t>Nasiona gryka ekologiczna Certyfikat BIO EKO sucha czysta silna zdrowa</t>
        </is>
      </c>
      <c r="C94">
        <f>HYPERLINK("https://www.olx.pl/oferta/nasiona-gryka-ekologiczna-certyfikat-bio-eko-sucha-czysta-silna-zdrowa-CID757-IDHHNr5.html#ae36309ced")</f>
        <v/>
      </c>
    </row>
    <row r="95">
      <c r="A95" s="1" t="n">
        <v>93</v>
      </c>
      <c r="B95" t="inlineStr">
        <is>
          <t>Groch siewny pastewny peluszka ekologiczny z certyfikatem BIO dopłata!</t>
        </is>
      </c>
      <c r="C95">
        <f>HYPERLINK("https://www.olx.pl/oferta/groch-siewny-pastewny-peluszka-ekologiczny-z-certyfikatem-bio-doplata-CID757-IDHHP7F.html#ae36309ced")</f>
        <v/>
      </c>
    </row>
    <row r="96">
      <c r="A96" s="1" t="n">
        <v>94</v>
      </c>
      <c r="B96" t="inlineStr">
        <is>
          <t>Peluszka Groch siewny pastewny ekologiczny z certyfikatem BIO dotacja!</t>
        </is>
      </c>
      <c r="C96">
        <f>HYPERLINK("https://www.olx.pl/oferta/peluszka-groch-siewny-pastewny-ekologiczny-z-certyfikatem-bio-dotacja-CID757-IDHHPaN.html#ae36309ced")</f>
        <v/>
      </c>
    </row>
    <row r="97">
      <c r="A97" s="1" t="n">
        <v>95</v>
      </c>
      <c r="B97" t="inlineStr">
        <is>
          <t>Sprzedam bób, odmiana Bizon, rok po centrali</t>
        </is>
      </c>
      <c r="C97">
        <f>HYPERLINK("https://www.olx.pl/oferta/sprzedam-bob-odmiana-bizon-rok-po-centrali-CID757-IDHdKOK.html#eb9f5afda9")</f>
        <v/>
      </c>
    </row>
    <row r="98">
      <c r="A98" s="1" t="n">
        <v>96</v>
      </c>
      <c r="B98" t="inlineStr">
        <is>
          <t>Łubin wąskolistny z certyfikatem ekologicznym dopłata wysokobiałkowa</t>
        </is>
      </c>
      <c r="C98">
        <f>HYPERLINK("https://www.olx.pl/oferta/lubin-waskolistny-z-certyfikatem-ekologicznym-doplata-wysokobialkowa-CID757-IDHHO6Q.html#ae36309ced")</f>
        <v/>
      </c>
    </row>
    <row r="99">
      <c r="A99" s="1" t="n">
        <v>97</v>
      </c>
      <c r="B99" t="inlineStr">
        <is>
          <t>Ekologiczna gryka z certyfikatem BIO na nasiona poplon siew kaszę</t>
        </is>
      </c>
      <c r="C99">
        <f>HYPERLINK("https://www.olx.pl/oferta/ekologiczna-gryka-z-certyfikatem-bio-na-nasiona-poplon-siew-kasze-CID757-IDHHNya.html#ae36309ced")</f>
        <v/>
      </c>
    </row>
    <row r="100">
      <c r="A100" s="1" t="n">
        <v>98</v>
      </c>
      <c r="B100" t="inlineStr">
        <is>
          <t>Ekologiczna seradela z certyfikatem BIO EKO dopłata wysokobiałkowa</t>
        </is>
      </c>
      <c r="C100">
        <f>HYPERLINK("https://www.olx.pl/oferta/ekologiczna-seradela-z-certyfikatem-bio-eko-doplata-wysokobialkowa-CID757-IDHSumG.html#ae36309ced")</f>
        <v/>
      </c>
    </row>
    <row r="101">
      <c r="A101" s="1" t="n">
        <v>99</v>
      </c>
      <c r="B101" t="inlineStr">
        <is>
          <t>Rzodkiew oleista z certyfikatem ekologicznym BIO EKO poplon międzyplon</t>
        </is>
      </c>
      <c r="C101">
        <f>HYPERLINK("https://www.olx.pl/oferta/rzodkiew-oleista-z-certyfikatem-ekologicznym-bio-eko-poplon-miedzyplon-CID757-IDHUwpP.html#6bf9d12233")</f>
        <v/>
      </c>
    </row>
    <row r="102">
      <c r="A102" s="1" t="n">
        <v>100</v>
      </c>
      <c r="B102" t="inlineStr">
        <is>
          <t>Kukurydza nasiona siewne</t>
        </is>
      </c>
      <c r="C102">
        <f>HYPERLINK("https://www.olx.pl/oferta/kukurydza-nasiona-siewne-CID757-IDIipuV.html#ae36309ced;promoted")</f>
        <v/>
      </c>
    </row>
    <row r="103">
      <c r="A103" s="1" t="n">
        <v>101</v>
      </c>
      <c r="B103" t="inlineStr">
        <is>
          <t>Najlepsza TRAWA W ROLCE z upraw na folii z pełnym SYSTEMEM KORZENIOWYM</t>
        </is>
      </c>
      <c r="C103">
        <f>HYPERLINK("https://www.olx.pl/oferta/najlepsza-trawa-w-rolce-z-upraw-na-folii-z-pelnym-systemem-korzeniowym-CID757-IDmIepG.html#eb9f5afda9;promoted")</f>
        <v/>
      </c>
    </row>
    <row r="104">
      <c r="A104" s="1" t="n">
        <v>102</v>
      </c>
      <c r="B104" t="inlineStr">
        <is>
          <t>Chaber bławatek roślina miododajna nasiona</t>
        </is>
      </c>
      <c r="C104">
        <f>HYPERLINK("https://www.olx.pl/oferta/chaber-blawatek-roslina-miododajna-nasiona-CID757-IDGIYpF.html#ae36309ced;promoted")</f>
        <v/>
      </c>
    </row>
    <row r="105">
      <c r="A105" s="1" t="n">
        <v>103</v>
      </c>
      <c r="B105" t="inlineStr">
        <is>
          <t>Sprzedam Pszenżyto i Pszenice</t>
        </is>
      </c>
      <c r="C105">
        <f>HYPERLINK("https://www.olx.pl/oferta/sprzedam-pszenzyto-i-pszenice-CID757-IDIigO4.html#9a1c9f5201;promoted")</f>
        <v/>
      </c>
    </row>
    <row r="106">
      <c r="A106" s="1" t="n">
        <v>104</v>
      </c>
      <c r="B106" t="inlineStr">
        <is>
          <t>Sprzedam pszenice ozimą</t>
        </is>
      </c>
      <c r="C106">
        <f>HYPERLINK("https://www.olx.pl/oferta/sprzedam-pszenice-ozima-CID757-IDzQIyd.html#6bf9d12233")</f>
        <v/>
      </c>
    </row>
    <row r="107">
      <c r="A107" s="1" t="n">
        <v>105</v>
      </c>
      <c r="B107" t="inlineStr">
        <is>
          <t>Bele Sianokiszonka</t>
        </is>
      </c>
      <c r="C107">
        <f>HYPERLINK("https://www.olx.pl/oferta/bele-sianokiszonka-CID757-IDIgvJ2.html#9a1c9f5201")</f>
        <v/>
      </c>
    </row>
    <row r="108">
      <c r="A108" s="1" t="n">
        <v>106</v>
      </c>
      <c r="B108" t="inlineStr">
        <is>
          <t>Seradela na dotacje wysokobiałkowe z certyfikatem EKO BIO ekologiczna</t>
        </is>
      </c>
      <c r="C108">
        <f>HYPERLINK("https://www.olx.pl/oferta/seradela-na-dotacje-wysokobialkowe-z-certyfikatem-eko-bio-ekologiczna-CID757-IDHSulB.html#9a1c9f5201")</f>
        <v/>
      </c>
    </row>
    <row r="109">
      <c r="A109" s="1" t="n">
        <v>107</v>
      </c>
      <c r="B109" t="inlineStr">
        <is>
          <t>Proso do siewu ładne</t>
        </is>
      </c>
      <c r="C109">
        <f>HYPERLINK("https://www.olx.pl/oferta/proso-do-siewu-ladne-CID757-IDHH9gZ.html#9a1c9f5201")</f>
        <v/>
      </c>
    </row>
    <row r="110">
      <c r="A110" s="1" t="n">
        <v>108</v>
      </c>
      <c r="B110" t="inlineStr">
        <is>
          <t>Owies  Romulus Polecam</t>
        </is>
      </c>
      <c r="C110">
        <f>HYPERLINK("https://www.olx.pl/oferta/owies-romulus-polecam-CID757-IDItOQZ.html#eb9f5afda9")</f>
        <v/>
      </c>
    </row>
    <row r="111">
      <c r="A111" s="1" t="n">
        <v>109</v>
      </c>
      <c r="B111" t="inlineStr">
        <is>
          <t>Sadzeniaki Denar ,Bellarossa</t>
        </is>
      </c>
      <c r="C111">
        <f>HYPERLINK("https://www.olx.pl/oferta/sadzeniaki-denar-bellarossa-CID757-IDIgayL.html#6bf9d12233")</f>
        <v/>
      </c>
    </row>
    <row r="112">
      <c r="A112" s="1" t="n">
        <v>110</v>
      </c>
      <c r="B112" t="inlineStr">
        <is>
          <t>Siano w kostkach</t>
        </is>
      </c>
      <c r="C112">
        <f>HYPERLINK("https://www.olx.pl/oferta/siano-w-kostkach-CID757-IDGJGsU.html#6bf9d12233;promoted")</f>
        <v/>
      </c>
    </row>
    <row r="113">
      <c r="A113" s="1" t="n">
        <v>111</v>
      </c>
      <c r="B113" t="inlineStr">
        <is>
          <t>Pszenica paszowa</t>
        </is>
      </c>
      <c r="C113">
        <f>HYPERLINK("https://www.olx.pl/oferta/pszenica-paszowa-CID757-IDIs5AL.html#6bf9d12233;promoted")</f>
        <v/>
      </c>
    </row>
    <row r="114">
      <c r="A114" s="1" t="n">
        <v>112</v>
      </c>
      <c r="B114" t="inlineStr">
        <is>
          <t>Kwalifikowany materiał siewny pszenica jara jęczmień Goplana Soldo</t>
        </is>
      </c>
      <c r="C114">
        <f>HYPERLINK("https://www.olx.pl/oferta/kwalifikowany-material-siewny-pszenica-jara-jeczmien-goplana-soldo-CID757-IDDr7tu.html#9a1c9f5201;promoted")</f>
        <v/>
      </c>
    </row>
    <row r="115">
      <c r="A115" s="1" t="n">
        <v>113</v>
      </c>
      <c r="B115" t="inlineStr">
        <is>
          <t>Kukurydza sucha workowana</t>
        </is>
      </c>
      <c r="C115">
        <f>HYPERLINK("https://www.olx.pl/oferta/kukurydza-sucha-workowana-CID757-IDHmY0c.html#eb9f5afda9;promoted")</f>
        <v/>
      </c>
    </row>
    <row r="116">
      <c r="A116" s="1" t="n">
        <v>114</v>
      </c>
      <c r="B116" t="inlineStr">
        <is>
          <t>Siano w rolce rolka 82 kostka 4.80</t>
        </is>
      </c>
      <c r="C116">
        <f>HYPERLINK("https://www.olx.pl/oferta/siano-w-rolce-rolka-82-kostka-4-80-CID757-IDIaGAM.html#6bf9d12233;promoted")</f>
        <v/>
      </c>
    </row>
    <row r="117">
      <c r="A117" s="1" t="n">
        <v>115</v>
      </c>
      <c r="B117" t="inlineStr">
        <is>
          <t>Ziemniaki sadzeniaki</t>
        </is>
      </c>
      <c r="C117">
        <f>HYPERLINK("https://www.olx.pl/oferta/ziemniaki-sadzeniaki-CID757-IDIvaBJ.html#ae36309ced")</f>
        <v/>
      </c>
    </row>
    <row r="118">
      <c r="A118" s="1" t="n">
        <v>116</v>
      </c>
      <c r="B118" t="inlineStr">
        <is>
          <t>gorczyca sprzedam</t>
        </is>
      </c>
      <c r="C118">
        <f>HYPERLINK("https://www.olx.pl/oferta/gorczyca-sprzedam-CID757-IDFnI0K.html#9a1c9f5201")</f>
        <v/>
      </c>
    </row>
    <row r="119">
      <c r="A119" s="1" t="n">
        <v>117</v>
      </c>
      <c r="B119" t="inlineStr">
        <is>
          <t>Sprzedam owies ekologiczny z certyfikatem EKO BIO czysty suchy zdrowy</t>
        </is>
      </c>
      <c r="C119">
        <f>HYPERLINK("https://www.olx.pl/oferta/sprzedam-owies-ekologiczny-z-certyfikatem-eko-bio-czysty-suchy-zdrowy-CID757-IDHHPxS.html#ae36309ced")</f>
        <v/>
      </c>
    </row>
    <row r="120">
      <c r="A120" s="1" t="n">
        <v>118</v>
      </c>
      <c r="B120" t="inlineStr">
        <is>
          <t>Siano 2020 pod dachem.</t>
        </is>
      </c>
      <c r="C120">
        <f>HYPERLINK("https://www.olx.pl/oferta/siano-2020-pod-dachem-CID757-IDGSWPb.html#ae36309ced;promoted")</f>
        <v/>
      </c>
    </row>
    <row r="121">
      <c r="A121" s="1" t="n">
        <v>119</v>
      </c>
      <c r="B121" t="inlineStr">
        <is>
          <t>ZIEMNIAKI jak sadzeniaki</t>
        </is>
      </c>
      <c r="C121">
        <f>HYPERLINK("https://www.olx.pl/oferta/ziemniaki-jak-sadzeniaki-CID757-IDHDCGs.html#9a1c9f5201")</f>
        <v/>
      </c>
    </row>
    <row r="122">
      <c r="A122" s="1" t="n">
        <v>120</v>
      </c>
      <c r="B122" t="inlineStr">
        <is>
          <t>Ziemniaki sadzeniaki</t>
        </is>
      </c>
      <c r="C122">
        <f>HYPERLINK("https://www.olx.pl/oferta/ziemniaki-sadzeniaki-CID757-IDHgrQ9.html#ae36309ced")</f>
        <v/>
      </c>
    </row>
    <row r="123">
      <c r="A123" s="1" t="n">
        <v>121</v>
      </c>
      <c r="B123" t="inlineStr">
        <is>
          <t>Siano w belach 120x120</t>
        </is>
      </c>
      <c r="C123">
        <f>HYPERLINK("https://www.olx.pl/oferta/siano-w-belach-120x120-CID757-IDHLBXM.html#ae36309ced")</f>
        <v/>
      </c>
    </row>
    <row r="124">
      <c r="A124" s="1" t="n">
        <v>122</v>
      </c>
      <c r="B124" t="inlineStr">
        <is>
          <t>Ekologiczny ostropest plamisty kaukaski certyfikat BIO EKO czysty such</t>
        </is>
      </c>
      <c r="C124">
        <f>HYPERLINK("https://www.olx.pl/oferta/ekologiczny-ostropest-plamisty-kaukaski-certyfikat-bio-eko-czysty-such-CID757-IDHUw4r.html#ae36309ced")</f>
        <v/>
      </c>
    </row>
    <row r="125">
      <c r="A125" s="1" t="n">
        <v>123</v>
      </c>
      <c r="B125" t="inlineStr">
        <is>
          <t>sprzedam owies czyszczony</t>
        </is>
      </c>
      <c r="C125">
        <f>HYPERLINK("https://www.olx.pl/oferta/sprzedam-owies-czyszczony-CID757-IDIhs3p.html#6bf9d12233")</f>
        <v/>
      </c>
    </row>
    <row r="126">
      <c r="A126" s="1" t="n">
        <v>124</v>
      </c>
      <c r="B126" t="inlineStr">
        <is>
          <t>Pszenżyto ekologiczne Certyfikat EKO BIO nasiona ziarno karma pasza</t>
        </is>
      </c>
      <c r="C126">
        <f>HYPERLINK("https://www.olx.pl/oferta/pszenzyto-ekologiczne-certyfikat-eko-bio-nasiona-ziarno-karma-pasza-CID757-IDHHMIQ.html#ae36309ced")</f>
        <v/>
      </c>
    </row>
    <row r="127">
      <c r="A127" s="1" t="n">
        <v>125</v>
      </c>
      <c r="B127" t="inlineStr">
        <is>
          <t>Siano łąkowe w kostkach zbiór 2020</t>
        </is>
      </c>
      <c r="C127">
        <f>HYPERLINK("https://www.olx.pl/oferta/siano-lakowe-w-kostkach-zbior-2020-CID757-IDqa0jh.html#eb9f5afda9")</f>
        <v/>
      </c>
    </row>
    <row r="128">
      <c r="A128" s="1" t="n">
        <v>126</v>
      </c>
      <c r="B128" t="inlineStr">
        <is>
          <t>Ziemniaki 35-50 jadalne "wielkosc sadzeniaki" 34 odmiany</t>
        </is>
      </c>
      <c r="C128">
        <f>HYPERLINK("https://www.olx.pl/oferta/ziemniaki-35-50-jadalne-wielkosc-sadzeniaki-34-odmiany-CID757-IDzfbcH.html#6bf9d12233;promoted")</f>
        <v/>
      </c>
    </row>
    <row r="129">
      <c r="A129" s="1" t="n">
        <v>127</v>
      </c>
      <c r="B129" t="inlineStr">
        <is>
          <t>Nasiona bobu bizon po centrali</t>
        </is>
      </c>
      <c r="C129">
        <f>HYPERLINK("https://www.olx.pl/oferta/nasiona-bobu-bizon-po-centrali-CID757-IDHZjxT.html#ae36309ced;promoted")</f>
        <v/>
      </c>
    </row>
    <row r="130">
      <c r="A130" s="1" t="n">
        <v>128</v>
      </c>
      <c r="B130" t="inlineStr">
        <is>
          <t>Jęczmień jary czyszczony zaprawiony</t>
        </is>
      </c>
      <c r="C130">
        <f>HYPERLINK("https://www.olx.pl/oferta/jeczmien-jary-czyszczony-zaprawiony-CID757-IDItPoU.html#eb9f5afda9")</f>
        <v/>
      </c>
    </row>
    <row r="131">
      <c r="A131" s="1" t="n">
        <v>129</v>
      </c>
      <c r="B131" t="inlineStr">
        <is>
          <t>Rzodkiew oleista z certyfikatem ekologicznym BIO EKO poplon międzyplon</t>
        </is>
      </c>
      <c r="C131">
        <f>HYPERLINK("https://www.olx.pl/oferta/rzodkiew-oleista-z-certyfikatem-ekologicznym-bio-eko-poplon-miedzyplon-CID757-IDHUwpP.html#9a1c9f5201")</f>
        <v/>
      </c>
    </row>
    <row r="132">
      <c r="A132" s="1" t="n">
        <v>130</v>
      </c>
      <c r="B132" t="inlineStr">
        <is>
          <t>Ekologiczna rzodkiew oleista certyfikat EKO BIO poplon międzyplon</t>
        </is>
      </c>
      <c r="C132">
        <f>HYPERLINK("https://www.olx.pl/oferta/ekologiczna-rzodkiew-oleista-certyfikat-eko-bio-poplon-miedzyplon-CID757-IDHUwun.html#9a1c9f5201")</f>
        <v/>
      </c>
    </row>
    <row r="133">
      <c r="A133" s="1" t="n">
        <v>131</v>
      </c>
      <c r="B133" t="inlineStr">
        <is>
          <t>Gorczyca ekologiczna z certyfikatem BIO nasiona czysty siew poplon</t>
        </is>
      </c>
      <c r="C133">
        <f>HYPERLINK("https://www.olx.pl/oferta/gorczyca-ekologiczna-z-certyfikatem-bio-nasiona-czysty-siew-poplon-CID757-IDHHOBN.html#9a1c9f5201")</f>
        <v/>
      </c>
    </row>
    <row r="134">
      <c r="A134" s="1" t="n">
        <v>132</v>
      </c>
      <c r="B134" t="inlineStr">
        <is>
          <t>Owies ekologiczny z certyfikatem BIO EKO nasiona na siew podporę paszę</t>
        </is>
      </c>
      <c r="C134">
        <f>HYPERLINK("https://www.olx.pl/oferta/owies-ekologiczny-z-certyfikatem-bio-eko-nasiona-na-siew-podpore-pasze-CID757-IDHHPuz.html#9a1c9f5201")</f>
        <v/>
      </c>
    </row>
    <row r="135">
      <c r="A135" s="1" t="n">
        <v>133</v>
      </c>
      <c r="B135" t="inlineStr">
        <is>
          <t>Rzodkiew oleista z certyfikatem ekologicznym BIO EKO poplon międzyplon</t>
        </is>
      </c>
      <c r="C135">
        <f>HYPERLINK("https://www.olx.pl/oferta/rzodkiew-oleista-z-certyfikatem-ekologicznym-bio-eko-poplon-miedzyplon-CID757-IDHUwpP.html#ae36309ced")</f>
        <v/>
      </c>
    </row>
    <row r="136">
      <c r="A136" s="1" t="n">
        <v>134</v>
      </c>
      <c r="B136" t="inlineStr">
        <is>
          <t>Sprzedam owies ekologiczny z certyfikatem EKO BIO czysty suchy zdrowy</t>
        </is>
      </c>
      <c r="C136">
        <f>HYPERLINK("https://www.olx.pl/oferta/sprzedam-owies-ekologiczny-z-certyfikatem-eko-bio-czysty-suchy-zdrowy-CID757-IDHHPxS.html#9a1c9f5201")</f>
        <v/>
      </c>
    </row>
    <row r="137">
      <c r="A137" s="1" t="n">
        <v>135</v>
      </c>
      <c r="B137" t="inlineStr">
        <is>
          <t>Gorczyca ekologiczna z certyfikatem BIO nasiona czysty siew poplon</t>
        </is>
      </c>
      <c r="C137">
        <f>HYPERLINK("https://www.olx.pl/oferta/gorczyca-ekologiczna-z-certyfikatem-bio-nasiona-czysty-siew-poplon-CID757-IDHHOBN.html#ae36309ced")</f>
        <v/>
      </c>
    </row>
    <row r="138">
      <c r="A138" s="1" t="n">
        <v>136</v>
      </c>
      <c r="B138" t="inlineStr">
        <is>
          <t>Siano łąkowe w kostkach zbiór 2020</t>
        </is>
      </c>
      <c r="C138">
        <f>HYPERLINK("https://www.olx.pl/oferta/siano-lakowe-w-kostkach-zbior-2020-CID757-IDqa0jh.html#6bf9d12233")</f>
        <v/>
      </c>
    </row>
    <row r="139">
      <c r="A139" s="1" t="n">
        <v>137</v>
      </c>
      <c r="B139" t="inlineStr">
        <is>
          <t>Ekologiczna rzodkiew oleista certyfikat EKO BIO poplon międzyplon</t>
        </is>
      </c>
      <c r="C139">
        <f>HYPERLINK("https://www.olx.pl/oferta/ekologiczna-rzodkiew-oleista-certyfikat-eko-bio-poplon-miedzyplon-CID757-IDHUwun.html#ae36309ced")</f>
        <v/>
      </c>
    </row>
    <row r="140">
      <c r="A140" s="1" t="n">
        <v>138</v>
      </c>
      <c r="B140" t="inlineStr">
        <is>
          <t>Siano 2020 pod dachem.</t>
        </is>
      </c>
      <c r="C140">
        <f>HYPERLINK("https://www.olx.pl/oferta/siano-2020-pod-dachem-CID757-IDGSWPb.html#9a1c9f5201;promoted")</f>
        <v/>
      </c>
    </row>
    <row r="141">
      <c r="A141" s="1" t="n">
        <v>139</v>
      </c>
      <c r="B141" t="inlineStr">
        <is>
          <t>Nasiona gorczycy ekologicznej z certyfikatem BIO suche czyste zdrowe</t>
        </is>
      </c>
      <c r="C141">
        <f>HYPERLINK("https://www.olx.pl/oferta/nasiona-gorczycy-ekologicznej-z-certyfikatem-bio-suche-czyste-zdrowe-CID757-IDHHOEt.html#9a1c9f5201")</f>
        <v/>
      </c>
    </row>
    <row r="142">
      <c r="A142" s="1" t="n">
        <v>140</v>
      </c>
      <c r="B142" t="inlineStr">
        <is>
          <t>Owies ekologiczny z certyfikatem BIO EKO nasiona na siew podporę paszę</t>
        </is>
      </c>
      <c r="C142">
        <f>HYPERLINK("https://www.olx.pl/oferta/owies-ekologiczny-z-certyfikatem-bio-eko-nasiona-na-siew-podpore-pasze-CID757-IDHHPuz.html#ae36309ced")</f>
        <v/>
      </c>
    </row>
    <row r="143">
      <c r="A143" s="1" t="n">
        <v>141</v>
      </c>
      <c r="B143" t="inlineStr">
        <is>
          <t>sprzedam bele sianokiszonki i owies</t>
        </is>
      </c>
      <c r="C143">
        <f>HYPERLINK("https://www.olx.pl/oferta/sprzedam-bele-sianokiszonki-i-owies-CID757-IDIuMMx.html#ae36309ced;promoted")</f>
        <v/>
      </c>
    </row>
    <row r="144">
      <c r="A144" s="1" t="n">
        <v>142</v>
      </c>
      <c r="B144" t="inlineStr">
        <is>
          <t>Nasiona gorczycy ekologicznej z certyfikatem BIO suche czyste zdrowe</t>
        </is>
      </c>
      <c r="C144">
        <f>HYPERLINK("https://www.olx.pl/oferta/nasiona-gorczycy-ekologicznej-z-certyfikatem-bio-suche-czyste-zdrowe-CID757-IDHHOEt.html#ae36309ced")</f>
        <v/>
      </c>
    </row>
    <row r="145">
      <c r="A145" s="1" t="n">
        <v>143</v>
      </c>
      <c r="B145" t="inlineStr">
        <is>
          <t>Ziemniaki sadzeniaki</t>
        </is>
      </c>
      <c r="C145">
        <f>HYPERLINK("https://www.olx.pl/oferta/ziemniaki-sadzeniaki-CID757-IDHgrQ9.html#9a1c9f5201")</f>
        <v/>
      </c>
    </row>
    <row r="146">
      <c r="A146" s="1" t="n">
        <v>144</v>
      </c>
      <c r="B146" t="inlineStr">
        <is>
          <t>Siano w belach 120x120</t>
        </is>
      </c>
      <c r="C146">
        <f>HYPERLINK("https://www.olx.pl/oferta/siano-w-belach-120x120-CID757-IDHLBXM.html#9a1c9f5201")</f>
        <v/>
      </c>
    </row>
    <row r="147">
      <c r="A147" s="1" t="n">
        <v>145</v>
      </c>
      <c r="B147" t="inlineStr">
        <is>
          <t>Ekologiczny ostropest plamisty kaukaski certyfikat BIO EKO czysty such</t>
        </is>
      </c>
      <c r="C147">
        <f>HYPERLINK("https://www.olx.pl/oferta/ekologiczny-ostropest-plamisty-kaukaski-certyfikat-bio-eko-czysty-such-CID757-IDHUw4r.html#9a1c9f5201")</f>
        <v/>
      </c>
    </row>
    <row r="148">
      <c r="A148" s="1" t="n">
        <v>146</v>
      </c>
      <c r="B148" t="inlineStr">
        <is>
          <t>Nasiona gryka ekologiczna Certyfikat BIO EKO sucha czysta silna zdrowa</t>
        </is>
      </c>
      <c r="C148">
        <f>HYPERLINK("https://www.olx.pl/oferta/nasiona-gryka-ekologiczna-certyfikat-bio-eko-sucha-czysta-silna-zdrowa-CID757-IDHHNr5.html#9a1c9f5201")</f>
        <v/>
      </c>
    </row>
    <row r="149">
      <c r="A149" s="1" t="n">
        <v>147</v>
      </c>
      <c r="B149" t="inlineStr">
        <is>
          <t>Pszenżyto ekologiczne Certyfikat EKO BIO nasiona ziarno karma pasza</t>
        </is>
      </c>
      <c r="C149">
        <f>HYPERLINK("https://www.olx.pl/oferta/pszenzyto-ekologiczne-certyfikat-eko-bio-nasiona-ziarno-karma-pasza-CID757-IDHHMIQ.html#9a1c9f5201")</f>
        <v/>
      </c>
    </row>
    <row r="150">
      <c r="A150" s="1" t="n">
        <v>148</v>
      </c>
      <c r="B150" t="inlineStr">
        <is>
          <t>Groch siewny pastewny peluszka ekologiczny z certyfikatem BIO dopłata!</t>
        </is>
      </c>
      <c r="C150">
        <f>HYPERLINK("https://www.olx.pl/oferta/groch-siewny-pastewny-peluszka-ekologiczny-z-certyfikatem-bio-doplata-CID757-IDHHP7F.html#9a1c9f5201")</f>
        <v/>
      </c>
    </row>
    <row r="151">
      <c r="A151" s="1" t="n">
        <v>149</v>
      </c>
      <c r="B151" t="inlineStr">
        <is>
          <t>Owies  Romulus Polecam</t>
        </is>
      </c>
      <c r="C151">
        <f>HYPERLINK("https://www.olx.pl/oferta/owies-romulus-polecam-CID757-IDItOQZ.html#6bf9d12233")</f>
        <v/>
      </c>
    </row>
    <row r="152">
      <c r="A152" s="1" t="n">
        <v>150</v>
      </c>
      <c r="B152" t="inlineStr">
        <is>
          <t>Peluszka Groch siewny pastewny ekologiczny z certyfikatem BIO dotacja!</t>
        </is>
      </c>
      <c r="C152">
        <f>HYPERLINK("https://www.olx.pl/oferta/peluszka-groch-siewny-pastewny-ekologiczny-z-certyfikatem-bio-dotacja-CID757-IDHHPaN.html#9a1c9f5201")</f>
        <v/>
      </c>
    </row>
    <row r="153">
      <c r="A153" s="1" t="n">
        <v>151</v>
      </c>
      <c r="B153" t="inlineStr">
        <is>
          <t>Łubin wąskolistny z certyfikatem ekologicznym dopłata wysokobiałkowa</t>
        </is>
      </c>
      <c r="C153">
        <f>HYPERLINK("https://www.olx.pl/oferta/lubin-waskolistny-z-certyfikatem-ekologicznym-doplata-wysokobialkowa-CID757-IDHHO6Q.html#9a1c9f5201")</f>
        <v/>
      </c>
    </row>
    <row r="154">
      <c r="A154" s="1" t="n">
        <v>152</v>
      </c>
      <c r="B154" t="inlineStr">
        <is>
          <t>Ekologiczna gryka z certyfikatem BIO na nasiona poplon siew kaszę</t>
        </is>
      </c>
      <c r="C154">
        <f>HYPERLINK("https://www.olx.pl/oferta/ekologiczna-gryka-z-certyfikatem-bio-na-nasiona-poplon-siew-kasze-CID757-IDHHNya.html#9a1c9f5201")</f>
        <v/>
      </c>
    </row>
    <row r="155">
      <c r="A155" s="1" t="n">
        <v>153</v>
      </c>
      <c r="B155" t="inlineStr">
        <is>
          <t>Ekologiczna seradela z certyfikatem BIO EKO dopłata wysokobiałkowa</t>
        </is>
      </c>
      <c r="C155">
        <f>HYPERLINK("https://www.olx.pl/oferta/ekologiczna-seradela-z-certyfikatem-bio-eko-doplata-wysokobialkowa-CID757-IDHSumG.html#9a1c9f5201")</f>
        <v/>
      </c>
    </row>
    <row r="156">
      <c r="A156" s="1" t="n">
        <v>154</v>
      </c>
      <c r="B156" t="inlineStr">
        <is>
          <t>Sprzedam bób, odmiana Bizon, rok po centrali</t>
        </is>
      </c>
      <c r="C156">
        <f>HYPERLINK("https://www.olx.pl/oferta/sprzedam-bob-odmiana-bizon-rok-po-centrali-CID757-IDHdKOK.html#6bf9d12233")</f>
        <v/>
      </c>
    </row>
    <row r="157">
      <c r="A157" s="1" t="n">
        <v>155</v>
      </c>
      <c r="B157" t="inlineStr">
        <is>
          <t>Kukurydza nasiona siewne</t>
        </is>
      </c>
      <c r="C157">
        <f>HYPERLINK("https://www.olx.pl/oferta/kukurydza-nasiona-siewne-CID757-IDIipuV.html#9a1c9f5201;promoted")</f>
        <v/>
      </c>
    </row>
    <row r="158">
      <c r="A158" s="1" t="n">
        <v>156</v>
      </c>
      <c r="B158" t="inlineStr">
        <is>
          <t>VINETA- Ziemniak sadzeniowy PRZEDSPRZEDAŻ</t>
        </is>
      </c>
      <c r="C158">
        <f>HYPERLINK("https://www.olx.pl/oferta/vineta-ziemniak-sadzeniowy-przedsprzedaz-CID757-IDIiF93.html#eb9f5afda9;promoted")</f>
        <v/>
      </c>
    </row>
    <row r="159">
      <c r="A159" s="1" t="n">
        <v>157</v>
      </c>
      <c r="B159" t="inlineStr">
        <is>
          <t>Łubin biały wąskolistny</t>
        </is>
      </c>
      <c r="C159">
        <f>HYPERLINK("https://www.olx.pl/oferta/lubin-bialy-waskolistny-CID757-IDGcG23.html#eb9f5afda9;promoted")</f>
        <v/>
      </c>
    </row>
    <row r="160">
      <c r="A160" s="1" t="n">
        <v>158</v>
      </c>
      <c r="B160" t="inlineStr">
        <is>
          <t>Sprzedam siano</t>
        </is>
      </c>
      <c r="C160">
        <f>HYPERLINK("https://www.olx.pl/oferta/sprzedam-siano-CID757-IDsJUs3.html#9a1c9f5201")</f>
        <v/>
      </c>
    </row>
    <row r="161">
      <c r="A161" s="1" t="n">
        <v>159</v>
      </c>
      <c r="B161" t="inlineStr">
        <is>
          <t>Nasiona Melisy polecam</t>
        </is>
      </c>
      <c r="C161">
        <f>HYPERLINK("https://www.olx.pl/oferta/nasiona-melisy-polecam-CID757-IDBQVxc.html#ae36309ced")</f>
        <v/>
      </c>
    </row>
    <row r="162">
      <c r="A162" s="1" t="n">
        <v>160</v>
      </c>
      <c r="B162" t="inlineStr">
        <is>
          <t>Siano w Belach 120X120</t>
        </is>
      </c>
      <c r="C162">
        <f>HYPERLINK("https://www.olx.pl/oferta/siano-w-belach-120x120-CID757-IDHTudX.html#9a1c9f5201")</f>
        <v/>
      </c>
    </row>
    <row r="163">
      <c r="A163" s="1" t="n">
        <v>161</v>
      </c>
      <c r="B163" t="inlineStr">
        <is>
          <t>Kwalifikowany Materiał Siewny, Pszenica jara, Owies, Jęczmień</t>
        </is>
      </c>
      <c r="C163">
        <f>HYPERLINK("https://www.olx.pl/oferta/kwalifikowany-material-siewny-pszenica-jara-owies-jeczmien-CID757-IDIoAAD.html#9a1c9f5201;promoted")</f>
        <v/>
      </c>
    </row>
    <row r="164">
      <c r="A164" s="1" t="n">
        <v>162</v>
      </c>
      <c r="B164" t="inlineStr">
        <is>
          <t>Przenżyto paszowe</t>
        </is>
      </c>
      <c r="C164">
        <f>HYPERLINK("https://www.olx.pl/oferta/przenzyto-paszowe-CID757-IDHOTyV.html#9a1c9f5201")</f>
        <v/>
      </c>
    </row>
    <row r="165">
      <c r="A165" s="1" t="n">
        <v>163</v>
      </c>
      <c r="B165" t="inlineStr">
        <is>
          <t>Poplon Gryka Gorczyca Łubin</t>
        </is>
      </c>
      <c r="C165">
        <f>HYPERLINK("https://www.olx.pl/oferta/poplon-gryka-gorczyca-lubin-CID757-IDGg7u3.html#6bf9d12233")</f>
        <v/>
      </c>
    </row>
    <row r="166">
      <c r="A166" s="1" t="n">
        <v>164</v>
      </c>
      <c r="B166" t="inlineStr">
        <is>
          <t>pszenica.. ozima</t>
        </is>
      </c>
      <c r="C166">
        <f>HYPERLINK("https://www.olx.pl/oferta/pszenica-ozima-CID757-IDFZuAX.html#6bf9d12233")</f>
        <v/>
      </c>
    </row>
    <row r="167">
      <c r="A167" s="1" t="n">
        <v>165</v>
      </c>
      <c r="B167" t="inlineStr">
        <is>
          <t>Żyto jare przewodkowwe Bojko po centrali</t>
        </is>
      </c>
      <c r="C167">
        <f>HYPERLINK("https://www.olx.pl/oferta/zyto-jare-przewodkowwe-bojko-po-centrali-CID757-IDHlBGD.html#6bf9d12233")</f>
        <v/>
      </c>
    </row>
    <row r="168">
      <c r="A168" s="1" t="n">
        <v>166</v>
      </c>
      <c r="B168" t="inlineStr">
        <is>
          <t>Nasiona Kukurydzy Wilga Fao 180 Wczesna wczesne Fao Ziarno/kiszonka</t>
        </is>
      </c>
      <c r="C168">
        <f>HYPERLINK("https://www.olx.pl/oferta/nasiona-kukurydzy-wilga-fao-180-wczesna-wczesne-fao-ziarno-kiszonka-CID757-IDEZ3p7.html#ae36309ced")</f>
        <v/>
      </c>
    </row>
    <row r="169">
      <c r="A169" s="1" t="n">
        <v>167</v>
      </c>
      <c r="B169" t="inlineStr">
        <is>
          <t>Ziemniaki sadzeniaki nowe GALA Trzyciąż Porąbka</t>
        </is>
      </c>
      <c r="C169">
        <f>HYPERLINK("https://www.olx.pl/oferta/ziemniaki-sadzeniaki-nowe-gala-trzyciaz-porabka-CID757-IDIkOA8.html#9a1c9f5201;promoted")</f>
        <v/>
      </c>
    </row>
    <row r="170">
      <c r="A170" s="1" t="n">
        <v>168</v>
      </c>
      <c r="B170" t="inlineStr">
        <is>
          <t>Ziemniaki sadzeniaki</t>
        </is>
      </c>
      <c r="C170">
        <f>HYPERLINK("https://www.olx.pl/oferta/ziemniaki-sadzeniaki-CID757-IDIvaBJ.html#6bf9d12233")</f>
        <v/>
      </c>
    </row>
    <row r="171">
      <c r="A171" s="1" t="n">
        <v>169</v>
      </c>
      <c r="B171" t="inlineStr">
        <is>
          <t>SIANO tegoroczne 2020 wysoka jakość niska cena WIELKA OKAZJA TRANSPORT</t>
        </is>
      </c>
      <c r="C171">
        <f>HYPERLINK("https://www.olx.pl/oferta/siano-tegoroczne-2020-wysoka-jakosc-niska-cena-wielka-okazja-transport-CID757-IDFfZYL.html#9a1c9f5201")</f>
        <v/>
      </c>
    </row>
    <row r="172">
      <c r="A172" s="1" t="n">
        <v>170</v>
      </c>
      <c r="B172" t="inlineStr">
        <is>
          <t>Ziemniaki vineta wielkości sadzeniaka</t>
        </is>
      </c>
      <c r="C172">
        <f>HYPERLINK("https://www.olx.pl/oferta/ziemniaki-vineta-wielkosci-sadzeniaka-CID757-IDIvaOg.html#eb9f5afda9")</f>
        <v/>
      </c>
    </row>
    <row r="173">
      <c r="A173" s="1" t="n">
        <v>171</v>
      </c>
      <c r="B173" t="inlineStr">
        <is>
          <t>Ziemniaki vineta wielkości sadzeniaka</t>
        </is>
      </c>
      <c r="C173">
        <f>HYPERLINK("https://www.olx.pl/oferta/ziemniaki-vineta-wielkosci-sadzeniaka-CID757-IDIvaOg.html#6bf9d12233")</f>
        <v/>
      </c>
    </row>
    <row r="174">
      <c r="A174" s="1" t="n">
        <v>172</v>
      </c>
      <c r="B174" t="inlineStr">
        <is>
          <t>Nasiona Kukurydzy Wilga Fao 180 Wczesna wczesne Fao Ziarno/kiszonka</t>
        </is>
      </c>
      <c r="C174">
        <f>HYPERLINK("https://www.olx.pl/oferta/nasiona-kukurydzy-wilga-fao-180-wczesna-wczesne-fao-ziarno-kiszonka-CID757-IDEZ3p7.html#9a1c9f5201")</f>
        <v/>
      </c>
    </row>
    <row r="175">
      <c r="A175" s="1" t="n">
        <v>173</v>
      </c>
      <c r="B175" t="inlineStr">
        <is>
          <t>Siano w kostkach</t>
        </is>
      </c>
      <c r="C175">
        <f>HYPERLINK("https://www.olx.pl/oferta/siano-w-kostkach-CID757-IDGF9xr.html#6bf9d12233;promoted")</f>
        <v/>
      </c>
    </row>
    <row r="176">
      <c r="A176" s="1" t="n">
        <v>174</v>
      </c>
      <c r="B176" t="inlineStr">
        <is>
          <t>Jęczmień jary Suweren po kwalifikacie</t>
        </is>
      </c>
      <c r="C176">
        <f>HYPERLINK("https://www.olx.pl/oferta/jeczmien-jary-suweren-po-kwalifikacie-CID757-IDG8BZS.html#eb9f5afda9;promoted")</f>
        <v/>
      </c>
    </row>
    <row r="177">
      <c r="A177" s="1" t="n">
        <v>175</v>
      </c>
      <c r="B177" t="inlineStr">
        <is>
          <t>Łubin słodki wąskolistny odmiana Bolero po Centrali</t>
        </is>
      </c>
      <c r="C177">
        <f>HYPERLINK("https://www.olx.pl/oferta/lubin-slodki-waskolistny-odmiana-bolero-po-centrali-CID757-IDHsp5o.html#9a1c9f5201;promoted")</f>
        <v/>
      </c>
    </row>
    <row r="178">
      <c r="A178" s="1" t="n">
        <v>176</v>
      </c>
      <c r="B178" t="inlineStr">
        <is>
          <t>Ziemniaki Bella rosa</t>
        </is>
      </c>
      <c r="C178">
        <f>HYPERLINK("https://www.olx.pl/oferta/ziemniaki-bella-rosa-CID757-IDIvb7G.html#eb9f5afda9")</f>
        <v/>
      </c>
    </row>
    <row r="179">
      <c r="A179" s="1" t="n">
        <v>177</v>
      </c>
      <c r="B179" t="inlineStr">
        <is>
          <t>Poplon Gryka Gorczyca Łubin</t>
        </is>
      </c>
      <c r="C179">
        <f>HYPERLINK("https://www.olx.pl/oferta/poplon-gryka-gorczyca-lubin-CID757-IDGg7u3.html#ae36309ced")</f>
        <v/>
      </c>
    </row>
    <row r="180">
      <c r="A180" s="1" t="n">
        <v>178</v>
      </c>
      <c r="B180" t="inlineStr">
        <is>
          <t>pszenica.. ozima</t>
        </is>
      </c>
      <c r="C180">
        <f>HYPERLINK("https://www.olx.pl/oferta/pszenica-ozima-CID757-IDFZuAX.html#ae36309ced")</f>
        <v/>
      </c>
    </row>
    <row r="181">
      <c r="A181" s="1" t="n">
        <v>179</v>
      </c>
      <c r="B181" t="inlineStr">
        <is>
          <t>Nostrzyk bukowany biały jednoroczny Adela</t>
        </is>
      </c>
      <c r="C181">
        <f>HYPERLINK("https://www.olx.pl/oferta/nostrzyk-bukowany-bialy-jednoroczny-adela-CID757-IDHXAOj.html#9a1c9f5201;promoted")</f>
        <v/>
      </c>
    </row>
    <row r="182">
      <c r="A182" s="1" t="n">
        <v>180</v>
      </c>
      <c r="B182" t="inlineStr">
        <is>
          <t>Śruta sojowa 46-47%</t>
        </is>
      </c>
      <c r="C182">
        <f>HYPERLINK("https://www.olx.pl/oferta/sruta-sojowa-46-47-CID757-IDGomhx.html#6bf9d12233;promoted")</f>
        <v/>
      </c>
    </row>
    <row r="183">
      <c r="A183" s="1" t="n">
        <v>181</v>
      </c>
      <c r="B183" t="inlineStr">
        <is>
          <t>Owies Bingo po kwalifikacie</t>
        </is>
      </c>
      <c r="C183">
        <f>HYPERLINK("https://www.olx.pl/oferta/owies-bingo-po-kwalifikacie-CID757-IDG8BXT.html#6bf9d12233;promoted")</f>
        <v/>
      </c>
    </row>
    <row r="184">
      <c r="A184" s="1" t="n">
        <v>182</v>
      </c>
      <c r="B184" t="inlineStr">
        <is>
          <t>Owies Bingo po kwalifikacie</t>
        </is>
      </c>
      <c r="C184">
        <f>HYPERLINK("https://www.olx.pl/oferta/owies-bingo-po-kwalifikacie-CID757-IDG8BXT.html#9a1c9f5201;promoted")</f>
        <v/>
      </c>
    </row>
    <row r="185">
      <c r="A185" s="1" t="n">
        <v>183</v>
      </c>
      <c r="B185" t="inlineStr">
        <is>
          <t>Ziemniaki ricarda, vineta, sifra, jennifer,catania rozmiar sadzeniaki</t>
        </is>
      </c>
      <c r="C185">
        <f>HYPERLINK("https://www.olx.pl/oferta/ziemniaki-ricarda-vineta-sifra-jennifer-catania-rozmiar-sadzeniaki-CID757-IDIdEUI.html#ae36309ced;promoted")</f>
        <v/>
      </c>
    </row>
    <row r="186">
      <c r="A186" s="1" t="n">
        <v>184</v>
      </c>
      <c r="B186" t="inlineStr">
        <is>
          <t>Nasiona konopi FINOLA C1 świeże do siewu kwalifikowane certyfikat 2021</t>
        </is>
      </c>
      <c r="C186">
        <f>HYPERLINK("https://www.olx.pl/oferta/nasiona-konopi-finola-c1-swieze-do-siewu-kwalifikowane-certyfikat-2021-CID757-IDElr0R.html#9a1c9f5201;promoted")</f>
        <v/>
      </c>
    </row>
    <row r="187">
      <c r="A187" s="1" t="n">
        <v>185</v>
      </c>
      <c r="B187" t="inlineStr">
        <is>
          <t>Sprzedam żyto 530 zł ok 2t</t>
        </is>
      </c>
      <c r="C187">
        <f>HYPERLINK("https://www.olx.pl/oferta/sprzedam-zyto-530-zl-ok-2t-CID757-IDIurN3.html#ae36309ced;promoted")</f>
        <v/>
      </c>
    </row>
    <row r="188">
      <c r="A188" s="1" t="n">
        <v>186</v>
      </c>
      <c r="B188" t="inlineStr">
        <is>
          <t>Sprzedam siano tegoroczne z czerwca kostki</t>
        </is>
      </c>
      <c r="C188">
        <f>HYPERLINK("https://www.olx.pl/oferta/sprzedam-siano-tegoroczne-z-czerwca-kostki-CID757-IDGFM88.html#9a1c9f5201;promoted")</f>
        <v/>
      </c>
    </row>
    <row r="189">
      <c r="A189" s="1" t="n">
        <v>187</v>
      </c>
      <c r="B189" t="inlineStr">
        <is>
          <t>Sprzedam proso czyszczone, 2020</t>
        </is>
      </c>
      <c r="C189">
        <f>HYPERLINK("https://www.olx.pl/oferta/sprzedam-proso-czyszczone-2020-CID757-IDGj5pD.html#9a1c9f5201;promoted")</f>
        <v/>
      </c>
    </row>
    <row r="190">
      <c r="A190" s="1" t="n">
        <v>188</v>
      </c>
      <c r="B190" t="inlineStr">
        <is>
          <t>Nasiona Melisy polecam</t>
        </is>
      </c>
      <c r="C190">
        <f>HYPERLINK("https://www.olx.pl/oferta/nasiona-melisy-polecam-CID757-IDBQVxc.html#9a1c9f5201")</f>
        <v/>
      </c>
    </row>
    <row r="191">
      <c r="A191" s="1" t="n">
        <v>189</v>
      </c>
      <c r="B191" t="inlineStr">
        <is>
          <t>Ziemniaki od rolnika4,5+denar,lili, gala,ziemniaki ładne nie sadzeniak</t>
        </is>
      </c>
      <c r="C191">
        <f>HYPERLINK("https://www.olx.pl/oferta/ziemniaki-od-rolnika4-5-denar-lili-gala-ziemniaki-ladne-nie-sadzeniak-CID757-IDHV3hK.html#eb9f5afda9")</f>
        <v/>
      </c>
    </row>
    <row r="192">
      <c r="A192" s="1" t="n">
        <v>190</v>
      </c>
      <c r="B192" t="inlineStr">
        <is>
          <t>Owies po centrali młynkowany</t>
        </is>
      </c>
      <c r="C192">
        <f>HYPERLINK("https://www.olx.pl/oferta/owies-po-centrali-mlynkowany-CID757-IDEh8jV.html#eb9f5afda9")</f>
        <v/>
      </c>
    </row>
    <row r="193">
      <c r="A193" s="1" t="n">
        <v>191</v>
      </c>
      <c r="B193" t="inlineStr">
        <is>
          <t>Siano tegoroczne</t>
        </is>
      </c>
      <c r="C193">
        <f>HYPERLINK("https://www.olx.pl/oferta/siano-tegoroczne-CID757-IDH3B0G.html#9a1c9f5201;promoted")</f>
        <v/>
      </c>
    </row>
    <row r="194">
      <c r="A194" s="1" t="n">
        <v>192</v>
      </c>
      <c r="B194" t="inlineStr">
        <is>
          <t>bób bizon,top-bob,rambos,bachus,bolero aquadulcze nasiona kwalifikowan</t>
        </is>
      </c>
      <c r="C194">
        <f>HYPERLINK("https://www.olx.pl/oferta/bob-bizon-top-bob-rambos-bachus-bolero-aquadulcze-nasiona-kwalifikowan-CID757-IDyxLIB.html#6bf9d12233;promoted")</f>
        <v/>
      </c>
    </row>
    <row r="195">
      <c r="A195" s="1" t="n">
        <v>193</v>
      </c>
      <c r="B195" t="inlineStr">
        <is>
          <t>Żyto jare przewodkowwe Bojko po centrali</t>
        </is>
      </c>
      <c r="C195">
        <f>HYPERLINK("https://www.olx.pl/oferta/zyto-jare-przewodkowwe-bojko-po-centrali-CID757-IDHlBGD.html#9a1c9f5201")</f>
        <v/>
      </c>
    </row>
    <row r="196">
      <c r="A196" s="1" t="n">
        <v>194</v>
      </c>
      <c r="B196" t="inlineStr">
        <is>
          <t>owies do siewu po centrali gruby czysty bez owsika</t>
        </is>
      </c>
      <c r="C196">
        <f>HYPERLINK("https://www.olx.pl/oferta/owies-do-siewu-po-centrali-gruby-czysty-bez-owsika-CID757-IDI6HQz.html#6bf9d12233")</f>
        <v/>
      </c>
    </row>
    <row r="197">
      <c r="A197" s="1" t="n">
        <v>195</v>
      </c>
      <c r="B197" t="inlineStr">
        <is>
          <t>Ziemniaki sadzeniaki</t>
        </is>
      </c>
      <c r="C197">
        <f>HYPERLINK("https://www.olx.pl/oferta/ziemniaki-sadzeniaki-CID757-IDIvaBJ.html#9a1c9f5201")</f>
        <v/>
      </c>
    </row>
    <row r="198">
      <c r="A198" s="1" t="n">
        <v>196</v>
      </c>
      <c r="B198" t="inlineStr">
        <is>
          <t>żyto zyto ekologiczne czyste z certyfikatem</t>
        </is>
      </c>
      <c r="C198">
        <f>HYPERLINK("https://www.olx.pl/oferta/zyto-zyto-ekologiczne-czyste-z-certyfikatem-CID757-IDGM0qS.html#ae36309ced;promoted")</f>
        <v/>
      </c>
    </row>
    <row r="199">
      <c r="A199" s="1" t="n">
        <v>197</v>
      </c>
      <c r="B199" t="inlineStr">
        <is>
          <t>Sprzedam siano w balach</t>
        </is>
      </c>
      <c r="C199">
        <f>HYPERLINK("https://www.olx.pl/oferta/sprzedam-siano-w-balach-CID757-IDFE3Va.html#6bf9d12233;promoted")</f>
        <v/>
      </c>
    </row>
    <row r="200">
      <c r="A200" s="1" t="n">
        <v>198</v>
      </c>
      <c r="B200" t="inlineStr">
        <is>
          <t>Siano, słoma w kostkach, bale siano kiszonki.</t>
        </is>
      </c>
      <c r="C200">
        <f>HYPERLINK("https://www.olx.pl/oferta/siano-sloma-w-kostkach-bale-siano-kiszonki-CID757-IDAscqB.html#9a1c9f5201;promoted")</f>
        <v/>
      </c>
    </row>
    <row r="201">
      <c r="A201" s="1" t="n">
        <v>199</v>
      </c>
      <c r="B201" t="inlineStr">
        <is>
          <t>Ziemia ogrodowa uniwersalna hurt torf kora nawóz obornik do iglaków</t>
        </is>
      </c>
      <c r="C201">
        <f>HYPERLINK("https://www.olx.pl/oferta/ziemia-ogrodowa-uniwersalna-hurt-torf-kora-nawoz-obornik-do-iglakow-CID757-IDyzKOB.html#9a1c9f5201;promoted")</f>
        <v/>
      </c>
    </row>
    <row r="202">
      <c r="A202" s="1" t="n">
        <v>200</v>
      </c>
      <c r="B202" t="inlineStr">
        <is>
          <t>Pszenzyto pszenżyto 2019 casyno ostatnie 3500kg</t>
        </is>
      </c>
      <c r="C202">
        <f>HYPERLINK("https://www.olx.pl/oferta/pszenzyto-pszenzyto-2019-casyno-ostatnie-3500kg-CID757-IDAMxIc.html#9a1c9f5201")</f>
        <v/>
      </c>
    </row>
    <row r="203">
      <c r="A203" s="1" t="n">
        <v>201</v>
      </c>
      <c r="B203" t="inlineStr">
        <is>
          <t>Sprzedam kostki siana tegoroczne</t>
        </is>
      </c>
      <c r="C203">
        <f>HYPERLINK("https://www.olx.pl/oferta/sprzedam-kostki-siana-tegoroczne-CID757-IDIySGK.html#6bf9d12233")</f>
        <v/>
      </c>
    </row>
    <row r="204">
      <c r="A204" s="1" t="n">
        <v>202</v>
      </c>
      <c r="B204" t="inlineStr">
        <is>
          <t>Siano120x120</t>
        </is>
      </c>
      <c r="C204">
        <f>HYPERLINK("https://www.olx.pl/oferta/siano120x120-CID757-IDFMZu6.html#eb9f5afda9")</f>
        <v/>
      </c>
    </row>
    <row r="205">
      <c r="A205" s="1" t="n">
        <v>203</v>
      </c>
      <c r="B205" t="inlineStr">
        <is>
          <t>Przenica jara. Telbot</t>
        </is>
      </c>
      <c r="C205">
        <f>HYPERLINK("https://www.olx.pl/oferta/przenica-jara-telbot-CID757-IDHUYqK.html#eb9f5afda9;promoted")</f>
        <v/>
      </c>
    </row>
    <row r="206">
      <c r="A206" s="1" t="n">
        <v>204</v>
      </c>
      <c r="B206" t="inlineStr">
        <is>
          <t>Gorczyca Poplonowa</t>
        </is>
      </c>
      <c r="C206">
        <f>HYPERLINK("https://www.olx.pl/oferta/gorczyca-poplonowa-CID757-IDntwX0.html#9a1c9f5201;promoted")</f>
        <v/>
      </c>
    </row>
    <row r="207">
      <c r="A207" s="1" t="n">
        <v>205</v>
      </c>
      <c r="B207" t="inlineStr">
        <is>
          <t>Sprzedam ziemniaki GALA</t>
        </is>
      </c>
      <c r="C207">
        <f>HYPERLINK("https://www.olx.pl/oferta/sprzedam-ziemniaki-gala-CID757-IDI6OBq.html#eb9f5afda9;promoted")</f>
        <v/>
      </c>
    </row>
    <row r="208">
      <c r="A208" s="1" t="n">
        <v>206</v>
      </c>
      <c r="B208" t="inlineStr">
        <is>
          <t>Sprzdam pszenica jara</t>
        </is>
      </c>
      <c r="C208">
        <f>HYPERLINK("https://www.olx.pl/oferta/sprzdam-pszenica-jara-CID757-IDIySb0.html#eb9f5afda9;promoted")</f>
        <v/>
      </c>
    </row>
    <row r="209">
      <c r="A209" s="1" t="n">
        <v>207</v>
      </c>
      <c r="B209" t="inlineStr">
        <is>
          <t>Sprzedam kostki siana tegoroczne</t>
        </is>
      </c>
      <c r="C209">
        <f>HYPERLINK("https://www.olx.pl/oferta/sprzedam-kostki-siana-tegoroczne-CID757-IDIySGK.html#ae36309ced")</f>
        <v/>
      </c>
    </row>
    <row r="210">
      <c r="A210" s="1" t="n">
        <v>208</v>
      </c>
      <c r="B210" t="inlineStr">
        <is>
          <t>Ziemniaki Labella Laura-czerwone kaliber 30-50</t>
        </is>
      </c>
      <c r="C210">
        <f>HYPERLINK("https://www.olx.pl/oferta/ziemniaki-labella-laura-czerwone-kaliber-30-50-CID757-IDDmMvW.html#ae36309ced;promoted")</f>
        <v/>
      </c>
    </row>
    <row r="211">
      <c r="A211" s="1" t="n">
        <v>209</v>
      </c>
      <c r="B211" t="inlineStr">
        <is>
          <t>Żyto oczyszczone po wialni (Owies Bingo)</t>
        </is>
      </c>
      <c r="C211">
        <f>HYPERLINK("https://www.olx.pl/oferta/zyto-oczyszczone-po-wialni-owies-bingo-CID757-IDHB7Iy.html#6bf9d12233")</f>
        <v/>
      </c>
    </row>
    <row r="212">
      <c r="A212" s="1" t="n">
        <v>210</v>
      </c>
      <c r="B212" t="inlineStr">
        <is>
          <t>Sprzdam pszenica jara</t>
        </is>
      </c>
      <c r="C212">
        <f>HYPERLINK("https://www.olx.pl/oferta/sprzdam-pszenica-jara-CID757-IDIySb0.html#6bf9d12233;promoted")</f>
        <v/>
      </c>
    </row>
    <row r="213">
      <c r="A213" s="1" t="n">
        <v>211</v>
      </c>
      <c r="B213" t="inlineStr">
        <is>
          <t>Sprzedam owies 750zł/t</t>
        </is>
      </c>
      <c r="C213">
        <f>HYPERLINK("https://www.olx.pl/oferta/sprzedam-owies-750zl-t-CID757-IDEg7Ac.html#eb9f5afda9")</f>
        <v/>
      </c>
    </row>
    <row r="214">
      <c r="A214" s="1" t="n">
        <v>212</v>
      </c>
      <c r="B214" t="inlineStr">
        <is>
          <t>gorczyca sprzedam</t>
        </is>
      </c>
      <c r="C214">
        <f>HYPERLINK("https://www.olx.pl/oferta/gorczyca-sprzedam-CID757-IDFnI0K.html#6bf9d12233")</f>
        <v/>
      </c>
    </row>
    <row r="215">
      <c r="A215" s="1" t="n">
        <v>213</v>
      </c>
      <c r="B215" t="inlineStr">
        <is>
          <t>Sprzedam ziemniaki Vineta wielkości sadzeniaka</t>
        </is>
      </c>
      <c r="C215">
        <f>HYPERLINK("https://www.olx.pl/oferta/sprzedam-ziemniaki-vineta-wielkosci-sadzeniaka-CID757-IDHeXex.html#9a1c9f5201")</f>
        <v/>
      </c>
    </row>
    <row r="216">
      <c r="A216" s="1" t="n">
        <v>214</v>
      </c>
      <c r="B216" t="inlineStr">
        <is>
          <t>Kukurydza sucha zbiór 2020</t>
        </is>
      </c>
      <c r="C216">
        <f>HYPERLINK("https://www.olx.pl/oferta/kukurydza-sucha-zbior-2020-CID757-IDGVc5B.html#eb9f5afda9")</f>
        <v/>
      </c>
    </row>
    <row r="217">
      <c r="A217" s="1" t="n">
        <v>215</v>
      </c>
      <c r="B217" t="inlineStr">
        <is>
          <t>Sprzedam rzepak ozimy</t>
        </is>
      </c>
      <c r="C217">
        <f>HYPERLINK("https://www.olx.pl/oferta/sprzedam-rzepak-ozimy-CID757-IDHO4ar.html#eb9f5afda9")</f>
        <v/>
      </c>
    </row>
    <row r="218">
      <c r="A218" s="1" t="n">
        <v>216</v>
      </c>
      <c r="B218" t="inlineStr">
        <is>
          <t>Sprzedam pszenżyto</t>
        </is>
      </c>
      <c r="C218">
        <f>HYPERLINK("https://www.olx.pl/oferta/sprzedam-pszenzyto-CID757-IDEnzK3.html#ae36309ced")</f>
        <v/>
      </c>
    </row>
    <row r="219">
      <c r="A219" s="1" t="n">
        <v>217</v>
      </c>
      <c r="B219" t="inlineStr">
        <is>
          <t>Słoma pszeniczna</t>
        </is>
      </c>
      <c r="C219">
        <f>HYPERLINK("https://www.olx.pl/oferta/sloma-pszeniczna-CID757-IDH1np8.html#ae36309ced")</f>
        <v/>
      </c>
    </row>
    <row r="220">
      <c r="A220" s="1" t="n">
        <v>218</v>
      </c>
      <c r="B220" t="inlineStr">
        <is>
          <t>Sprzedam żyto tegoroczne</t>
        </is>
      </c>
      <c r="C220">
        <f>HYPERLINK("https://www.olx.pl/oferta/sprzedam-zyto-tegoroczne-CID757-IDIyRDU.html#6bf9d12233;promoted")</f>
        <v/>
      </c>
    </row>
    <row r="221">
      <c r="A221" s="1" t="n">
        <v>219</v>
      </c>
      <c r="B221" t="inlineStr">
        <is>
          <t>Rzodkiew oleista</t>
        </is>
      </c>
      <c r="C221">
        <f>HYPERLINK("https://www.olx.pl/oferta/rzodkiew-oleista-CID757-IDkOM4Q.html#9a1c9f5201")</f>
        <v/>
      </c>
    </row>
    <row r="222">
      <c r="A222" s="1" t="n">
        <v>220</v>
      </c>
      <c r="B222" t="inlineStr">
        <is>
          <t>Owies do siewu, do gęsi, kaczek!</t>
        </is>
      </c>
      <c r="C222">
        <f>HYPERLINK("https://www.olx.pl/oferta/owies-do-siewu-do-gesi-kaczek-CID757-IDk5GXu.html#6bf9d12233")</f>
        <v/>
      </c>
    </row>
    <row r="223">
      <c r="A223" s="1" t="n">
        <v>221</v>
      </c>
      <c r="B223" t="inlineStr">
        <is>
          <t>Sprzedam kostki siana tegoroczne</t>
        </is>
      </c>
      <c r="C223">
        <f>HYPERLINK("https://www.olx.pl/oferta/sprzedam-kostki-siana-tegoroczne-CID757-IDIySGK.html#eb9f5afda9")</f>
        <v/>
      </c>
    </row>
    <row r="224">
      <c r="A224" s="1" t="n">
        <v>222</v>
      </c>
      <c r="B224" t="inlineStr">
        <is>
          <t>Pszenżyto jare</t>
        </is>
      </c>
      <c r="C224">
        <f>HYPERLINK("https://www.olx.pl/oferta/pszenzyto-jare-CID757-IDIyQ8U.html#9a1c9f5201")</f>
        <v/>
      </c>
    </row>
    <row r="225">
      <c r="A225" s="1" t="n">
        <v>223</v>
      </c>
      <c r="B225" t="inlineStr">
        <is>
          <t>Esparceta doskonała na zielonke</t>
        </is>
      </c>
      <c r="C225">
        <f>HYPERLINK("https://www.olx.pl/oferta/esparceta-doskonala-na-zielonke-CID757-IDE6O7j.html#9a1c9f5201")</f>
        <v/>
      </c>
    </row>
    <row r="226">
      <c r="A226" s="1" t="n">
        <v>224</v>
      </c>
      <c r="B226" t="inlineStr">
        <is>
          <t>Sprzedam Pszenżyto</t>
        </is>
      </c>
      <c r="C226">
        <f>HYPERLINK("https://www.olx.pl/oferta/sprzedam-pszenzyto-CID757-IDErMAM.html#ae36309ced")</f>
        <v/>
      </c>
    </row>
    <row r="227">
      <c r="A227" s="1" t="n">
        <v>225</v>
      </c>
      <c r="B227" t="inlineStr">
        <is>
          <t>Nasiona Kopru!</t>
        </is>
      </c>
      <c r="C227">
        <f>HYPERLINK("https://www.olx.pl/oferta/nasiona-kopru-CID757-ID92zBF.html#6bf9d12233")</f>
        <v/>
      </c>
    </row>
    <row r="228">
      <c r="A228" s="1" t="n">
        <v>226</v>
      </c>
      <c r="B228" t="inlineStr">
        <is>
          <t>Żyto oczyszczone po wialni (Owies Bingo)</t>
        </is>
      </c>
      <c r="C228">
        <f>HYPERLINK("https://www.olx.pl/oferta/zyto-oczyszczone-po-wialni-owies-bingo-CID757-IDHB7Iy.html#eb9f5afda9")</f>
        <v/>
      </c>
    </row>
    <row r="229">
      <c r="A229" s="1" t="n">
        <v>227</v>
      </c>
      <c r="B229" t="inlineStr">
        <is>
          <t>Pszenzyto pszenżyto 2019 casyno ostatnie 3500kg</t>
        </is>
      </c>
      <c r="C229">
        <f>HYPERLINK("https://www.olx.pl/oferta/pszenzyto-pszenzyto-2019-casyno-ostatnie-3500kg-CID757-IDAMxIc.html#ae36309ced")</f>
        <v/>
      </c>
    </row>
    <row r="230">
      <c r="A230" s="1" t="n">
        <v>228</v>
      </c>
      <c r="B230" t="inlineStr">
        <is>
          <t>Sprzedam Łubin Biały Słodki</t>
        </is>
      </c>
      <c r="C230">
        <f>HYPERLINK("https://www.olx.pl/oferta/sprzedam-lubin-bialy-slodki-CID757-IDIuXfd.html#eb9f5afda9;promoted")</f>
        <v/>
      </c>
    </row>
    <row r="231">
      <c r="A231" s="1" t="n">
        <v>229</v>
      </c>
      <c r="B231" t="inlineStr">
        <is>
          <t>Sprzedam ziemniaki małe 25-35, 35-55 Arrow Constance Excelle Gala</t>
        </is>
      </c>
      <c r="C231">
        <f>HYPERLINK("https://www.olx.pl/oferta/sprzedam-ziemniaki-male-25-35-35-55-arrow-constance-excelle-gala-CID757-IDIfT8d.html#6bf9d12233;promoted")</f>
        <v/>
      </c>
    </row>
    <row r="232">
      <c r="A232" s="1" t="n">
        <v>230</v>
      </c>
      <c r="B232" t="inlineStr">
        <is>
          <t>Słoma pszeniczna</t>
        </is>
      </c>
      <c r="C232">
        <f>HYPERLINK("https://www.olx.pl/oferta/sloma-pszeniczna-CID757-IDH1np8.html#9a1c9f5201")</f>
        <v/>
      </c>
    </row>
    <row r="233">
      <c r="A233" s="1" t="n">
        <v>231</v>
      </c>
      <c r="B233" t="inlineStr">
        <is>
          <t>Sprzedam żyto tegoroczne</t>
        </is>
      </c>
      <c r="C233">
        <f>HYPERLINK("https://www.olx.pl/oferta/sprzedam-zyto-tegoroczne-CID757-IDIyRDU.html#ae36309ced;promoted")</f>
        <v/>
      </c>
    </row>
    <row r="234">
      <c r="A234" s="1" t="n">
        <v>232</v>
      </c>
      <c r="B234" t="inlineStr">
        <is>
          <t>Owies do siewu, do gęsi, kaczek!</t>
        </is>
      </c>
      <c r="C234">
        <f>HYPERLINK("https://www.olx.pl/oferta/owies-do-siewu-do-gesi-kaczek-CID757-IDk5GXu.html#ae36309ced")</f>
        <v/>
      </c>
    </row>
    <row r="235">
      <c r="A235" s="1" t="n">
        <v>233</v>
      </c>
      <c r="B235" t="inlineStr">
        <is>
          <t>Sprzedam Pszenżyto</t>
        </is>
      </c>
      <c r="C235">
        <f>HYPERLINK("https://www.olx.pl/oferta/sprzedam-pszenzyto-CID757-IDErMAM.html#9a1c9f5201")</f>
        <v/>
      </c>
    </row>
    <row r="236">
      <c r="A236" s="1" t="n">
        <v>234</v>
      </c>
      <c r="B236" t="inlineStr">
        <is>
          <t>Nasiona Kopru!</t>
        </is>
      </c>
      <c r="C236">
        <f>HYPERLINK("https://www.olx.pl/oferta/nasiona-kopru-CID757-ID92zBF.html#ae36309ced")</f>
        <v/>
      </c>
    </row>
    <row r="237">
      <c r="A237" s="1" t="n">
        <v>235</v>
      </c>
      <c r="B237" t="inlineStr">
        <is>
          <t>Pszenica ozima Hondia.  Rok po centrali. Przewiana. Zamienię</t>
        </is>
      </c>
      <c r="C237">
        <f>HYPERLINK("https://www.olx.pl/oferta/pszenica-ozima-hondia-rok-po-centrali-przewiana-zamienie-CID757-IDH7C68.html#eb9f5afda9")</f>
        <v/>
      </c>
    </row>
    <row r="238">
      <c r="A238" s="1" t="n">
        <v>236</v>
      </c>
      <c r="B238" t="inlineStr">
        <is>
          <t>siano duże rolki bez deszczu,zbiór 2020-1pokos,dla np.koni</t>
        </is>
      </c>
      <c r="C238">
        <f>HYPERLINK("https://www.olx.pl/oferta/siano-duze-rolki-bez-deszczu-zbior-2020-1pokos-dla-np-koni-CID757-IDgiWx3.html#eb9f5afda9")</f>
        <v/>
      </c>
    </row>
    <row r="239">
      <c r="A239" s="1" t="n">
        <v>237</v>
      </c>
      <c r="B239" t="inlineStr">
        <is>
          <t>BÓB nasiona tegoroczne</t>
        </is>
      </c>
      <c r="C239">
        <f>HYPERLINK("https://www.olx.pl/oferta/bob-nasiona-tegoroczne-CID757-IDGYj6H.html#6bf9d12233;promoted")</f>
        <v/>
      </c>
    </row>
    <row r="240">
      <c r="A240" s="1" t="n">
        <v>238</v>
      </c>
      <c r="B240" t="inlineStr">
        <is>
          <t>Zyto jare czyste odwiane BojkoPrzewodka swieze poCentrali konsumpcyjne</t>
        </is>
      </c>
      <c r="C240">
        <f>HYPERLINK("https://www.olx.pl/oferta/zyto-jare-czyste-odwiane-bojkoprzewodka-swieze-pocentrali-konsumpcyjne-CID757-IDv7Rph.html#6bf9d12233;promoted")</f>
        <v/>
      </c>
    </row>
    <row r="241">
      <c r="A241" s="1" t="n">
        <v>239</v>
      </c>
      <c r="B241" t="inlineStr">
        <is>
          <t>MARABEL - Ziemniak sadzeniak PRZEDSPRZEDAŻ</t>
        </is>
      </c>
      <c r="C241">
        <f>HYPERLINK("https://www.olx.pl/oferta/marabel-ziemniak-sadzeniak-przedsprzedaz-CID757-IDIiEcA.html#9a1c9f5201;promoted")</f>
        <v/>
      </c>
    </row>
    <row r="242">
      <c r="A242" s="1" t="n">
        <v>240</v>
      </c>
      <c r="B242" t="inlineStr">
        <is>
          <t>ziemniaki BELANA kal 40-50,wielkość sadzeniaka</t>
        </is>
      </c>
      <c r="C242">
        <f>HYPERLINK("https://www.olx.pl/oferta/ziemniaki-belana-kal-40-50-wielkosc-sadzeniaka-CID757-IDIwMeo.html#ae36309ced;promoted")</f>
        <v/>
      </c>
    </row>
    <row r="243">
      <c r="A243" s="1" t="n">
        <v>241</v>
      </c>
      <c r="B243" t="inlineStr">
        <is>
          <t>Zyto jare czyste odwiane BojkoPrzewodka swieze poCentrali konsumpcyjne</t>
        </is>
      </c>
      <c r="C243">
        <f>HYPERLINK("https://www.olx.pl/oferta/zyto-jare-czyste-odwiane-bojkoprzewodka-swieze-pocentrali-konsumpcyjne-CID757-IDv7Rph.html#9a1c9f5201;promoted")</f>
        <v/>
      </c>
    </row>
    <row r="244">
      <c r="A244" s="1" t="n">
        <v>242</v>
      </c>
      <c r="B244" t="inlineStr">
        <is>
          <t>Nasiona bobu holenderskiego Figaro</t>
        </is>
      </c>
      <c r="C244">
        <f>HYPERLINK("https://www.olx.pl/oferta/nasiona-bobu-holenderskiego-figaro-CID757-IDIgjIw.html#ae36309ced;promoted")</f>
        <v/>
      </c>
    </row>
    <row r="245">
      <c r="A245" s="1" t="n">
        <v>243</v>
      </c>
      <c r="B245" t="inlineStr">
        <is>
          <t>Mieszanka zbożowa</t>
        </is>
      </c>
      <c r="C245">
        <f>HYPERLINK("https://www.olx.pl/oferta/mieszanka-zbozowa-CID757-IDFfc0j.html#9a1c9f5201;promoted")</f>
        <v/>
      </c>
    </row>
    <row r="246">
      <c r="A246" s="1" t="n">
        <v>244</v>
      </c>
      <c r="B246" t="inlineStr">
        <is>
          <t>Sprzedam owies 750zł/t</t>
        </is>
      </c>
      <c r="C246">
        <f>HYPERLINK("https://www.olx.pl/oferta/sprzedam-owies-750zl-t-CID757-IDEg7Ac.html#6bf9d12233")</f>
        <v/>
      </c>
    </row>
    <row r="247">
      <c r="A247" s="1" t="n">
        <v>245</v>
      </c>
      <c r="B247" t="inlineStr">
        <is>
          <t>Sprzedam siano tegoroczne</t>
        </is>
      </c>
      <c r="C247">
        <f>HYPERLINK("https://www.olx.pl/oferta/sprzedam-siano-tegoroczne-CID757-IDFNNGk.html#eb9f5afda9")</f>
        <v/>
      </c>
    </row>
    <row r="248">
      <c r="A248" s="1" t="n">
        <v>246</v>
      </c>
      <c r="B248" t="inlineStr">
        <is>
          <t>Kukurydza sucha zbiór 2020</t>
        </is>
      </c>
      <c r="C248">
        <f>HYPERLINK("https://www.olx.pl/oferta/kukurydza-sucha-zbior-2020-CID757-IDGVc5B.html#6bf9d12233")</f>
        <v/>
      </c>
    </row>
    <row r="249">
      <c r="A249" s="1" t="n">
        <v>247</v>
      </c>
      <c r="B249" t="inlineStr">
        <is>
          <t>Sprzedam rzepak ozimy</t>
        </is>
      </c>
      <c r="C249">
        <f>HYPERLINK("https://www.olx.pl/oferta/sprzedam-rzepak-ozimy-CID757-IDHO4ar.html#6bf9d12233")</f>
        <v/>
      </c>
    </row>
    <row r="250">
      <c r="A250" s="1" t="n">
        <v>248</v>
      </c>
      <c r="B250" t="inlineStr">
        <is>
          <t>Ziemniaki Labella Laura-czerwone kaliber 30-50</t>
        </is>
      </c>
      <c r="C250">
        <f>HYPERLINK("https://www.olx.pl/oferta/ziemniaki-labella-laura-czerwone-kaliber-30-50-CID757-IDDmMvW.html#9a1c9f5201;promoted")</f>
        <v/>
      </c>
    </row>
    <row r="251">
      <c r="A251" s="1" t="n">
        <v>249</v>
      </c>
      <c r="B251" t="inlineStr">
        <is>
          <t>Ziemniaki ricarda, vineta, sifra, jennifer,catania rozmiar sadzeniaki</t>
        </is>
      </c>
      <c r="C251">
        <f>HYPERLINK("https://www.olx.pl/oferta/ziemniaki-ricarda-vineta-sifra-jennifer-catania-rozmiar-sadzeniaki-CID757-IDIdEUI.html#eb9f5afda9;promoted")</f>
        <v/>
      </c>
    </row>
    <row r="252">
      <c r="A252" s="1" t="n">
        <v>250</v>
      </c>
      <c r="B252" t="inlineStr">
        <is>
          <t>Sprzedam pszenżyto</t>
        </is>
      </c>
      <c r="C252">
        <f>HYPERLINK("https://www.olx.pl/oferta/sprzedam-pszenzyto-CID757-IDEnzK3.html#9a1c9f5201")</f>
        <v/>
      </c>
    </row>
    <row r="253">
      <c r="A253" s="1" t="n">
        <v>251</v>
      </c>
      <c r="B253" t="inlineStr">
        <is>
          <t>Nasiona konopi FINOLA C1 świeże do siewu kwalifikowane certyfikat 2021</t>
        </is>
      </c>
      <c r="C253">
        <f>HYPERLINK("https://www.olx.pl/oferta/nasiona-konopi-finola-c1-swieze-do-siewu-kwalifikowane-certyfikat-2021-CID757-IDElr0R.html#eb9f5afda9;promoted")</f>
        <v/>
      </c>
    </row>
    <row r="254">
      <c r="A254" s="1" t="n">
        <v>252</v>
      </c>
      <c r="B254" t="inlineStr">
        <is>
          <t>Sprzedam owies ok 40 t</t>
        </is>
      </c>
      <c r="C254">
        <f>HYPERLINK("https://www.olx.pl/oferta/sprzedam-owies-ok-40-t-CID757-IDI8cmh.html#eb9f5afda9")</f>
        <v/>
      </c>
    </row>
    <row r="255">
      <c r="A255" s="1" t="n">
        <v>253</v>
      </c>
      <c r="B255" t="inlineStr">
        <is>
          <t>Kopkówka pospolita</t>
        </is>
      </c>
      <c r="C255">
        <f>HYPERLINK("https://www.olx.pl/oferta/kopkowka-pospolita-CID757-IDI9JoZ.html#9a1c9f5201;promoted")</f>
        <v/>
      </c>
    </row>
    <row r="256">
      <c r="A256" s="1" t="n">
        <v>254</v>
      </c>
      <c r="B256" t="inlineStr">
        <is>
          <t>Siano w kostkach blisko Kartuz</t>
        </is>
      </c>
      <c r="C256">
        <f>HYPERLINK("https://www.olx.pl/oferta/siano-w-kostkach-blisko-kartuz-CID757-IDBZ32y.html#eb9f5afda9")</f>
        <v/>
      </c>
    </row>
    <row r="257">
      <c r="A257" s="1" t="n">
        <v>255</v>
      </c>
      <c r="B257" t="inlineStr">
        <is>
          <t>Przenica jara. Telbot</t>
        </is>
      </c>
      <c r="C257">
        <f>HYPERLINK("https://www.olx.pl/oferta/przenica-jara-telbot-CID757-IDHUYqK.html#6bf9d12233;promoted")</f>
        <v/>
      </c>
    </row>
    <row r="258">
      <c r="A258" s="1" t="n">
        <v>256</v>
      </c>
      <c r="B258" t="inlineStr">
        <is>
          <t>Sprzedam Jęczmień jary</t>
        </is>
      </c>
      <c r="C258">
        <f>HYPERLINK("https://www.olx.pl/oferta/sprzedam-jeczmien-jary-CID757-IDIlwkP.html#eb9f5afda9")</f>
        <v/>
      </c>
    </row>
    <row r="259">
      <c r="A259" s="1" t="n">
        <v>257</v>
      </c>
      <c r="B259" t="inlineStr">
        <is>
          <t>siano duże rolki bez deszczu,zbiór 2020-1pokos,dla np.koni</t>
        </is>
      </c>
      <c r="C259">
        <f>HYPERLINK("https://www.olx.pl/oferta/siano-duze-rolki-bez-deszczu-zbior-2020-1pokos-dla-np-koni-CID757-IDgiWx3.html#6bf9d12233")</f>
        <v/>
      </c>
    </row>
    <row r="260">
      <c r="A260" s="1" t="n">
        <v>258</v>
      </c>
      <c r="B260" t="inlineStr">
        <is>
          <t>TAJFUN - Ziemniak sadzeniak PRZEDSPRZEDAŻ</t>
        </is>
      </c>
      <c r="C260">
        <f>HYPERLINK("https://www.olx.pl/oferta/tajfun-ziemniak-sadzeniak-przedsprzedaz-CID757-IDIiGb8.html#6bf9d12233;promoted")</f>
        <v/>
      </c>
    </row>
    <row r="261">
      <c r="A261" s="1" t="n">
        <v>259</v>
      </c>
      <c r="B261" t="inlineStr">
        <is>
          <t>Sprzedam ziemniaki małe 25-35, 35-55 Arrow Constance Excelle Gala</t>
        </is>
      </c>
      <c r="C261">
        <f>HYPERLINK("https://www.olx.pl/oferta/sprzedam-ziemniaki-male-25-35-35-55-arrow-constance-excelle-gala-CID757-IDIfT8d.html#ae36309ced;promoted")</f>
        <v/>
      </c>
    </row>
    <row r="262">
      <c r="A262" s="1" t="n">
        <v>260</v>
      </c>
      <c r="B262" t="inlineStr">
        <is>
          <t>siano</t>
        </is>
      </c>
      <c r="C262">
        <f>HYPERLINK("https://www.olx.pl/oferta/siano-CID757-IDBg2Hp.html#9a1c9f5201;promoted")</f>
        <v/>
      </c>
    </row>
    <row r="263">
      <c r="A263" s="1" t="n">
        <v>261</v>
      </c>
      <c r="B263" t="inlineStr">
        <is>
          <t>Baloty, Sianokiszonka 2020</t>
        </is>
      </c>
      <c r="C263">
        <f>HYPERLINK("https://www.olx.pl/oferta/baloty-sianokiszonka-2020-CID757-IDGJytH.html#6bf9d12233;promoted")</f>
        <v/>
      </c>
    </row>
    <row r="264">
      <c r="A264" s="1" t="n">
        <v>262</v>
      </c>
      <c r="B264" t="inlineStr">
        <is>
          <t>Sprzedam owies 750zł/t</t>
        </is>
      </c>
      <c r="C264">
        <f>HYPERLINK("https://www.olx.pl/oferta/sprzedam-owies-750zl-t-CID757-IDEg7Ac.html#ae36309ced")</f>
        <v/>
      </c>
    </row>
    <row r="265">
      <c r="A265" s="1" t="n">
        <v>263</v>
      </c>
      <c r="B265" t="inlineStr">
        <is>
          <t>Sprzedam owies ok 40 t</t>
        </is>
      </c>
      <c r="C265">
        <f>HYPERLINK("https://www.olx.pl/oferta/sprzedam-owies-ok-40-t-CID757-IDI8cmh.html#6bf9d12233")</f>
        <v/>
      </c>
    </row>
    <row r="266">
      <c r="A266" s="1" t="n">
        <v>264</v>
      </c>
      <c r="B266" t="inlineStr">
        <is>
          <t>Kukurydza sucha zbiór 2020</t>
        </is>
      </c>
      <c r="C266">
        <f>HYPERLINK("https://www.olx.pl/oferta/kukurydza-sucha-zbior-2020-CID757-IDGVc5B.html#ae36309ced")</f>
        <v/>
      </c>
    </row>
    <row r="267">
      <c r="A267" s="1" t="n">
        <v>265</v>
      </c>
      <c r="B267" t="inlineStr">
        <is>
          <t>Sprzedam rzepak ozimy</t>
        </is>
      </c>
      <c r="C267">
        <f>HYPERLINK("https://www.olx.pl/oferta/sprzedam-rzepak-ozimy-CID757-IDHO4ar.html#ae36309ced")</f>
        <v/>
      </c>
    </row>
    <row r="268">
      <c r="A268" s="1" t="n">
        <v>266</v>
      </c>
      <c r="B268" t="inlineStr">
        <is>
          <t>Sprzedam kostki siana tegoroczne</t>
        </is>
      </c>
      <c r="C268">
        <f>HYPERLINK("https://www.olx.pl/oferta/sprzedam-kostki-siana-tegoroczne-CID757-IDIySGK.html#9a1c9f5201")</f>
        <v/>
      </c>
    </row>
    <row r="269">
      <c r="A269" s="1" t="n">
        <v>267</v>
      </c>
      <c r="B269" t="inlineStr">
        <is>
          <t>Sprzedam ziemniaki jadalne i sadzeniaki Bellarosa</t>
        </is>
      </c>
      <c r="C269">
        <f>HYPERLINK("https://www.olx.pl/oferta/sprzedam-ziemniaki-jadalne-i-sadzeniaki-bellarosa-CID757-IDIlvni.html#eb9f5afda9")</f>
        <v/>
      </c>
    </row>
    <row r="270">
      <c r="A270" s="1" t="n">
        <v>268</v>
      </c>
      <c r="B270" t="inlineStr">
        <is>
          <t>Pszenica ozima Hondia.  Rok po centrali. Przewiana. Zamienię</t>
        </is>
      </c>
      <c r="C270">
        <f>HYPERLINK("https://www.olx.pl/oferta/pszenica-ozima-hondia-rok-po-centrali-przewiana-zamienie-CID757-IDH7C68.html#6bf9d12233")</f>
        <v/>
      </c>
    </row>
    <row r="271">
      <c r="A271" s="1" t="n">
        <v>269</v>
      </c>
      <c r="B271" t="inlineStr">
        <is>
          <t>Żyto oczyszczone po wialni (Owies Bingo)</t>
        </is>
      </c>
      <c r="C271">
        <f>HYPERLINK("https://www.olx.pl/oferta/zyto-oczyszczone-po-wialni-owies-bingo-CID757-IDHB7Iy.html#9a1c9f5201")</f>
        <v/>
      </c>
    </row>
    <row r="272">
      <c r="A272" s="1" t="n">
        <v>270</v>
      </c>
      <c r="B272" t="inlineStr">
        <is>
          <t>Sprzdam pszenica jara</t>
        </is>
      </c>
      <c r="C272">
        <f>HYPERLINK("https://www.olx.pl/oferta/sprzdam-pszenica-jara-CID757-IDIySb0.html#9a1c9f5201;promoted")</f>
        <v/>
      </c>
    </row>
    <row r="273">
      <c r="A273" s="1" t="n">
        <v>271</v>
      </c>
      <c r="B273" t="inlineStr">
        <is>
          <t>Żyto oczyszczone po wialni (Owies Bingo)</t>
        </is>
      </c>
      <c r="C273">
        <f>HYPERLINK("https://www.olx.pl/oferta/zyto-oczyszczone-po-wialni-owies-bingo-CID757-IDHB7Iy.html#ae36309ced")</f>
        <v/>
      </c>
    </row>
    <row r="274">
      <c r="A274" s="1" t="n">
        <v>272</v>
      </c>
      <c r="B274" t="inlineStr">
        <is>
          <t>Sprzdam pszenica jara</t>
        </is>
      </c>
      <c r="C274">
        <f>HYPERLINK("https://www.olx.pl/oferta/sprzdam-pszenica-jara-CID757-IDIySb0.html#ae36309ced;promoted")</f>
        <v/>
      </c>
    </row>
    <row r="275">
      <c r="A275" s="1" t="n">
        <v>273</v>
      </c>
      <c r="B275" t="inlineStr">
        <is>
          <t>Siano120x120</t>
        </is>
      </c>
      <c r="C275">
        <f>HYPERLINK("https://www.olx.pl/oferta/siano120x120-CID757-IDFMZu6.html#6bf9d12233")</f>
        <v/>
      </c>
    </row>
    <row r="276">
      <c r="A276" s="1" t="n">
        <v>274</v>
      </c>
      <c r="B276" t="inlineStr">
        <is>
          <t>Sprzedam żyto tegoroczne</t>
        </is>
      </c>
      <c r="C276">
        <f>HYPERLINK("https://www.olx.pl/oferta/sprzedam-zyto-tegoroczne-CID757-IDIyRDU.html#9a1c9f5201;promoted")</f>
        <v/>
      </c>
    </row>
    <row r="277">
      <c r="A277" s="1" t="n">
        <v>275</v>
      </c>
      <c r="B277" t="inlineStr">
        <is>
          <t>Sprzedam Grykę / Reczkę</t>
        </is>
      </c>
      <c r="C277">
        <f>HYPERLINK("https://www.olx.pl/oferta/sprzedam-gryke-reczke-CID757-IDIlw0r.html#eb9f5afda9")</f>
        <v/>
      </c>
    </row>
    <row r="278">
      <c r="A278" s="1" t="n">
        <v>276</v>
      </c>
      <c r="B278" t="inlineStr">
        <is>
          <t>gorczyca sprzedam</t>
        </is>
      </c>
      <c r="C278">
        <f>HYPERLINK("https://www.olx.pl/oferta/gorczyca-sprzedam-CID757-IDFnI0K.html#ae36309ced")</f>
        <v/>
      </c>
    </row>
    <row r="279">
      <c r="A279" s="1" t="n">
        <v>277</v>
      </c>
      <c r="B279" t="inlineStr">
        <is>
          <t>Proso żółte 2020</t>
        </is>
      </c>
      <c r="C279">
        <f>HYPERLINK("https://www.olx.pl/oferta/proso-zolte-2020-CID757-IDGJ6Gp.html#eb9f5afda9")</f>
        <v/>
      </c>
    </row>
    <row r="280">
      <c r="A280" s="1" t="n">
        <v>278</v>
      </c>
      <c r="B280" t="inlineStr">
        <is>
          <t>Sprzedam ziemniaki GALA</t>
        </is>
      </c>
      <c r="C280">
        <f>HYPERLINK("https://www.olx.pl/oferta/sprzedam-ziemniaki-gala-CID757-IDI6OBq.html#6bf9d12233;promoted")</f>
        <v/>
      </c>
    </row>
    <row r="281">
      <c r="A281" s="1" t="n">
        <v>279</v>
      </c>
      <c r="B281" t="inlineStr">
        <is>
          <t>Owies do siewu, do gęsi, kaczek!</t>
        </is>
      </c>
      <c r="C281">
        <f>HYPERLINK("https://www.olx.pl/oferta/owies-do-siewu-do-gesi-kaczek-CID757-IDk5GXu.html#9a1c9f5201")</f>
        <v/>
      </c>
    </row>
    <row r="282">
      <c r="A282" s="1" t="n">
        <v>280</v>
      </c>
      <c r="B282" t="inlineStr">
        <is>
          <t>Nasiona Kopru!</t>
        </is>
      </c>
      <c r="C282">
        <f>HYPERLINK("https://www.olx.pl/oferta/nasiona-kopru-CID757-ID92zBF.html#9a1c9f5201")</f>
        <v/>
      </c>
    </row>
    <row r="283">
      <c r="A283" s="1" t="n">
        <v>281</v>
      </c>
      <c r="B283" t="inlineStr">
        <is>
          <t>Sprzedam siano   2020</t>
        </is>
      </c>
      <c r="C283">
        <f>HYPERLINK("https://www.olx.pl/oferta/sprzedam-siano-2020-CID757-IDIxtiv.html#ae36309ced;promoted")</f>
        <v/>
      </c>
    </row>
    <row r="284">
      <c r="A284" s="1" t="n">
        <v>282</v>
      </c>
      <c r="B284" t="inlineStr">
        <is>
          <t>Sprzedam piekny owies z zeszłego roku 3 siew po centrali</t>
        </is>
      </c>
      <c r="C284">
        <f>HYPERLINK("https://www.olx.pl/oferta/sprzedam-piekny-owies-z-zeszlego-roku-3-siew-po-centrali-CID757-IDIwulN.html#6bf9d12233;promoted")</f>
        <v/>
      </c>
    </row>
    <row r="285">
      <c r="A285" s="1" t="n">
        <v>283</v>
      </c>
      <c r="B285" t="inlineStr">
        <is>
          <t>Ziemniaki wielkość sadzeniaka, jadalne,odpad</t>
        </is>
      </c>
      <c r="C285">
        <f>HYPERLINK("https://www.olx.pl/oferta/ziemniaki-wielkosc-sadzeniaka-jadalne-odpad-CID757-IDIyUWf.html#eb9f5afda9")</f>
        <v/>
      </c>
    </row>
    <row r="286">
      <c r="A286" s="1" t="n">
        <v>284</v>
      </c>
      <c r="B286" t="inlineStr">
        <is>
          <t>Siano120x120</t>
        </is>
      </c>
      <c r="C286">
        <f>HYPERLINK("https://www.olx.pl/oferta/siano120x120-CID757-IDFMZu6.html#9a1c9f5201")</f>
        <v/>
      </c>
    </row>
    <row r="287">
      <c r="A287" s="1" t="n">
        <v>285</v>
      </c>
      <c r="B287" t="inlineStr">
        <is>
          <t>Sprzedam siano tegoroczne</t>
        </is>
      </c>
      <c r="C287">
        <f>HYPERLINK("https://www.olx.pl/oferta/sprzedam-siano-tegoroczne-CID757-IDFNNGk.html#6bf9d12233")</f>
        <v/>
      </c>
    </row>
    <row r="288">
      <c r="A288" s="1" t="n">
        <v>286</v>
      </c>
      <c r="B288" t="inlineStr">
        <is>
          <t>Sprzedam ziemniaki GALA</t>
        </is>
      </c>
      <c r="C288">
        <f>HYPERLINK("https://www.olx.pl/oferta/sprzedam-ziemniaki-gala-CID757-IDI6OBq.html#9a1c9f5201;promoted")</f>
        <v/>
      </c>
    </row>
    <row r="289">
      <c r="A289" s="1" t="n">
        <v>287</v>
      </c>
      <c r="B289" t="inlineStr">
        <is>
          <t>Nasiona konopi FINOLA C1 świeże do siewu kwalifikowane certyfikat 2021</t>
        </is>
      </c>
      <c r="C289">
        <f>HYPERLINK("https://www.olx.pl/oferta/nasiona-konopi-finola-c1-swieze-do-siewu-kwalifikowane-certyfikat-2021-CID757-IDElr0R.html#ae36309ced;promoted")</f>
        <v/>
      </c>
    </row>
    <row r="290">
      <c r="A290" s="1" t="n">
        <v>288</v>
      </c>
      <c r="B290" t="inlineStr">
        <is>
          <t>Ziemniaki ricarda, vineta, sifra, jennifer,catania rozmiar sadzeniaki</t>
        </is>
      </c>
      <c r="C290">
        <f>HYPERLINK("https://www.olx.pl/oferta/ziemniaki-ricarda-vineta-sifra-jennifer-catania-rozmiar-sadzeniaki-CID757-IDIdEUI.html#6bf9d12233;promoted")</f>
        <v/>
      </c>
    </row>
    <row r="291">
      <c r="A291" s="1" t="n">
        <v>289</v>
      </c>
      <c r="B291" t="inlineStr">
        <is>
          <t>Sprzedam owies 750zł/t</t>
        </is>
      </c>
      <c r="C291">
        <f>HYPERLINK("https://www.olx.pl/oferta/sprzedam-owies-750zl-t-CID757-IDEg7Ac.html#9a1c9f5201")</f>
        <v/>
      </c>
    </row>
    <row r="292">
      <c r="A292" s="1" t="n">
        <v>290</v>
      </c>
      <c r="B292" t="inlineStr">
        <is>
          <t>Sprzedam owies ok 40 t</t>
        </is>
      </c>
      <c r="C292">
        <f>HYPERLINK("https://www.olx.pl/oferta/sprzedam-owies-ok-40-t-CID757-IDI8cmh.html#ae36309ced")</f>
        <v/>
      </c>
    </row>
    <row r="293">
      <c r="A293" s="1" t="n">
        <v>291</v>
      </c>
      <c r="B293" t="inlineStr">
        <is>
          <t>Pszenżyto Mazur jare, wiosenne bardzo ładne oczyszczone świeże</t>
        </is>
      </c>
      <c r="C293">
        <f>HYPERLINK("https://www.olx.pl/oferta/pszenzyto-mazur-jare-wiosenne-bardzo-ladne-oczyszczone-swieze-CID757-IDInqWD.html#eb9f5afda9;promoted")</f>
        <v/>
      </c>
    </row>
    <row r="294">
      <c r="A294" s="1" t="n">
        <v>292</v>
      </c>
      <c r="B294" t="inlineStr">
        <is>
          <t>Kukurydza sucha zbiór 2020</t>
        </is>
      </c>
      <c r="C294">
        <f>HYPERLINK("https://www.olx.pl/oferta/kukurydza-sucha-zbior-2020-CID757-IDGVc5B.html#9a1c9f5201")</f>
        <v/>
      </c>
    </row>
    <row r="295">
      <c r="A295" s="1" t="n">
        <v>293</v>
      </c>
      <c r="B295" t="inlineStr">
        <is>
          <t>Nasiona konopi FINOLA C1 świeże do siewu kwalifikowane certyfikat 2021</t>
        </is>
      </c>
      <c r="C295">
        <f>HYPERLINK("https://www.olx.pl/oferta/nasiona-konopi-finola-c1-swieze-do-siewu-kwalifikowane-certyfikat-2021-CID757-IDElr0R.html#6bf9d12233;promoted")</f>
        <v/>
      </c>
    </row>
    <row r="296">
      <c r="A296" s="1" t="n">
        <v>294</v>
      </c>
      <c r="B296" t="inlineStr">
        <is>
          <t>Pszenica ozima Hondia.  Rok po centrali. Przewiana. Zamienię</t>
        </is>
      </c>
      <c r="C296">
        <f>HYPERLINK("https://www.olx.pl/oferta/pszenica-ozima-hondia-rok-po-centrali-przewiana-zamienie-CID757-IDH7C68.html#ae36309ced")</f>
        <v/>
      </c>
    </row>
    <row r="297">
      <c r="A297" s="1" t="n">
        <v>295</v>
      </c>
      <c r="B297" t="inlineStr">
        <is>
          <t>Przenica jara. Telbot</t>
        </is>
      </c>
      <c r="C297">
        <f>HYPERLINK("https://www.olx.pl/oferta/przenica-jara-telbot-CID757-IDHUYqK.html#ae36309ced;promoted")</f>
        <v/>
      </c>
    </row>
    <row r="298">
      <c r="A298" s="1" t="n">
        <v>296</v>
      </c>
      <c r="B298" t="inlineStr">
        <is>
          <t>siano duże rolki bez deszczu,zbiór 2020-1pokos,dla np.koni</t>
        </is>
      </c>
      <c r="C298">
        <f>HYPERLINK("https://www.olx.pl/oferta/siano-duze-rolki-bez-deszczu-zbior-2020-1pokos-dla-np-koni-CID757-IDgiWx3.html#ae36309ced")</f>
        <v/>
      </c>
    </row>
    <row r="299">
      <c r="A299" s="1" t="n">
        <v>297</v>
      </c>
      <c r="B299" t="inlineStr">
        <is>
          <t>nasiona cząbru bez złotnika 2020</t>
        </is>
      </c>
      <c r="C299">
        <f>HYPERLINK("https://www.olx.pl/oferta/nasiona-czabru-bez-zlotnika-2020-CID757-IDGiCmO.html#ae36309ced;promoted")</f>
        <v/>
      </c>
    </row>
    <row r="300">
      <c r="A300" s="1" t="n">
        <v>298</v>
      </c>
      <c r="B300" t="inlineStr">
        <is>
          <t>Sprzedam owies Bingo i Contender</t>
        </is>
      </c>
      <c r="C300">
        <f>HYPERLINK("https://www.olx.pl/oferta/sprzedam-owies-bingo-i-contender-CID757-IDGCHUs.html#eb9f5afda9;promoted")</f>
        <v/>
      </c>
    </row>
    <row r="301">
      <c r="A301" s="1" t="n">
        <v>299</v>
      </c>
      <c r="B301" t="inlineStr">
        <is>
          <t>Sprzedam ziemniaki jadalne i sadzeniaki Bellarosa</t>
        </is>
      </c>
      <c r="C301">
        <f>HYPERLINK("https://www.olx.pl/oferta/sprzedam-ziemniaki-jadalne-i-sadzeniaki-bellarosa-CID757-IDIlvni.html#6bf9d12233")</f>
        <v/>
      </c>
    </row>
    <row r="302">
      <c r="A302" s="1" t="n">
        <v>300</v>
      </c>
      <c r="B302" t="inlineStr">
        <is>
          <t>Sprzedam Grykę / Reczkę</t>
        </is>
      </c>
      <c r="C302">
        <f>HYPERLINK("https://www.olx.pl/oferta/sprzedam-gryke-reczke-CID757-IDIlw0r.html#ae36309ced")</f>
        <v/>
      </c>
    </row>
    <row r="303">
      <c r="A303" s="1" t="n">
        <v>301</v>
      </c>
      <c r="B303" t="inlineStr">
        <is>
          <t>Proso żółte 2020</t>
        </is>
      </c>
      <c r="C303">
        <f>HYPERLINK("https://www.olx.pl/oferta/proso-zolte-2020-CID757-IDGJ6Gp.html#ae36309ced")</f>
        <v/>
      </c>
    </row>
    <row r="304">
      <c r="A304" s="1" t="n">
        <v>302</v>
      </c>
      <c r="B304" t="inlineStr">
        <is>
          <t>Sprzedam owies ok 40 t</t>
        </is>
      </c>
      <c r="C304">
        <f>HYPERLINK("https://www.olx.pl/oferta/sprzedam-owies-ok-40-t-CID757-IDI8cmh.html#9a1c9f5201")</f>
        <v/>
      </c>
    </row>
    <row r="305">
      <c r="A305" s="1" t="n">
        <v>303</v>
      </c>
      <c r="B305" t="inlineStr">
        <is>
          <t>Siano w kostkach blisko Kartuz</t>
        </is>
      </c>
      <c r="C305">
        <f>HYPERLINK("https://www.olx.pl/oferta/siano-w-kostkach-blisko-kartuz-CID757-IDBZ32y.html#6bf9d12233")</f>
        <v/>
      </c>
    </row>
    <row r="306">
      <c r="A306" s="1" t="n">
        <v>304</v>
      </c>
      <c r="B306" t="inlineStr">
        <is>
          <t>Bobik Bobas i Granit z plantacji nasiennej</t>
        </is>
      </c>
      <c r="C306">
        <f>HYPERLINK("https://www.olx.pl/oferta/bobik-bobas-i-granit-z-plantacji-nasiennej-CID757-IDIyWan.html#eb9f5afda9")</f>
        <v/>
      </c>
    </row>
    <row r="307">
      <c r="A307" s="1" t="n">
        <v>305</v>
      </c>
      <c r="B307" t="inlineStr">
        <is>
          <t>Sprzedam Jęczmień jary</t>
        </is>
      </c>
      <c r="C307">
        <f>HYPERLINK("https://www.olx.pl/oferta/sprzedam-jeczmien-jary-CID757-IDIlwkP.html#6bf9d12233")</f>
        <v/>
      </c>
    </row>
    <row r="308">
      <c r="A308" s="1" t="n">
        <v>306</v>
      </c>
      <c r="B308" t="inlineStr">
        <is>
          <t>Pszenica ozima Hondia.  Rok po centrali. Przewiana. Zamienię</t>
        </is>
      </c>
      <c r="C308">
        <f>HYPERLINK("https://www.olx.pl/oferta/pszenica-ozima-hondia-rok-po-centrali-przewiana-zamienie-CID757-IDH7C68.html#9a1c9f5201")</f>
        <v/>
      </c>
    </row>
    <row r="309">
      <c r="A309" s="1" t="n">
        <v>307</v>
      </c>
      <c r="B309" t="inlineStr">
        <is>
          <t>Sprzedam siano tegoroczne</t>
        </is>
      </c>
      <c r="C309">
        <f>HYPERLINK("https://www.olx.pl/oferta/sprzedam-siano-tegoroczne-CID757-IDFNNGk.html#ae36309ced")</f>
        <v/>
      </c>
    </row>
    <row r="310">
      <c r="A310" s="1" t="n">
        <v>308</v>
      </c>
      <c r="B310" t="inlineStr">
        <is>
          <t>Przenica jara. Telbot</t>
        </is>
      </c>
      <c r="C310">
        <f>HYPERLINK("https://www.olx.pl/oferta/przenica-jara-telbot-CID757-IDHUYqK.html#9a1c9f5201;promoted")</f>
        <v/>
      </c>
    </row>
    <row r="311">
      <c r="A311" s="1" t="n">
        <v>309</v>
      </c>
      <c r="B311" t="inlineStr">
        <is>
          <t>Sprzedam Grykę / Reczkę</t>
        </is>
      </c>
      <c r="C311">
        <f>HYPERLINK("https://www.olx.pl/oferta/sprzedam-gryke-reczke-CID757-IDIlw0r.html#6bf9d12233")</f>
        <v/>
      </c>
    </row>
    <row r="312">
      <c r="A312" s="1" t="n">
        <v>310</v>
      </c>
      <c r="B312" t="inlineStr">
        <is>
          <t>Proso żółte 2020</t>
        </is>
      </c>
      <c r="C312">
        <f>HYPERLINK("https://www.olx.pl/oferta/proso-zolte-2020-CID757-IDGJ6Gp.html#6bf9d12233")</f>
        <v/>
      </c>
    </row>
    <row r="313">
      <c r="A313" s="1" t="n">
        <v>311</v>
      </c>
      <c r="B313" t="inlineStr">
        <is>
          <t>siano duże rolki bez deszczu,zbiór 2020-1pokos,dla np.koni</t>
        </is>
      </c>
      <c r="C313">
        <f>HYPERLINK("https://www.olx.pl/oferta/siano-duze-rolki-bez-deszczu-zbior-2020-1pokos-dla-np-koni-CID757-IDgiWx3.html#9a1c9f5201")</f>
        <v/>
      </c>
    </row>
    <row r="314">
      <c r="A314" s="1" t="n">
        <v>312</v>
      </c>
      <c r="B314" t="inlineStr">
        <is>
          <t>CBG Santhica 27 Santhica 70 nasiona konopi do siewu kwalifikowane 2021</t>
        </is>
      </c>
      <c r="C314">
        <f>HYPERLINK("https://www.olx.pl/oferta/cbg-santhica-27-santhica-70-nasiona-konopi-do-siewu-kwalifikowane-2021-CID757-IDEWQdX.html#6bf9d12233;promoted")</f>
        <v/>
      </c>
    </row>
    <row r="315">
      <c r="A315" s="1" t="n">
        <v>313</v>
      </c>
      <c r="B315" t="inlineStr">
        <is>
          <t>Siano w kostkach blisko Kartuz</t>
        </is>
      </c>
      <c r="C315">
        <f>HYPERLINK("https://www.olx.pl/oferta/siano-w-kostkach-blisko-kartuz-CID757-IDBZ32y.html#ae36309ced")</f>
        <v/>
      </c>
    </row>
    <row r="316">
      <c r="A316" s="1" t="n">
        <v>314</v>
      </c>
      <c r="B316" t="inlineStr">
        <is>
          <t>Ziemniaki ricarda, vineta, sifra, jennifer,catania rozmiar sadzeniaki</t>
        </is>
      </c>
      <c r="C316">
        <f>HYPERLINK("https://www.olx.pl/oferta/ziemniaki-ricarda-vineta-sifra-jennifer-catania-rozmiar-sadzeniaki-CID757-IDIdEUI.html#9a1c9f5201;promoted")</f>
        <v/>
      </c>
    </row>
    <row r="317">
      <c r="A317" s="1" t="n">
        <v>315</v>
      </c>
      <c r="B317" t="inlineStr">
        <is>
          <t>Sprzedam Jęczmień jary</t>
        </is>
      </c>
      <c r="C317">
        <f>HYPERLINK("https://www.olx.pl/oferta/sprzedam-jeczmien-jary-CID757-IDIlwkP.html#ae36309ced")</f>
        <v/>
      </c>
    </row>
    <row r="318">
      <c r="A318" s="1" t="n">
        <v>316</v>
      </c>
      <c r="B318" t="inlineStr">
        <is>
          <t>Pszenżyto Mazur jare, wiosenne bardzo ładne oczyszczone świeże</t>
        </is>
      </c>
      <c r="C318">
        <f>HYPERLINK("https://www.olx.pl/oferta/pszenzyto-mazur-jare-wiosenne-bardzo-ladne-oczyszczone-swieze-CID757-IDInqWD.html#6bf9d12233;promoted")</f>
        <v/>
      </c>
    </row>
    <row r="319">
      <c r="A319" s="1" t="n">
        <v>317</v>
      </c>
      <c r="B319" t="inlineStr">
        <is>
          <t>Fasola Szparagowa 4 odmiany!</t>
        </is>
      </c>
      <c r="C319">
        <f>HYPERLINK("https://www.olx.pl/oferta/fasola-szparagowa-4-odmiany-CID757-IDHNIHq.html#6bf9d12233;promoted")</f>
        <v/>
      </c>
    </row>
    <row r="320">
      <c r="A320" s="1" t="n">
        <v>318</v>
      </c>
      <c r="B320" t="inlineStr">
        <is>
          <t>Sprzedam pszenżyto</t>
        </is>
      </c>
      <c r="C320">
        <f>HYPERLINK("https://www.olx.pl/oferta/sprzedam-pszenzyto-CID757-IDGozr4.html#ae36309ced")</f>
        <v/>
      </c>
    </row>
    <row r="321">
      <c r="A321" s="1" t="n">
        <v>319</v>
      </c>
      <c r="B321" t="inlineStr">
        <is>
          <t>Owies po kwalifikacie</t>
        </is>
      </c>
      <c r="C321">
        <f>HYPERLINK("https://www.olx.pl/oferta/owies-po-kwalifikacie-CID757-IDIhBgh.html#ae36309ced;promoted")</f>
        <v/>
      </c>
    </row>
    <row r="322">
      <c r="A322" s="1" t="n">
        <v>320</v>
      </c>
      <c r="B322" t="inlineStr">
        <is>
          <t>sprzedam siano bele</t>
        </is>
      </c>
      <c r="C322">
        <f>HYPERLINK("https://www.olx.pl/oferta/sprzedam-siano-bele-CID757-IDFGDsy.html#6bf9d12233")</f>
        <v/>
      </c>
    </row>
    <row r="323">
      <c r="A323" s="1" t="n">
        <v>321</v>
      </c>
      <c r="B323" t="inlineStr">
        <is>
          <t>Ziemniaki 35-50 jadalne "wielkosc sadzeniaki" 34 odmiany</t>
        </is>
      </c>
      <c r="C323">
        <f>HYPERLINK("https://www.olx.pl/oferta/ziemniaki-35-50-jadalne-wielkosc-sadzeniaki-34-odmiany-CID757-IDzfbcH.html#ae36309ced;promoted")</f>
        <v/>
      </c>
    </row>
    <row r="324">
      <c r="A324" s="1" t="n">
        <v>322</v>
      </c>
      <c r="B324" t="inlineStr">
        <is>
          <t>Ziemniaki 34 odmiany zolte i czerwone jadalne i wielkosc sadzeniaka</t>
        </is>
      </c>
      <c r="C324">
        <f>HYPERLINK("https://www.olx.pl/oferta/ziemniaki-34-odmiany-zolte-i-czerwone-jadalne-i-wielkosc-sadzeniaka-CID757-IDxTKBR.html#ae36309ced;promoted")</f>
        <v/>
      </c>
    </row>
    <row r="325">
      <c r="A325" s="1" t="n">
        <v>323</v>
      </c>
      <c r="B325" t="inlineStr">
        <is>
          <t>Sprzedam Siano 2020</t>
        </is>
      </c>
      <c r="C325">
        <f>HYPERLINK("https://www.olx.pl/oferta/sprzedam-siano-2020-CID757-IDHzxDB.html#eb9f5afda9")</f>
        <v/>
      </c>
    </row>
    <row r="326">
      <c r="A326" s="1" t="n">
        <v>324</v>
      </c>
      <c r="B326" t="inlineStr">
        <is>
          <t>Soja Abelina, pasza, materiał siewny</t>
        </is>
      </c>
      <c r="C326">
        <f>HYPERLINK("https://www.olx.pl/oferta/soja-abelina-pasza-material-siewny-CID757-IDI5RON.html#9a1c9f5201")</f>
        <v/>
      </c>
    </row>
    <row r="327">
      <c r="A327" s="1" t="n">
        <v>325</v>
      </c>
      <c r="B327" t="inlineStr">
        <is>
          <t>Sprzedam żyto</t>
        </is>
      </c>
      <c r="C327">
        <f>HYPERLINK("https://www.olx.pl/oferta/sprzedam-zyto-CID757-IDBizHj.html#9a1c9f5201")</f>
        <v/>
      </c>
    </row>
    <row r="328">
      <c r="A328" s="1" t="n">
        <v>326</v>
      </c>
      <c r="B328" t="inlineStr">
        <is>
          <t>Ziemniaki jadalne- Lord, Marabel</t>
        </is>
      </c>
      <c r="C328">
        <f>HYPERLINK("https://www.olx.pl/oferta/ziemniaki-jadalne-lord-marabel-CID757-IDGC9CT.html#ae36309ced")</f>
        <v/>
      </c>
    </row>
    <row r="329">
      <c r="A329" s="1" t="n">
        <v>327</v>
      </c>
      <c r="B329" t="inlineStr">
        <is>
          <t>Sprzedam owies, odmiana Agent - rok po kwalifikacie.</t>
        </is>
      </c>
      <c r="C329">
        <f>HYPERLINK("https://www.olx.pl/oferta/sprzedam-owies-odmiana-agent-rok-po-kwalifikacie-CID757-IDG9rYO.html#6bf9d12233")</f>
        <v/>
      </c>
    </row>
    <row r="330">
      <c r="A330" s="1" t="n">
        <v>328</v>
      </c>
      <c r="B330" t="inlineStr">
        <is>
          <t>Siano w belach / siano dla koni / siano suche / siano tegoroczne</t>
        </is>
      </c>
      <c r="C330">
        <f>HYPERLINK("https://www.olx.pl/oferta/siano-w-belach-siano-dla-koni-siano-suche-siano-tegoroczne-CID757-IDH2Exh.html#6bf9d12233")</f>
        <v/>
      </c>
    </row>
    <row r="331">
      <c r="A331" s="1" t="n">
        <v>329</v>
      </c>
      <c r="B331" t="inlineStr">
        <is>
          <t>pszenzyto ozime  jeczmien jary sprzedam</t>
        </is>
      </c>
      <c r="C331">
        <f>HYPERLINK("https://www.olx.pl/oferta/pszenzyto-ozime-jeczmien-jary-sprzedam-CID757-IDGE5Ux.html#9a1c9f5201;promoted")</f>
        <v/>
      </c>
    </row>
    <row r="332">
      <c r="A332" s="1" t="n">
        <v>330</v>
      </c>
      <c r="B332" t="inlineStr">
        <is>
          <t>Sprzedam Łubin wyczyszcony</t>
        </is>
      </c>
      <c r="C332">
        <f>HYPERLINK("https://www.olx.pl/oferta/sprzedam-lubin-wyczyszcony-CID757-IDIk6oW.html#eb9f5afda9")</f>
        <v/>
      </c>
    </row>
    <row r="333">
      <c r="A333" s="1" t="n">
        <v>331</v>
      </c>
      <c r="B333" t="inlineStr">
        <is>
          <t>Sianokiszonka bele baloty kiszonka</t>
        </is>
      </c>
      <c r="C333">
        <f>HYPERLINK("https://www.olx.pl/oferta/sianokiszonka-bele-baloty-kiszonka-CID757-IDGYU0D.html#9a1c9f5201")</f>
        <v/>
      </c>
    </row>
    <row r="334">
      <c r="A334" s="1" t="n">
        <v>332</v>
      </c>
      <c r="B334" t="inlineStr">
        <is>
          <t>CBG Santhica 27 Santhica 70 nasiona konopi do siewu kwalifikowane 2021</t>
        </is>
      </c>
      <c r="C334">
        <f>HYPERLINK("https://www.olx.pl/oferta/cbg-santhica-27-santhica-70-nasiona-konopi-do-siewu-kwalifikowane-2021-CID757-IDEWQdX.html#ae36309ced;promoted")</f>
        <v/>
      </c>
    </row>
    <row r="335">
      <c r="A335" s="1" t="n">
        <v>333</v>
      </c>
      <c r="B335" t="inlineStr">
        <is>
          <t>Ziemniaki sadzeniaki, duży wybór!</t>
        </is>
      </c>
      <c r="C335">
        <f>HYPERLINK("https://www.olx.pl/oferta/ziemniaki-sadzeniaki-duzy-wybor-CID757-IDIntCi.html#9a1c9f5201;promoted")</f>
        <v/>
      </c>
    </row>
    <row r="336">
      <c r="A336" s="1" t="n">
        <v>334</v>
      </c>
      <c r="B336" t="inlineStr">
        <is>
          <t>Sprzedam owies Bingo i Contender</t>
        </is>
      </c>
      <c r="C336">
        <f>HYPERLINK("https://www.olx.pl/oferta/sprzedam-owies-bingo-i-contender-CID757-IDGCHUs.html#6bf9d12233;promoted")</f>
        <v/>
      </c>
    </row>
    <row r="337">
      <c r="A337" s="1" t="n">
        <v>335</v>
      </c>
      <c r="B337" t="inlineStr">
        <is>
          <t>Ziemniaki Drobne Gala</t>
        </is>
      </c>
      <c r="C337">
        <f>HYPERLINK("https://www.olx.pl/oferta/ziemniaki-drobne-gala-CID757-IDIxH05.html#ae36309ced;promoted")</f>
        <v/>
      </c>
    </row>
    <row r="338">
      <c r="A338" s="1" t="n">
        <v>336</v>
      </c>
      <c r="B338" t="inlineStr">
        <is>
          <t>Bób Bachu po oryginale</t>
        </is>
      </c>
      <c r="C338">
        <f>HYPERLINK("https://www.olx.pl/oferta/bob-bachu-po-oryginale-CID757-IDIvYIO.html#9a1c9f5201;promoted")</f>
        <v/>
      </c>
    </row>
    <row r="339">
      <c r="A339" s="1" t="n">
        <v>337</v>
      </c>
      <c r="B339" t="inlineStr">
        <is>
          <t>Ziemniaki  Soraya 8 zł/15 kg</t>
        </is>
      </c>
      <c r="C339">
        <f>HYPERLINK("https://www.olx.pl/oferta/ziemniaki-soraya-8-zl-15-kg-CID757-IDGaqtH.html#ae36309ced;promoted")</f>
        <v/>
      </c>
    </row>
    <row r="340">
      <c r="A340" s="1" t="n">
        <v>338</v>
      </c>
      <c r="B340" t="inlineStr">
        <is>
          <t>Siano w belach / siano dla koni / siano suche / siano tegoroczne</t>
        </is>
      </c>
      <c r="C340">
        <f>HYPERLINK("https://www.olx.pl/oferta/siano-w-belach-siano-dla-koni-siano-suche-siano-tegoroczne-CID757-IDH2Exh.html#ae36309ced")</f>
        <v/>
      </c>
    </row>
    <row r="341">
      <c r="A341" s="1" t="n">
        <v>339</v>
      </c>
      <c r="B341" t="inlineStr">
        <is>
          <t>Siano kiszonka poplon</t>
        </is>
      </c>
      <c r="C341">
        <f>HYPERLINK("https://www.olx.pl/oferta/siano-kiszonka-poplon-CID757-IDIu3D0.html#6bf9d12233;promoted")</f>
        <v/>
      </c>
    </row>
    <row r="342">
      <c r="A342" s="1" t="n">
        <v>340</v>
      </c>
      <c r="B342" t="inlineStr">
        <is>
          <t>Sprzedam żyto 530 zł ok 2t</t>
        </is>
      </c>
      <c r="C342">
        <f>HYPERLINK("https://www.olx.pl/oferta/sprzedam-zyto-530-zl-ok-2t-CID757-IDIurN3.html#eb9f5afda9;promoted")</f>
        <v/>
      </c>
    </row>
    <row r="343">
      <c r="A343" s="1" t="n">
        <v>341</v>
      </c>
      <c r="B343" t="inlineStr">
        <is>
          <t>Łubin wyczyszczony Regent Zeus Karo nie pryskany</t>
        </is>
      </c>
      <c r="C343">
        <f>HYPERLINK("https://www.olx.pl/oferta/lubin-wyczyszczony-regent-zeus-karo-nie-pryskany-CID757-IDE2WF3.html#9a1c9f5201;promoted")</f>
        <v/>
      </c>
    </row>
    <row r="344">
      <c r="A344" s="1" t="n">
        <v>342</v>
      </c>
      <c r="B344" t="inlineStr">
        <is>
          <t>Sadzeniaki z Hodowli Ziemniaka Zamarte dystrybutor paszport dowóz</t>
        </is>
      </c>
      <c r="C344">
        <f>HYPERLINK("https://www.olx.pl/oferta/sadzeniaki-z-hodowli-ziemniaka-zamarte-dystrybutor-paszport-dowoz-CID757-IDGZHNm.html#eb9f5afda9;promoted")</f>
        <v/>
      </c>
    </row>
    <row r="345">
      <c r="A345" s="1" t="n">
        <v>343</v>
      </c>
      <c r="B345" t="inlineStr">
        <is>
          <t>Ziemniaki jadalne- Lord, Marabel</t>
        </is>
      </c>
      <c r="C345">
        <f>HYPERLINK("https://www.olx.pl/oferta/ziemniaki-jadalne-lord-marabel-CID757-IDGC9CT.html#9a1c9f5201")</f>
        <v/>
      </c>
    </row>
    <row r="346">
      <c r="A346" s="1" t="n">
        <v>344</v>
      </c>
      <c r="B346" t="inlineStr">
        <is>
          <t>Sprzedam owies, odmiana Agent - rok po kwalifikacie.</t>
        </is>
      </c>
      <c r="C346">
        <f>HYPERLINK("https://www.olx.pl/oferta/sprzedam-owies-odmiana-agent-rok-po-kwalifikacie-CID757-IDG9rYO.html#ae36309ced")</f>
        <v/>
      </c>
    </row>
    <row r="347">
      <c r="A347" s="1" t="n">
        <v>345</v>
      </c>
      <c r="B347" t="inlineStr">
        <is>
          <t>Siano</t>
        </is>
      </c>
      <c r="C347">
        <f>HYPERLINK("https://www.olx.pl/oferta/siano-CID757-IDGC64H.html#6bf9d12233;promoted")</f>
        <v/>
      </c>
    </row>
    <row r="348">
      <c r="A348" s="1" t="n">
        <v>346</v>
      </c>
      <c r="B348" t="inlineStr">
        <is>
          <t>Ekologiczna Mieszanka trawa wieloletnia koniczyna kupkowka,tymotka,,</t>
        </is>
      </c>
      <c r="C348">
        <f>HYPERLINK("https://www.olx.pl/oferta/ekologiczna-mieszanka-trawa-wieloletnia-koniczyna-kupkowka-tymotka-CID757-IDbmyON.html#ae36309ced;promoted")</f>
        <v/>
      </c>
    </row>
    <row r="349">
      <c r="A349" s="1" t="n">
        <v>347</v>
      </c>
      <c r="B349" t="inlineStr">
        <is>
          <t>Ziemniaki Vineta</t>
        </is>
      </c>
      <c r="C349">
        <f>HYPERLINK("https://www.olx.pl/oferta/ziemniaki-vineta-CID757-IDGHQym.html#6bf9d12233;promoted")</f>
        <v/>
      </c>
    </row>
    <row r="350">
      <c r="A350" s="1" t="n">
        <v>348</v>
      </c>
      <c r="B350" t="inlineStr">
        <is>
          <t>Sprzedam cebule frezji gotowe do sadzenia Nadarzyn Mazowieckie</t>
        </is>
      </c>
      <c r="C350">
        <f>HYPERLINK("https://www.olx.pl/oferta/sprzedam-cebule-frezji-gotowe-do-sadzenia-nadarzyn-mazowieckie-CID757-IDIjULA.html#ae36309ced;promoted")</f>
        <v/>
      </c>
    </row>
    <row r="351">
      <c r="A351" s="1" t="n">
        <v>349</v>
      </c>
      <c r="B351" t="inlineStr">
        <is>
          <t>Ziemniaki 34 odmiany zolte i czerwone jadalne i wielkosc sadzeniaka</t>
        </is>
      </c>
      <c r="C351">
        <f>HYPERLINK("https://www.olx.pl/oferta/ziemniaki-34-odmiany-zolte-i-czerwone-jadalne-i-wielkosc-sadzeniaka-CID757-IDxTKBR.html#9a1c9f5201;promoted")</f>
        <v/>
      </c>
    </row>
    <row r="352">
      <c r="A352" s="1" t="n">
        <v>350</v>
      </c>
      <c r="B352" t="inlineStr">
        <is>
          <t>Sprzedam Siano 2020</t>
        </is>
      </c>
      <c r="C352">
        <f>HYPERLINK("https://www.olx.pl/oferta/sprzedam-siano-2020-CID757-IDHzxDB.html#6bf9d12233")</f>
        <v/>
      </c>
    </row>
    <row r="353">
      <c r="A353" s="1" t="n">
        <v>351</v>
      </c>
      <c r="B353" t="inlineStr">
        <is>
          <t>Proso nie pryskane młynkowane</t>
        </is>
      </c>
      <c r="C353">
        <f>HYPERLINK("https://www.olx.pl/oferta/proso-nie-pryskane-mlynkowane-CID757-IDGNM3v.html#9a1c9f5201;promoted")</f>
        <v/>
      </c>
    </row>
    <row r="354">
      <c r="A354" s="1" t="n">
        <v>352</v>
      </c>
      <c r="B354" t="inlineStr">
        <is>
          <t>jęczmień jary paustian,po centrali</t>
        </is>
      </c>
      <c r="C354">
        <f>HYPERLINK("https://www.olx.pl/oferta/jeczmien-jary-paustian-po-centrali-CID757-IDGdtxO.html#eb9f5afda9")</f>
        <v/>
      </c>
    </row>
    <row r="355">
      <c r="A355" s="1" t="n">
        <v>353</v>
      </c>
      <c r="B355" t="inlineStr">
        <is>
          <t>Ziemniaki vineta wielkości sadzeniakow</t>
        </is>
      </c>
      <c r="C355">
        <f>HYPERLINK("https://www.olx.pl/oferta/ziemniaki-vineta-wielkosci-sadzeniakow-CID757-IDHdAz3.html#eb9f5afda9")</f>
        <v/>
      </c>
    </row>
    <row r="356">
      <c r="A356" s="1" t="n">
        <v>354</v>
      </c>
      <c r="B356" t="inlineStr">
        <is>
          <t>Ziemniaki 35-50 jadalne "wielkosc sadzeniaki" 34 odmiany</t>
        </is>
      </c>
      <c r="C356">
        <f>HYPERLINK("https://www.olx.pl/oferta/ziemniaki-35-50-jadalne-wielkosc-sadzeniaki-34-odmiany-CID757-IDzfbcH.html#9a1c9f5201;promoted")</f>
        <v/>
      </c>
    </row>
    <row r="357">
      <c r="A357" s="1" t="n">
        <v>355</v>
      </c>
      <c r="B357" t="inlineStr">
        <is>
          <t>Owies odmiana AGENT - NOWOŚĆ !! - po centrali - czyszczony, workowany</t>
        </is>
      </c>
      <c r="C357">
        <f>HYPERLINK("https://www.olx.pl/oferta/owies-odmiana-agent-nowosc-po-centrali-czyszczony-workowany-CID757-IDIz91M.html#eb9f5afda9;promoted")</f>
        <v/>
      </c>
    </row>
    <row r="358">
      <c r="A358" s="1" t="n">
        <v>356</v>
      </c>
      <c r="B358" t="inlineStr">
        <is>
          <t>Sianokiszonka poplon baloty</t>
        </is>
      </c>
      <c r="C358">
        <f>HYPERLINK("https://www.olx.pl/oferta/sianokiszonka-poplon-baloty-CID757-IDHRl9T.html#eb9f5afda9")</f>
        <v/>
      </c>
    </row>
    <row r="359">
      <c r="A359" s="1" t="n">
        <v>357</v>
      </c>
      <c r="B359" t="inlineStr">
        <is>
          <t>Sprzedam pszenżyto</t>
        </is>
      </c>
      <c r="C359">
        <f>HYPERLINK("https://www.olx.pl/oferta/sprzedam-pszenzyto-CID757-IDGozr4.html#9a1c9f5201")</f>
        <v/>
      </c>
    </row>
    <row r="360">
      <c r="A360" s="1" t="n">
        <v>358</v>
      </c>
      <c r="B360" t="inlineStr">
        <is>
          <t>Owies po kwalifikacie</t>
        </is>
      </c>
      <c r="C360">
        <f>HYPERLINK("https://www.olx.pl/oferta/owies-po-kwalifikacie-CID757-IDIhBgh.html#9a1c9f5201;promoted")</f>
        <v/>
      </c>
    </row>
    <row r="361">
      <c r="A361" s="1" t="n">
        <v>359</v>
      </c>
      <c r="B361" t="inlineStr">
        <is>
          <t>Sianokiszonka bele baloty kiszonka</t>
        </is>
      </c>
      <c r="C361">
        <f>HYPERLINK("https://www.olx.pl/oferta/sianokiszonka-bele-baloty-kiszonka-CID757-IDGYU0D.html#ae36309ced")</f>
        <v/>
      </c>
    </row>
    <row r="362">
      <c r="A362" s="1" t="n">
        <v>360</v>
      </c>
      <c r="B362" t="inlineStr">
        <is>
          <t>Ziemniaki wielkość sadzeniaka, jadalne,odpad</t>
        </is>
      </c>
      <c r="C362">
        <f>HYPERLINK("https://www.olx.pl/oferta/ziemniaki-wielkosc-sadzeniaka-jadalne-odpad-CID757-IDIyUWf.html#6bf9d12233")</f>
        <v/>
      </c>
    </row>
    <row r="363">
      <c r="A363" s="1" t="n">
        <v>361</v>
      </c>
      <c r="B363" t="inlineStr">
        <is>
          <t>Sprzedam rzepak ozimy</t>
        </is>
      </c>
      <c r="C363">
        <f>HYPERLINK("https://www.olx.pl/oferta/sprzedam-rzepak-ozimy-CID757-IDHO4ar.html#9a1c9f5201")</f>
        <v/>
      </c>
    </row>
    <row r="364">
      <c r="A364" s="1" t="n">
        <v>362</v>
      </c>
      <c r="B364" t="inlineStr">
        <is>
          <t>Sprzedam bób Bizon</t>
        </is>
      </c>
      <c r="C364">
        <f>HYPERLINK("https://www.olx.pl/oferta/sprzedam-bob-bizon-CID757-IDIzQYh.html#eb9f5afda9;promoted")</f>
        <v/>
      </c>
    </row>
    <row r="365">
      <c r="A365" s="1" t="n">
        <v>363</v>
      </c>
      <c r="B365" t="inlineStr">
        <is>
          <t>TAJFUN - Ziemniak sadzeniak PRZEDSPRZEDAŻ</t>
        </is>
      </c>
      <c r="C365">
        <f>HYPERLINK("https://www.olx.pl/oferta/tajfun-ziemniak-sadzeniak-przedsprzedaz-CID757-IDIiGb8.html#ae36309ced;promoted")</f>
        <v/>
      </c>
    </row>
    <row r="366">
      <c r="A366" s="1" t="n">
        <v>364</v>
      </c>
      <c r="B366" t="inlineStr">
        <is>
          <t>Suche Siano tegoroczne z pierwszego pokosu 2020 # transport gratis</t>
        </is>
      </c>
      <c r="C366">
        <f>HYPERLINK("https://www.olx.pl/oferta/suche-siano-tegoroczne-z-pierwszego-pokosu-2020-transport-gratis-CID757-IDFB7Zz.html#6bf9d12233")</f>
        <v/>
      </c>
    </row>
    <row r="367">
      <c r="A367" s="1" t="n">
        <v>365</v>
      </c>
      <c r="B367" t="inlineStr">
        <is>
          <t>Bób Bizon 2020rok</t>
        </is>
      </c>
      <c r="C367">
        <f>HYPERLINK("https://www.olx.pl/oferta/bob-bizon-2020rok-CID757-IDIAHoM.html#9a1c9f5201")</f>
        <v/>
      </c>
    </row>
    <row r="368">
      <c r="A368" s="1" t="n">
        <v>366</v>
      </c>
      <c r="B368" t="inlineStr">
        <is>
          <t>Siano Zbiór 2020</t>
        </is>
      </c>
      <c r="C368">
        <f>HYPERLINK("https://www.olx.pl/oferta/siano-zbior-2020-CID757-IDIoXxC.html#ae36309ced")</f>
        <v/>
      </c>
    </row>
    <row r="369">
      <c r="A369" s="1" t="n">
        <v>367</v>
      </c>
      <c r="B369" t="inlineStr">
        <is>
          <t>Ziemniaki sadzeniaki</t>
        </is>
      </c>
      <c r="C369">
        <f>HYPERLINK("https://www.olx.pl/oferta/ziemniaki-sadzeniaki-CID757-IDI7LcS.html#eb9f5afda9;promoted")</f>
        <v/>
      </c>
    </row>
    <row r="370">
      <c r="A370" s="1" t="n">
        <v>368</v>
      </c>
      <c r="B370" t="inlineStr">
        <is>
          <t>Owies Bingo- zbiór 2020</t>
        </is>
      </c>
      <c r="C370">
        <f>HYPERLINK("https://www.olx.pl/oferta/owies-bingo-zbior-2020-CID757-IDIoWmj.html#ae36309ced")</f>
        <v/>
      </c>
    </row>
    <row r="371">
      <c r="A371" s="1" t="n">
        <v>369</v>
      </c>
      <c r="B371" t="inlineStr">
        <is>
          <t>owies odmiany bingo</t>
        </is>
      </c>
      <c r="C371">
        <f>HYPERLINK("https://www.olx.pl/oferta/owies-odmiany-bingo-CID757-IDIx9KI.html#ae36309ced;promoted")</f>
        <v/>
      </c>
    </row>
    <row r="372">
      <c r="A372" s="1" t="n">
        <v>370</v>
      </c>
      <c r="B372" t="inlineStr">
        <is>
          <t>Siano  2020r dla krów oraz koni 130x120 - transport</t>
        </is>
      </c>
      <c r="C372">
        <f>HYPERLINK("https://www.olx.pl/oferta/siano-2020r-dla-krow-oraz-koni-130x120-transport-CID757-IDDM1T6.html#6bf9d12233")</f>
        <v/>
      </c>
    </row>
    <row r="373">
      <c r="A373" s="1" t="n">
        <v>371</v>
      </c>
      <c r="B373" t="inlineStr">
        <is>
          <t>Ziarna poplonowe, gorczyca, lubin, wyka, seradela</t>
        </is>
      </c>
      <c r="C373">
        <f>HYPERLINK("https://www.olx.pl/oferta/ziarna-poplonowe-gorczyca-lubin-wyka-seradela-CID757-IDInFDu.html#ae36309ced")</f>
        <v/>
      </c>
    </row>
    <row r="374">
      <c r="A374" s="1" t="n">
        <v>372</v>
      </c>
      <c r="B374" t="inlineStr">
        <is>
          <t>Ziemniaki wielkości sadzeniaka Vineta</t>
        </is>
      </c>
      <c r="C374">
        <f>HYPERLINK("https://www.olx.pl/oferta/ziemniaki-wielkosci-sadzeniaka-vineta-CID757-IDIAIdL.html#ae36309ced")</f>
        <v/>
      </c>
    </row>
    <row r="375">
      <c r="A375" s="1" t="n">
        <v>373</v>
      </c>
      <c r="B375" t="inlineStr">
        <is>
          <t>Groch Astronaute i lucerna sprzedam</t>
        </is>
      </c>
      <c r="C375">
        <f>HYPERLINK("https://www.olx.pl/oferta/groch-astronaute-i-lucerna-sprzedam-CID757-IDI4Dj0.html#ae36309ced")</f>
        <v/>
      </c>
    </row>
    <row r="376">
      <c r="A376" s="1" t="n">
        <v>374</v>
      </c>
      <c r="B376" t="inlineStr">
        <is>
          <t>owies i siano tegoroczne</t>
        </is>
      </c>
      <c r="C376">
        <f>HYPERLINK("https://www.olx.pl/oferta/owies-i-siano-tegoroczne-CID757-IDGGHCV.html#6bf9d12233")</f>
        <v/>
      </c>
    </row>
    <row r="377">
      <c r="A377" s="1" t="n">
        <v>375</v>
      </c>
      <c r="B377" t="inlineStr">
        <is>
          <t>Facelia błękitna</t>
        </is>
      </c>
      <c r="C377">
        <f>HYPERLINK("https://www.olx.pl/oferta/facelia-blekitna-CID757-IDHYSro.html#6bf9d12233;promoted")</f>
        <v/>
      </c>
    </row>
    <row r="378">
      <c r="A378" s="1" t="n">
        <v>376</v>
      </c>
      <c r="B378" t="inlineStr">
        <is>
          <t>Zboże owies, pszenżyto</t>
        </is>
      </c>
      <c r="C378">
        <f>HYPERLINK("https://www.olx.pl/oferta/zboze-owies-pszenzyto-CID757-IDIAH6y.html#9a1c9f5201")</f>
        <v/>
      </c>
    </row>
    <row r="379">
      <c r="A379" s="1" t="n">
        <v>377</v>
      </c>
      <c r="B379" t="inlineStr">
        <is>
          <t>Siano dla koni i kucyków tegoroczne z łąk przesiewanych # transport</t>
        </is>
      </c>
      <c r="C379">
        <f>HYPERLINK("https://www.olx.pl/oferta/siano-dla-koni-i-kucykow-tegoroczne-z-lak-przesiewanych-transport-CID757-IDFB8d0.html#eb9f5afda9")</f>
        <v/>
      </c>
    </row>
    <row r="380">
      <c r="A380" s="1" t="n">
        <v>378</v>
      </c>
      <c r="B380" t="inlineStr">
        <is>
          <t>Suche piekne siano 90 zł !!!</t>
        </is>
      </c>
      <c r="C380">
        <f>HYPERLINK("https://www.olx.pl/oferta/suche-piekne-siano-90-zl-CID757-IDHXKl2.html#9a1c9f5201")</f>
        <v/>
      </c>
    </row>
    <row r="381">
      <c r="A381" s="1" t="n">
        <v>379</v>
      </c>
      <c r="B381" t="inlineStr">
        <is>
          <t>Sprzedam owies zbiór 2020</t>
        </is>
      </c>
      <c r="C381">
        <f>HYPERLINK("https://www.olx.pl/oferta/sprzedam-owies-zbior-2020-CID757-IDIAIJZ.html#6bf9d12233")</f>
        <v/>
      </c>
    </row>
    <row r="382">
      <c r="A382" s="1" t="n">
        <v>380</v>
      </c>
      <c r="B382" t="inlineStr">
        <is>
          <t>Sprzedam wyke z owsem na poplony</t>
        </is>
      </c>
      <c r="C382">
        <f>HYPERLINK("https://www.olx.pl/oferta/sprzedam-wyke-z-owsem-na-poplony-CID757-IDHZ1xV.html#ae36309ced")</f>
        <v/>
      </c>
    </row>
    <row r="383">
      <c r="A383" s="1" t="n">
        <v>381</v>
      </c>
      <c r="B383" t="inlineStr">
        <is>
          <t>owies lub siano tegoroczne</t>
        </is>
      </c>
      <c r="C383">
        <f>HYPERLINK("https://www.olx.pl/oferta/owies-lub-siano-tegoroczne-CID757-IDGcc7J.html#eb9f5afda9")</f>
        <v/>
      </c>
    </row>
    <row r="384">
      <c r="A384" s="1" t="n">
        <v>382</v>
      </c>
      <c r="B384" t="inlineStr">
        <is>
          <t>Sianokiszonka - baloty</t>
        </is>
      </c>
      <c r="C384">
        <f>HYPERLINK("https://www.olx.pl/oferta/sianokiszonka-baloty-CID757-IDIAJd6.html#eb9f5afda9")</f>
        <v/>
      </c>
    </row>
    <row r="385">
      <c r="A385" s="1" t="n">
        <v>383</v>
      </c>
      <c r="B385" t="inlineStr">
        <is>
          <t>Mieszanka zbozowa</t>
        </is>
      </c>
      <c r="C385">
        <f>HYPERLINK("https://www.olx.pl/oferta/mieszanka-zbozowa-CID757-IDIAGM0.html#9a1c9f5201")</f>
        <v/>
      </c>
    </row>
    <row r="386">
      <c r="A386" s="1" t="n">
        <v>384</v>
      </c>
      <c r="B386" t="inlineStr">
        <is>
          <t>Suche Siano tegoroczne dla koni kucyków - transport gratis</t>
        </is>
      </c>
      <c r="C386">
        <f>HYPERLINK("https://www.olx.pl/oferta/suche-siano-tegoroczne-dla-koni-kucykow-transport-gratis-CID757-IDFANCW.html#eb9f5afda9")</f>
        <v/>
      </c>
    </row>
    <row r="387">
      <c r="A387" s="1" t="n">
        <v>385</v>
      </c>
      <c r="B387" t="inlineStr">
        <is>
          <t>groch</t>
        </is>
      </c>
      <c r="C387">
        <f>HYPERLINK("https://www.olx.pl/oferta/groch-CID757-IDFTEEe.html#6bf9d12233")</f>
        <v/>
      </c>
    </row>
    <row r="388">
      <c r="A388" s="1" t="n">
        <v>386</v>
      </c>
      <c r="B388" t="inlineStr">
        <is>
          <t>Ziemniaki jadalne bardzo smaczne</t>
        </is>
      </c>
      <c r="C388">
        <f>HYPERLINK("https://www.olx.pl/oferta/ziemniaki-jadalne-bardzo-smaczne-CID757-IDIAHuA.html#ae36309ced")</f>
        <v/>
      </c>
    </row>
    <row r="389">
      <c r="A389" s="1" t="n">
        <v>387</v>
      </c>
      <c r="B389" t="inlineStr">
        <is>
          <t>Bele siana tegoroczne</t>
        </is>
      </c>
      <c r="C389">
        <f>HYPERLINK("https://www.olx.pl/oferta/bele-siana-tegoroczne-CID757-IDGWNNC.html#eb9f5afda9")</f>
        <v/>
      </c>
    </row>
    <row r="390">
      <c r="A390" s="1" t="n">
        <v>388</v>
      </c>
      <c r="B390" t="inlineStr">
        <is>
          <t>CBG Santhica 27 Santhica 70 nasiona konopi do siewu kwalifikowane 2021</t>
        </is>
      </c>
      <c r="C390">
        <f>HYPERLINK("https://www.olx.pl/oferta/cbg-santhica-27-santhica-70-nasiona-konopi-do-siewu-kwalifikowane-2021-CID757-IDEWQdX.html#9a1c9f5201;promoted")</f>
        <v/>
      </c>
    </row>
    <row r="391">
      <c r="A391" s="1" t="n">
        <v>389</v>
      </c>
      <c r="B391" t="inlineStr">
        <is>
          <t>Siano Zbiór 2020</t>
        </is>
      </c>
      <c r="C391">
        <f>HYPERLINK("https://www.olx.pl/oferta/siano-zbior-2020-CID757-IDIoXxC.html#6bf9d12233")</f>
        <v/>
      </c>
    </row>
    <row r="392">
      <c r="A392" s="1" t="n">
        <v>390</v>
      </c>
      <c r="B392" t="inlineStr">
        <is>
          <t>Sianokiszonka z lucerny oraz traw sianych 2020r# siano # transport</t>
        </is>
      </c>
      <c r="C392">
        <f>HYPERLINK("https://www.olx.pl/oferta/sianokiszonka-z-lucerny-oraz-traw-sianych-2020r-siano-transport-CID757-IDFB9Fi.html#eb9f5afda9")</f>
        <v/>
      </c>
    </row>
    <row r="393">
      <c r="A393" s="1" t="n">
        <v>391</v>
      </c>
      <c r="B393" t="inlineStr">
        <is>
          <t>Owies Bingo- zbiór 2020</t>
        </is>
      </c>
      <c r="C393">
        <f>HYPERLINK("https://www.olx.pl/oferta/owies-bingo-zbior-2020-CID757-IDIoWmj.html#6bf9d12233")</f>
        <v/>
      </c>
    </row>
    <row r="394">
      <c r="A394" s="1" t="n">
        <v>392</v>
      </c>
      <c r="B394" t="inlineStr">
        <is>
          <t>Sianokiszonka z koniczyna, lucerna, siano 2020 - transport</t>
        </is>
      </c>
      <c r="C394">
        <f>HYPERLINK("https://www.olx.pl/oferta/sianokiszonka-z-koniczyna-lucerna-siano-2020-transport-CID757-IDF0m6q.html#eb9f5afda9")</f>
        <v/>
      </c>
    </row>
    <row r="395">
      <c r="A395" s="1" t="n">
        <v>393</v>
      </c>
      <c r="B395" t="inlineStr">
        <is>
          <t>Orzechy włoskie nie łuskane</t>
        </is>
      </c>
      <c r="C395">
        <f>HYPERLINK("https://www.olx.pl/oferta/orzechy-wloskie-nie-luskane-CID757-IDHHIRC.html#ae36309ced")</f>
        <v/>
      </c>
    </row>
    <row r="396">
      <c r="A396" s="1" t="n">
        <v>394</v>
      </c>
      <c r="B396" t="inlineStr">
        <is>
          <t>Jęczmień Teksas, Skarbek, Pszenica Ostka, Owies Skorpion po centrali</t>
        </is>
      </c>
      <c r="C396">
        <f>HYPERLINK("https://www.olx.pl/oferta/jeczmien-teksas-skarbek-pszenica-ostka-owies-skorpion-po-centrali-CID757-IDIk3du.html#6bf9d12233;promoted")</f>
        <v/>
      </c>
    </row>
    <row r="397">
      <c r="A397" s="1" t="n">
        <v>395</v>
      </c>
      <c r="B397" t="inlineStr">
        <is>
          <t>owies lub siano tegoroczne</t>
        </is>
      </c>
      <c r="C397">
        <f>HYPERLINK("https://www.olx.pl/oferta/owies-lub-siano-tegoroczne-CID757-IDGcc7J.html#6bf9d12233")</f>
        <v/>
      </c>
    </row>
    <row r="398">
      <c r="A398" s="1" t="n">
        <v>396</v>
      </c>
      <c r="B398" t="inlineStr">
        <is>
          <t>Sianokiszonka - baloty</t>
        </is>
      </c>
      <c r="C398">
        <f>HYPERLINK("https://www.olx.pl/oferta/sianokiszonka-baloty-CID757-IDIAJd6.html#6bf9d12233")</f>
        <v/>
      </c>
    </row>
    <row r="399">
      <c r="A399" s="1" t="n">
        <v>397</v>
      </c>
      <c r="B399" t="inlineStr">
        <is>
          <t>Sprzedam - łubin słodki</t>
        </is>
      </c>
      <c r="C399">
        <f>HYPERLINK("https://www.olx.pl/oferta/sprzedam-lubin-slodki-CID757-IDFYNOA.html#eb9f5afda9")</f>
        <v/>
      </c>
    </row>
    <row r="400">
      <c r="A400" s="1" t="n">
        <v>398</v>
      </c>
      <c r="B400" t="inlineStr">
        <is>
          <t>owies odmiany bingo</t>
        </is>
      </c>
      <c r="C400">
        <f>HYPERLINK("https://www.olx.pl/oferta/owies-odmiany-bingo-CID757-IDIx9KI.html#9a1c9f5201;promoted")</f>
        <v/>
      </c>
    </row>
    <row r="401">
      <c r="A401" s="1" t="n">
        <v>399</v>
      </c>
      <c r="B401" t="inlineStr">
        <is>
          <t>Suche Siano tegoroczne dla koni kucyków - transport gratis</t>
        </is>
      </c>
      <c r="C401">
        <f>HYPERLINK("https://www.olx.pl/oferta/suche-siano-tegoroczne-dla-koni-kucykow-transport-gratis-CID757-IDFANCW.html#6bf9d12233")</f>
        <v/>
      </c>
    </row>
    <row r="402">
      <c r="A402" s="1" t="n">
        <v>400</v>
      </c>
      <c r="B402" t="inlineStr">
        <is>
          <t>groch</t>
        </is>
      </c>
      <c r="C402">
        <f>HYPERLINK("https://www.olx.pl/oferta/groch-CID757-IDFTEEe.html#ae36309ced")</f>
        <v/>
      </c>
    </row>
    <row r="403">
      <c r="A403" s="1" t="n">
        <v>401</v>
      </c>
      <c r="B403" t="inlineStr">
        <is>
          <t>Orzechy włoskie nie łuskane</t>
        </is>
      </c>
      <c r="C403">
        <f>HYPERLINK("https://www.olx.pl/oferta/orzechy-wloskie-nie-luskane-CID757-IDHHIRC.html#9a1c9f5201")</f>
        <v/>
      </c>
    </row>
    <row r="404">
      <c r="A404" s="1" t="n">
        <v>402</v>
      </c>
      <c r="B404" t="inlineStr">
        <is>
          <t>Bele siana tegoroczne</t>
        </is>
      </c>
      <c r="C404">
        <f>HYPERLINK("https://www.olx.pl/oferta/bele-siana-tegoroczne-CID757-IDGWNNC.html#6bf9d12233")</f>
        <v/>
      </c>
    </row>
    <row r="405">
      <c r="A405" s="1" t="n">
        <v>403</v>
      </c>
      <c r="B405" t="inlineStr">
        <is>
          <t>Tego roczne siano w balach</t>
        </is>
      </c>
      <c r="C405">
        <f>HYPERLINK("https://www.olx.pl/oferta/tego-roczne-siano-w-balach-CID757-IDIoEw5.html#eb9f5afda9")</f>
        <v/>
      </c>
    </row>
    <row r="406">
      <c r="A406" s="1" t="n">
        <v>404</v>
      </c>
      <c r="B406" t="inlineStr">
        <is>
          <t>Sianokiszonka z lucerny oraz traw sianych 2020r# siano # transport</t>
        </is>
      </c>
      <c r="C406">
        <f>HYPERLINK("https://www.olx.pl/oferta/sianokiszonka-z-lucerny-oraz-traw-sianych-2020r-siano-transport-CID757-IDFB9Fi.html#6bf9d12233")</f>
        <v/>
      </c>
    </row>
    <row r="407">
      <c r="A407" s="1" t="n">
        <v>405</v>
      </c>
      <c r="B407" t="inlineStr">
        <is>
          <t>Sianokiszonka z koniczyna, lucerna, siano 2020 - transport</t>
        </is>
      </c>
      <c r="C407">
        <f>HYPERLINK("https://www.olx.pl/oferta/sianokiszonka-z-koniczyna-lucerna-siano-2020-transport-CID757-IDF0m6q.html#6bf9d12233")</f>
        <v/>
      </c>
    </row>
    <row r="408">
      <c r="A408" s="1" t="n">
        <v>406</v>
      </c>
      <c r="B408" t="inlineStr">
        <is>
          <t>Ziemniaki Vineta z Przechowalni</t>
        </is>
      </c>
      <c r="C408">
        <f>HYPERLINK("https://www.olx.pl/oferta/ziemniaki-vineta-z-przechowalni-CID757-IDH2ur8.html#9a1c9f5201;promoted")</f>
        <v/>
      </c>
    </row>
    <row r="409">
      <c r="A409" s="1" t="n">
        <v>407</v>
      </c>
      <c r="B409" t="inlineStr">
        <is>
          <t>Sprzedam wyke z owsem na poplony</t>
        </is>
      </c>
      <c r="C409">
        <f>HYPERLINK("https://www.olx.pl/oferta/sprzedam-wyke-z-owsem-na-poplony-CID757-IDHZ1xV.html#9a1c9f5201")</f>
        <v/>
      </c>
    </row>
    <row r="410">
      <c r="A410" s="1" t="n">
        <v>408</v>
      </c>
      <c r="B410" t="inlineStr">
        <is>
          <t>Siano dla koni i kucyków tegoroczne z łąk przesiewanych # transport</t>
        </is>
      </c>
      <c r="C410">
        <f>HYPERLINK("https://www.olx.pl/oferta/siano-dla-koni-i-kucykow-tegoroczne-z-lak-przesiewanych-transport-CID757-IDFB8d0.html#6bf9d12233")</f>
        <v/>
      </c>
    </row>
    <row r="411">
      <c r="A411" s="1" t="n">
        <v>409</v>
      </c>
      <c r="B411" t="inlineStr">
        <is>
          <t>Zboże żyto ziarno</t>
        </is>
      </c>
      <c r="C411">
        <f>HYPERLINK("https://www.olx.pl/oferta/zboze-zyto-ziarno-CID757-IDHI1Hx.html#eb9f5afda9")</f>
        <v/>
      </c>
    </row>
    <row r="412">
      <c r="A412" s="1" t="n">
        <v>410</v>
      </c>
      <c r="B412" t="inlineStr">
        <is>
          <t>ziemniaki BELANA kal 40-50,wielkość sadzeniaka</t>
        </is>
      </c>
      <c r="C412">
        <f>HYPERLINK("https://www.olx.pl/oferta/ziemniaki-belana-kal-40-50-wielkosc-sadzeniaka-CID757-IDIwMeo.html#9a1c9f5201;promoted")</f>
        <v/>
      </c>
    </row>
    <row r="413">
      <c r="A413" s="1" t="n">
        <v>411</v>
      </c>
      <c r="B413" t="inlineStr">
        <is>
          <t>Siano dla krów mlecznych, sianokiszonka # transport</t>
        </is>
      </c>
      <c r="C413">
        <f>HYPERLINK("https://www.olx.pl/oferta/siano-dla-krow-mlecznych-sianokiszonka-transport-CID757-IDHg5vv.html#eb9f5afda9")</f>
        <v/>
      </c>
    </row>
    <row r="414">
      <c r="A414" s="1" t="n">
        <v>412</v>
      </c>
      <c r="B414" t="inlineStr">
        <is>
          <t>trawa nasienna kupkówka</t>
        </is>
      </c>
      <c r="C414">
        <f>HYPERLINK("https://www.olx.pl/oferta/trawa-nasienna-kupkowka-CID757-IDHgm5F.html#eb9f5afda9")</f>
        <v/>
      </c>
    </row>
    <row r="415">
      <c r="A415" s="1" t="n">
        <v>413</v>
      </c>
      <c r="B415" t="inlineStr">
        <is>
          <t>siano w kostkach</t>
        </is>
      </c>
      <c r="C415">
        <f>HYPERLINK("https://www.olx.pl/oferta/siano-w-kostkach-CID757-IDHglAU.html#eb9f5afda9")</f>
        <v/>
      </c>
    </row>
    <row r="416">
      <c r="A416" s="1" t="n">
        <v>414</v>
      </c>
      <c r="B416" t="inlineStr">
        <is>
          <t>Nasiona kukurydzy kosmal FAO260 kukurydza kiszonka biogaz semi dent</t>
        </is>
      </c>
      <c r="C416">
        <f>HYPERLINK("https://www.olx.pl/oferta/nasiona-kukurydzy-kosmal-fao260-kukurydza-kiszonka-biogaz-semi-dent-CID757-IDIjNpE.html#ae36309ced;promoted")</f>
        <v/>
      </c>
    </row>
    <row r="417">
      <c r="A417" s="1" t="n">
        <v>415</v>
      </c>
      <c r="B417" t="inlineStr">
        <is>
          <t>Suche Siano tegoroczne z pierwszego pokosu 2020 # transport gratis</t>
        </is>
      </c>
      <c r="C417">
        <f>HYPERLINK("https://www.olx.pl/oferta/suche-siano-tegoroczne-z-pierwszego-pokosu-2020-transport-gratis-CID757-IDFB7Zz.html#ae36309ced")</f>
        <v/>
      </c>
    </row>
    <row r="418">
      <c r="A418" s="1" t="n">
        <v>416</v>
      </c>
      <c r="B418" t="inlineStr">
        <is>
          <t>Siano Zbiór 2020</t>
        </is>
      </c>
      <c r="C418">
        <f>HYPERLINK("https://www.olx.pl/oferta/siano-zbior-2020-CID757-IDIoXxC.html#9a1c9f5201")</f>
        <v/>
      </c>
    </row>
    <row r="419">
      <c r="A419" s="1" t="n">
        <v>417</v>
      </c>
      <c r="B419" t="inlineStr">
        <is>
          <t>Siano  2020r dla krów oraz koni 130x120 - transport</t>
        </is>
      </c>
      <c r="C419">
        <f>HYPERLINK("https://www.olx.pl/oferta/siano-2020r-dla-krow-oraz-koni-130x120-transport-CID757-IDDM1T6.html#ae36309ced")</f>
        <v/>
      </c>
    </row>
    <row r="420">
      <c r="A420" s="1" t="n">
        <v>418</v>
      </c>
      <c r="B420" t="inlineStr">
        <is>
          <t>Owies Bingo- zbiór 2020</t>
        </is>
      </c>
      <c r="C420">
        <f>HYPERLINK("https://www.olx.pl/oferta/owies-bingo-zbior-2020-CID757-IDIoWmj.html#9a1c9f5201")</f>
        <v/>
      </c>
    </row>
    <row r="421">
      <c r="A421" s="1" t="n">
        <v>419</v>
      </c>
      <c r="B421" t="inlineStr">
        <is>
          <t>Siano w kostkach</t>
        </is>
      </c>
      <c r="C421">
        <f>HYPERLINK("https://www.olx.pl/oferta/siano-w-kostkach-CID757-IDIoVUj.html#eb9f5afda9")</f>
        <v/>
      </c>
    </row>
    <row r="422">
      <c r="A422" s="1" t="n">
        <v>420</v>
      </c>
      <c r="B422" t="inlineStr">
        <is>
          <t>Ziarna poplonowe, gorczyca, lubin, wyka, seradela</t>
        </is>
      </c>
      <c r="C422">
        <f>HYPERLINK("https://www.olx.pl/oferta/ziarna-poplonowe-gorczyca-lubin-wyka-seradela-CID757-IDInFDu.html#9a1c9f5201")</f>
        <v/>
      </c>
    </row>
    <row r="423">
      <c r="A423" s="1" t="n">
        <v>421</v>
      </c>
      <c r="B423" t="inlineStr">
        <is>
          <t>owies i siano tegoroczne</t>
        </is>
      </c>
      <c r="C423">
        <f>HYPERLINK("https://www.olx.pl/oferta/owies-i-siano-tegoroczne-CID757-IDGGHCV.html#ae36309ced")</f>
        <v/>
      </c>
    </row>
    <row r="424">
      <c r="A424" s="1" t="n">
        <v>422</v>
      </c>
      <c r="B424" t="inlineStr">
        <is>
          <t>Ziemniaki wielkości sadzeniaka Vineta</t>
        </is>
      </c>
      <c r="C424">
        <f>HYPERLINK("https://www.olx.pl/oferta/ziemniaki-wielkosci-sadzeniaka-vineta-CID757-IDIAIdL.html#9a1c9f5201")</f>
        <v/>
      </c>
    </row>
    <row r="425">
      <c r="A425" s="1" t="n">
        <v>423</v>
      </c>
      <c r="B425" t="inlineStr">
        <is>
          <t>Groch Astronaute i lucerna sprzedam</t>
        </is>
      </c>
      <c r="C425">
        <f>HYPERLINK("https://www.olx.pl/oferta/groch-astronaute-i-lucerna-sprzedam-CID757-IDI4Dj0.html#9a1c9f5201")</f>
        <v/>
      </c>
    </row>
    <row r="426">
      <c r="A426" s="1" t="n">
        <v>424</v>
      </c>
      <c r="B426" t="inlineStr">
        <is>
          <t>Facelia błękitna</t>
        </is>
      </c>
      <c r="C426">
        <f>HYPERLINK("https://www.olx.pl/oferta/facelia-blekitna-CID757-IDHYSro.html#ae36309ced;promoted")</f>
        <v/>
      </c>
    </row>
    <row r="427">
      <c r="A427" s="1" t="n">
        <v>425</v>
      </c>
      <c r="B427" t="inlineStr">
        <is>
          <t>Sprzedam owies zbiór 2020</t>
        </is>
      </c>
      <c r="C427">
        <f>HYPERLINK("https://www.olx.pl/oferta/sprzedam-owies-zbior-2020-CID757-IDIAIJZ.html#ae36309ced")</f>
        <v/>
      </c>
    </row>
    <row r="428">
      <c r="A428" s="1" t="n">
        <v>426</v>
      </c>
      <c r="B428" t="inlineStr">
        <is>
          <t>Sprzedam - łubin słodki</t>
        </is>
      </c>
      <c r="C428">
        <f>HYPERLINK("https://www.olx.pl/oferta/sprzedam-lubin-slodki-CID757-IDFYNOA.html#6bf9d12233")</f>
        <v/>
      </c>
    </row>
    <row r="429">
      <c r="A429" s="1" t="n">
        <v>427</v>
      </c>
      <c r="B429" t="inlineStr">
        <is>
          <t>Kukurydza Nasiona Eduardo FAO 220 OPTI PLUS</t>
        </is>
      </c>
      <c r="C429">
        <f>HYPERLINK("https://www.olx.pl/oferta/kukurydza-nasiona-eduardo-fao-220-opti-plus-CID757-IDIAIF7.html#eb9f5afda9")</f>
        <v/>
      </c>
    </row>
    <row r="430">
      <c r="A430" s="1" t="n">
        <v>428</v>
      </c>
      <c r="B430" t="inlineStr">
        <is>
          <t>groch</t>
        </is>
      </c>
      <c r="C430">
        <f>HYPERLINK("https://www.olx.pl/oferta/groch-CID757-IDFTEEe.html#9a1c9f5201")</f>
        <v/>
      </c>
    </row>
    <row r="431">
      <c r="A431" s="1" t="n">
        <v>429</v>
      </c>
      <c r="B431" t="inlineStr">
        <is>
          <t>Suche Siano tegoroczne dla koni kucyków - transport gratis</t>
        </is>
      </c>
      <c r="C431">
        <f>HYPERLINK("https://www.olx.pl/oferta/suche-siano-tegoroczne-dla-koni-kucykow-transport-gratis-CID757-IDFANCW.html#ae36309ced")</f>
        <v/>
      </c>
    </row>
    <row r="432">
      <c r="A432" s="1" t="n">
        <v>430</v>
      </c>
      <c r="B432" t="inlineStr">
        <is>
          <t>owies - bingo około 30 ton</t>
        </is>
      </c>
      <c r="C432">
        <f>HYPERLINK("https://www.olx.pl/oferta/owies-bingo-okolo-30-ton-CID757-IDE3Ja7.html#eb9f5afda9")</f>
        <v/>
      </c>
    </row>
    <row r="433">
      <c r="A433" s="1" t="n">
        <v>431</v>
      </c>
      <c r="B433" t="inlineStr">
        <is>
          <t>Bele siana tegoroczne</t>
        </is>
      </c>
      <c r="C433">
        <f>HYPERLINK("https://www.olx.pl/oferta/bele-siana-tegoroczne-CID757-IDGWNNC.html#ae36309ced")</f>
        <v/>
      </c>
    </row>
    <row r="434">
      <c r="A434" s="1" t="n">
        <v>432</v>
      </c>
      <c r="B434" t="inlineStr">
        <is>
          <t>Ziemniaki sadzeniaki</t>
        </is>
      </c>
      <c r="C434">
        <f>HYPERLINK("https://www.olx.pl/oferta/ziemniaki-sadzeniaki-CID757-IDI7LcS.html#6bf9d12233;promoted")</f>
        <v/>
      </c>
    </row>
    <row r="435">
      <c r="A435" s="1" t="n">
        <v>433</v>
      </c>
      <c r="B435" t="inlineStr">
        <is>
          <t>Sianokiszonka z lucerny oraz traw sianych 2020r# siano # transport</t>
        </is>
      </c>
      <c r="C435">
        <f>HYPERLINK("https://www.olx.pl/oferta/sianokiszonka-z-lucerny-oraz-traw-sianych-2020r-siano-transport-CID757-IDFB9Fi.html#ae36309ced")</f>
        <v/>
      </c>
    </row>
    <row r="436">
      <c r="A436" s="1" t="n">
        <v>434</v>
      </c>
      <c r="B436" t="inlineStr">
        <is>
          <t>Sianokiszonka z koniczyna, lucerna, siano 2020 - transport</t>
        </is>
      </c>
      <c r="C436">
        <f>HYPERLINK("https://www.olx.pl/oferta/sianokiszonka-z-koniczyna-lucerna-siano-2020-transport-CID757-IDF0m6q.html#ae36309ced")</f>
        <v/>
      </c>
    </row>
    <row r="437">
      <c r="A437" s="1" t="n">
        <v>435</v>
      </c>
      <c r="B437" t="inlineStr">
        <is>
          <t>Łubin biały wąskolistny</t>
        </is>
      </c>
      <c r="C437">
        <f>HYPERLINK("https://www.olx.pl/oferta/lubin-bialy-waskolistny-CID757-IDGcG23.html#eb9f5afda9")</f>
        <v/>
      </c>
    </row>
    <row r="438">
      <c r="A438" s="1" t="n">
        <v>436</v>
      </c>
      <c r="B438" t="inlineStr">
        <is>
          <t>owies lub siano tegoroczne</t>
        </is>
      </c>
      <c r="C438">
        <f>HYPERLINK("https://www.olx.pl/oferta/owies-lub-siano-tegoroczne-CID757-IDGcc7J.html#ae36309ced")</f>
        <v/>
      </c>
    </row>
    <row r="439">
      <c r="A439" s="1" t="n">
        <v>437</v>
      </c>
      <c r="B439" t="inlineStr">
        <is>
          <t>Zboże żyto ziarno</t>
        </is>
      </c>
      <c r="C439">
        <f>HYPERLINK("https://www.olx.pl/oferta/zboze-zyto-ziarno-CID757-IDHI1Hx.html#6bf9d12233")</f>
        <v/>
      </c>
    </row>
    <row r="440">
      <c r="A440" s="1" t="n">
        <v>438</v>
      </c>
      <c r="B440" t="inlineStr">
        <is>
          <t>Sianokiszonka - baloty</t>
        </is>
      </c>
      <c r="C440">
        <f>HYPERLINK("https://www.olx.pl/oferta/sianokiszonka-baloty-CID757-IDIAJd6.html#ae36309ced")</f>
        <v/>
      </c>
    </row>
    <row r="441">
      <c r="A441" s="1" t="n">
        <v>439</v>
      </c>
      <c r="B441" t="inlineStr">
        <is>
          <t>Siano dla krów mlecznych, sianokiszonka # transport</t>
        </is>
      </c>
      <c r="C441">
        <f>HYPERLINK("https://www.olx.pl/oferta/siano-dla-krow-mlecznych-sianokiszonka-transport-CID757-IDHg5vv.html#6bf9d12233")</f>
        <v/>
      </c>
    </row>
    <row r="442">
      <c r="A442" s="1" t="n">
        <v>440</v>
      </c>
      <c r="B442" t="inlineStr">
        <is>
          <t>trawa nasienna kupkówka</t>
        </is>
      </c>
      <c r="C442">
        <f>HYPERLINK("https://www.olx.pl/oferta/trawa-nasienna-kupkowka-CID757-IDHgm5F.html#6bf9d12233")</f>
        <v/>
      </c>
    </row>
    <row r="443">
      <c r="A443" s="1" t="n">
        <v>441</v>
      </c>
      <c r="B443" t="inlineStr">
        <is>
          <t>owies i siano tegoroczne</t>
        </is>
      </c>
      <c r="C443">
        <f>HYPERLINK("https://www.olx.pl/oferta/owies-i-siano-tegoroczne-CID757-IDGGHCV.html#9a1c9f5201")</f>
        <v/>
      </c>
    </row>
    <row r="444">
      <c r="A444" s="1" t="n">
        <v>442</v>
      </c>
      <c r="B444" t="inlineStr">
        <is>
          <t>Facelia błękitna</t>
        </is>
      </c>
      <c r="C444">
        <f>HYPERLINK("https://www.olx.pl/oferta/facelia-blekitna-CID757-IDHYSro.html#9a1c9f5201;promoted")</f>
        <v/>
      </c>
    </row>
    <row r="445">
      <c r="A445" s="1" t="n">
        <v>443</v>
      </c>
      <c r="B445" t="inlineStr">
        <is>
          <t>siano w kostkach</t>
        </is>
      </c>
      <c r="C445">
        <f>HYPERLINK("https://www.olx.pl/oferta/siano-w-kostkach-CID757-IDHglAU.html#6bf9d12233")</f>
        <v/>
      </c>
    </row>
    <row r="446">
      <c r="A446" s="1" t="n">
        <v>444</v>
      </c>
      <c r="B446" t="inlineStr">
        <is>
          <t>Sprzedam owies zbiór 2020</t>
        </is>
      </c>
      <c r="C446">
        <f>HYPERLINK("https://www.olx.pl/oferta/sprzedam-owies-zbior-2020-CID757-IDIAIJZ.html#9a1c9f5201")</f>
        <v/>
      </c>
    </row>
    <row r="447">
      <c r="A447" s="1" t="n">
        <v>445</v>
      </c>
      <c r="B447" t="inlineStr">
        <is>
          <t>Mieszanka zbożowa owies - Jęczmień</t>
        </is>
      </c>
      <c r="C447">
        <f>HYPERLINK("https://www.olx.pl/oferta/mieszanka-zbozowa-owies-jeczmien-CID757-IDIy4k5.html#eb9f5afda9;promoted")</f>
        <v/>
      </c>
    </row>
    <row r="448">
      <c r="A448" s="1" t="n">
        <v>446</v>
      </c>
      <c r="B448" t="inlineStr">
        <is>
          <t>Ziemniaki GALA jak sadzeniaki</t>
        </is>
      </c>
      <c r="C448">
        <f>HYPERLINK("https://www.olx.pl/oferta/ziemniaki-gala-jak-sadzeniaki-CID757-IDIzEUX.html#ae36309ced;promoted")</f>
        <v/>
      </c>
    </row>
    <row r="449">
      <c r="A449" s="1" t="n">
        <v>447</v>
      </c>
      <c r="B449" t="inlineStr">
        <is>
          <t>sprzedam owies odmiana breton, tegoroczny pierwszy rok po centrali</t>
        </is>
      </c>
      <c r="C449">
        <f>HYPERLINK("https://www.olx.pl/oferta/sprzedam-owies-odmiana-breton-tegoroczny-pierwszy-rok-po-centrali-CID757-IDIALxI.html#eb9f5afda9")</f>
        <v/>
      </c>
    </row>
    <row r="450">
      <c r="A450" s="1" t="n">
        <v>448</v>
      </c>
      <c r="B450" t="inlineStr">
        <is>
          <t>Sianokiszonka z lucerny oraz traw sianych 2020r# siano # transport</t>
        </is>
      </c>
      <c r="C450">
        <f>HYPERLINK("https://www.olx.pl/oferta/sianokiszonka-z-lucerny-oraz-traw-sianych-2020r-siano-transport-CID757-IDFB9Fi.html#9a1c9f5201")</f>
        <v/>
      </c>
    </row>
    <row r="451">
      <c r="A451" s="1" t="n">
        <v>449</v>
      </c>
      <c r="B451" t="inlineStr">
        <is>
          <t>Sianokiszonka z koniczyna, lucerna, siano 2020 - transport</t>
        </is>
      </c>
      <c r="C451">
        <f>HYPERLINK("https://www.olx.pl/oferta/sianokiszonka-z-koniczyna-lucerna-siano-2020-transport-CID757-IDF0m6q.html#9a1c9f5201")</f>
        <v/>
      </c>
    </row>
    <row r="452">
      <c r="A452" s="1" t="n">
        <v>450</v>
      </c>
      <c r="B452" t="inlineStr">
        <is>
          <t>Suche Siano tegoroczne z pierwszego pokosu 2020 # transport gratis</t>
        </is>
      </c>
      <c r="C452">
        <f>HYPERLINK("https://www.olx.pl/oferta/suche-siano-tegoroczne-z-pierwszego-pokosu-2020-transport-gratis-CID757-IDFB7Zz.html#9a1c9f5201")</f>
        <v/>
      </c>
    </row>
    <row r="453">
      <c r="A453" s="1" t="n">
        <v>451</v>
      </c>
      <c r="B453" t="inlineStr">
        <is>
          <t>Sprzedam Żyto tegoroczne</t>
        </is>
      </c>
      <c r="C453">
        <f>HYPERLINK("https://www.olx.pl/oferta/sprzedam-zyto-tegoroczne-CID757-IDGDzYl.html#eb9f5afda9")</f>
        <v/>
      </c>
    </row>
    <row r="454">
      <c r="A454" s="1" t="n">
        <v>452</v>
      </c>
      <c r="B454" t="inlineStr">
        <is>
          <t>Tego roczne siano w balach</t>
        </is>
      </c>
      <c r="C454">
        <f>HYPERLINK("https://www.olx.pl/oferta/tego-roczne-siano-w-balach-CID757-IDIoEw5.html#6bf9d12233")</f>
        <v/>
      </c>
    </row>
    <row r="455">
      <c r="A455" s="1" t="n">
        <v>453</v>
      </c>
      <c r="B455" t="inlineStr">
        <is>
          <t>Bób BIZON 2020 Młody</t>
        </is>
      </c>
      <c r="C455">
        <f>HYPERLINK("https://www.olx.pl/oferta/bob-bizon-2020-mlody-CID757-IDIALtz.html#eb9f5afda9")</f>
        <v/>
      </c>
    </row>
    <row r="456">
      <c r="A456" s="1" t="n">
        <v>454</v>
      </c>
      <c r="B456" t="inlineStr">
        <is>
          <t>Piękna sloma w balach</t>
        </is>
      </c>
      <c r="C456">
        <f>HYPERLINK("https://www.olx.pl/oferta/piekna-sloma-w-balach-CID757-IDIp8UK.html#6bf9d12233")</f>
        <v/>
      </c>
    </row>
    <row r="457">
      <c r="A457" s="1" t="n">
        <v>455</v>
      </c>
      <c r="B457" t="inlineStr">
        <is>
          <t>Ziemniaki sadzeniaki</t>
        </is>
      </c>
      <c r="C457">
        <f>HYPERLINK("https://www.olx.pl/oferta/ziemniaki-sadzeniaki-CID757-IDI7LcS.html#ae36309ced;promoted")</f>
        <v/>
      </c>
    </row>
    <row r="458">
      <c r="A458" s="1" t="n">
        <v>456</v>
      </c>
      <c r="B458" t="inlineStr">
        <is>
          <t>Siano  2020r dla krów oraz koni 130x120 - transport</t>
        </is>
      </c>
      <c r="C458">
        <f>HYPERLINK("https://www.olx.pl/oferta/siano-2020r-dla-krow-oraz-koni-130x120-transport-CID757-IDDM1T6.html#9a1c9f5201")</f>
        <v/>
      </c>
    </row>
    <row r="459">
      <c r="A459" s="1" t="n">
        <v>457</v>
      </c>
      <c r="B459" t="inlineStr">
        <is>
          <t>Siano w kostkach</t>
        </is>
      </c>
      <c r="C459">
        <f>HYPERLINK("https://www.olx.pl/oferta/siano-w-kostkach-CID757-IDIoVUj.html#6bf9d12233")</f>
        <v/>
      </c>
    </row>
    <row r="460">
      <c r="A460" s="1" t="n">
        <v>458</v>
      </c>
      <c r="B460" t="inlineStr">
        <is>
          <t>Siano dla koni i kucyków tegoroczne z łąk przesiewanych # transport</t>
        </is>
      </c>
      <c r="C460">
        <f>HYPERLINK("https://www.olx.pl/oferta/siano-dla-koni-i-kucykow-tegoroczne-z-lak-przesiewanych-transport-CID757-IDFB8d0.html#ae36309ced")</f>
        <v/>
      </c>
    </row>
    <row r="461">
      <c r="A461" s="1" t="n">
        <v>459</v>
      </c>
      <c r="B461" t="inlineStr">
        <is>
          <t>owies - bingo około 30 ton</t>
        </is>
      </c>
      <c r="C461">
        <f>HYPERLINK("https://www.olx.pl/oferta/owies-bingo-okolo-30-ton-CID757-IDE3Ja7.html#6bf9d12233")</f>
        <v/>
      </c>
    </row>
    <row r="462">
      <c r="A462" s="1" t="n">
        <v>460</v>
      </c>
      <c r="B462" t="inlineStr">
        <is>
          <t>Zboże żyto ziarno</t>
        </is>
      </c>
      <c r="C462">
        <f>HYPERLINK("https://www.olx.pl/oferta/zboze-zyto-ziarno-CID757-IDHI1Hx.html#ae36309ced")</f>
        <v/>
      </c>
    </row>
    <row r="463">
      <c r="A463" s="1" t="n">
        <v>461</v>
      </c>
      <c r="B463" t="inlineStr">
        <is>
          <t>owies lub siano tegoroczne</t>
        </is>
      </c>
      <c r="C463">
        <f>HYPERLINK("https://www.olx.pl/oferta/owies-lub-siano-tegoroczne-CID757-IDGcc7J.html#9a1c9f5201")</f>
        <v/>
      </c>
    </row>
    <row r="464">
      <c r="A464" s="1" t="n">
        <v>462</v>
      </c>
      <c r="B464" t="inlineStr">
        <is>
          <t>Baloty  , sianokiszonka</t>
        </is>
      </c>
      <c r="C464">
        <f>HYPERLINK("https://www.olx.pl/oferta/baloty-sianokiszonka-CID757-IDG6DB3.html#eb9f5afda9;promoted")</f>
        <v/>
      </c>
    </row>
    <row r="465">
      <c r="A465" s="1" t="n">
        <v>463</v>
      </c>
      <c r="B465" t="inlineStr">
        <is>
          <t>Siano dla krów mlecznych, sianokiszonka # transport</t>
        </is>
      </c>
      <c r="C465">
        <f>HYPERLINK("https://www.olx.pl/oferta/siano-dla-krow-mlecznych-sianokiszonka-transport-CID757-IDHg5vv.html#ae36309ced")</f>
        <v/>
      </c>
    </row>
    <row r="466">
      <c r="A466" s="1" t="n">
        <v>464</v>
      </c>
      <c r="B466" t="inlineStr">
        <is>
          <t>Łubin wyczyszczony Regent Zeus Karo nie pryskany</t>
        </is>
      </c>
      <c r="C466">
        <f>HYPERLINK("https://www.olx.pl/oferta/lubin-wyczyszczony-regent-zeus-karo-nie-pryskany-CID757-IDE2WF3.html#eb9f5afda9;promoted")</f>
        <v/>
      </c>
    </row>
    <row r="467">
      <c r="A467" s="1" t="n">
        <v>465</v>
      </c>
      <c r="B467" t="inlineStr">
        <is>
          <t>trawa nasienna kupkówka</t>
        </is>
      </c>
      <c r="C467">
        <f>HYPERLINK("https://www.olx.pl/oferta/trawa-nasienna-kupkowka-CID757-IDHgm5F.html#ae36309ced")</f>
        <v/>
      </c>
    </row>
    <row r="468">
      <c r="A468" s="1" t="n">
        <v>466</v>
      </c>
      <c r="B468" t="inlineStr">
        <is>
          <t>Sianokiszonka - baloty</t>
        </is>
      </c>
      <c r="C468">
        <f>HYPERLINK("https://www.olx.pl/oferta/sianokiszonka-baloty-CID757-IDIAJd6.html#9a1c9f5201")</f>
        <v/>
      </c>
    </row>
    <row r="469">
      <c r="A469" s="1" t="n">
        <v>467</v>
      </c>
      <c r="B469" t="inlineStr">
        <is>
          <t>siano w kostkach</t>
        </is>
      </c>
      <c r="C469">
        <f>HYPERLINK("https://www.olx.pl/oferta/siano-w-kostkach-CID757-IDHglAU.html#ae36309ced")</f>
        <v/>
      </c>
    </row>
    <row r="470">
      <c r="A470" s="1" t="n">
        <v>468</v>
      </c>
      <c r="B470" t="inlineStr">
        <is>
          <t>pszenica ozima BELISSA -pierwszy zbiór po centrali</t>
        </is>
      </c>
      <c r="C470">
        <f>HYPERLINK("https://www.olx.pl/oferta/pszenica-ozima-belissa-pierwszy-zbior-po-centrali-CID757-IDGCixo.html#6bf9d12233")</f>
        <v/>
      </c>
    </row>
    <row r="471">
      <c r="A471" s="1" t="n">
        <v>469</v>
      </c>
      <c r="B471" t="inlineStr">
        <is>
          <t>Suche Siano tegoroczne dla koni kucyków - transport gratis</t>
        </is>
      </c>
      <c r="C471">
        <f>HYPERLINK("https://www.olx.pl/oferta/suche-siano-tegoroczne-dla-koni-kucykow-transport-gratis-CID757-IDFANCW.html#9a1c9f5201")</f>
        <v/>
      </c>
    </row>
    <row r="472">
      <c r="A472" s="1" t="n">
        <v>470</v>
      </c>
      <c r="B472" t="inlineStr">
        <is>
          <t>Sprzedam - łubin słodki</t>
        </is>
      </c>
      <c r="C472">
        <f>HYPERLINK("https://www.olx.pl/oferta/sprzedam-lubin-slodki-CID757-IDFYNOA.html#ae36309ced")</f>
        <v/>
      </c>
    </row>
    <row r="473">
      <c r="A473" s="1" t="n">
        <v>471</v>
      </c>
      <c r="B473" t="inlineStr">
        <is>
          <t>Bele siana tegoroczne</t>
        </is>
      </c>
      <c r="C473">
        <f>HYPERLINK("https://www.olx.pl/oferta/bele-siana-tegoroczne-CID757-IDGWNNC.html#9a1c9f5201")</f>
        <v/>
      </c>
    </row>
    <row r="474">
      <c r="A474" s="1" t="n">
        <v>472</v>
      </c>
      <c r="B474" t="inlineStr">
        <is>
          <t>Sprzedam owies breton</t>
        </is>
      </c>
      <c r="C474">
        <f>HYPERLINK("https://www.olx.pl/oferta/sprzedam-owies-breton-CID757-IDHLNNA.html#6bf9d12233;promoted")</f>
        <v/>
      </c>
    </row>
    <row r="475">
      <c r="A475" s="1" t="n">
        <v>473</v>
      </c>
      <c r="B475" t="inlineStr">
        <is>
          <t>Sprzedam Bobik czyszczony Nadwiślański !!!</t>
        </is>
      </c>
      <c r="C475">
        <f>HYPERLINK("https://www.olx.pl/oferta/sprzedam-bobik-czyszczony-nadwislanski-CID757-IDIBD1i.html#9a1c9f5201;promoted")</f>
        <v/>
      </c>
    </row>
    <row r="476">
      <c r="A476" s="1" t="n">
        <v>474</v>
      </c>
      <c r="B476" t="inlineStr">
        <is>
          <t>Kukurydza Rosomak nasiona kukurydzy ziarno kiszonka biopaliwo wysyłka</t>
        </is>
      </c>
      <c r="C476">
        <f>HYPERLINK("https://www.olx.pl/oferta/kukurydza-rosomak-nasiona-kukurydzy-ziarno-kiszonka-biopaliwo-wysylka-CID757-IDHEXVk.html#eb9f5afda9;promoted")</f>
        <v/>
      </c>
    </row>
    <row r="477">
      <c r="A477" s="1" t="n">
        <v>475</v>
      </c>
      <c r="B477" t="inlineStr">
        <is>
          <t>siano w kostce sprzedam-1kostka- 4zł</t>
        </is>
      </c>
      <c r="C477">
        <f>HYPERLINK("https://www.olx.pl/oferta/siano-w-kostce-sprzedam-1kostka-4zl-CID757-IDxF4sa.html#eb9f5afda9")</f>
        <v/>
      </c>
    </row>
    <row r="478">
      <c r="A478" s="1" t="n">
        <v>476</v>
      </c>
      <c r="B478" t="inlineStr">
        <is>
          <t>Sprzedam ziemniaki średniaki Catania.</t>
        </is>
      </c>
      <c r="C478">
        <f>HYPERLINK("https://www.olx.pl/oferta/sprzedam-ziemniaki-sredniaki-catania-CID757-IDGT83N.html#ae36309ced;promoted")</f>
        <v/>
      </c>
    </row>
    <row r="479">
      <c r="A479" s="1" t="n">
        <v>477</v>
      </c>
      <c r="B479" t="inlineStr">
        <is>
          <t>Pszenżyto tegoroczne</t>
        </is>
      </c>
      <c r="C479">
        <f>HYPERLINK("https://www.olx.pl/oferta/pszenzyto-tegoroczne-CID757-IDGV3If.html#eb9f5afda9")</f>
        <v/>
      </c>
    </row>
    <row r="480">
      <c r="A480" s="1" t="n">
        <v>478</v>
      </c>
      <c r="B480" t="inlineStr">
        <is>
          <t>Ziemniaki sadzeniaki skrobiowe, przemysłowe AMARANT 20% skrobia fiolet</t>
        </is>
      </c>
      <c r="C480">
        <f>HYPERLINK("https://www.olx.pl/oferta/ziemniaki-sadzeniaki-skrobiowe-przemyslowe-amarant-20-skrobia-fiolet-CID757-IDIBUTe.html#ae36309ced;promoted")</f>
        <v/>
      </c>
    </row>
    <row r="481">
      <c r="A481" s="1" t="n">
        <v>479</v>
      </c>
      <c r="B481" t="inlineStr">
        <is>
          <t>Owies Bingo czyszczony zaprawiony</t>
        </is>
      </c>
      <c r="C481">
        <f>HYPERLINK("https://www.olx.pl/oferta/owies-bingo-czyszczony-zaprawiony-CID757-IDIDMfW.html#9a1c9f5201;promoted")</f>
        <v/>
      </c>
    </row>
    <row r="482">
      <c r="A482" s="1" t="n">
        <v>480</v>
      </c>
      <c r="B482" t="inlineStr">
        <is>
          <t>Łubin Gorzki KARO</t>
        </is>
      </c>
      <c r="C482">
        <f>HYPERLINK("https://www.olx.pl/oferta/lubin-gorzki-karo-CID757-IDIhwMo.html#ae36309ced")</f>
        <v/>
      </c>
    </row>
    <row r="483">
      <c r="A483" s="1" t="n">
        <v>481</v>
      </c>
      <c r="B483" t="inlineStr">
        <is>
          <t>gorczyca,saladera,proso,rzodkiew oleista,trawa,seradela,łubin,facelia</t>
        </is>
      </c>
      <c r="C483">
        <f>HYPERLINK("https://www.olx.pl/oferta/gorczyca-saladera-proso-rzodkiew-oleista-trawa-seradela-lubin-facelia-CID757-IDvRTz1.html#9a1c9f5201")</f>
        <v/>
      </c>
    </row>
    <row r="484">
      <c r="A484" s="1" t="n">
        <v>482</v>
      </c>
      <c r="B484" t="inlineStr">
        <is>
          <t>Sprzedam ziemniaki średniaki jak sadzeniaki Ignacy</t>
        </is>
      </c>
      <c r="C484">
        <f>HYPERLINK("https://www.olx.pl/oferta/sprzedam-ziemniaki-sredniaki-jak-sadzeniaki-ignacy-CID757-IDGT8s7.html#6bf9d12233;promoted")</f>
        <v/>
      </c>
    </row>
    <row r="485">
      <c r="A485" s="1" t="n">
        <v>483</v>
      </c>
      <c r="B485" t="inlineStr">
        <is>
          <t>Ziemniaki sadzeniaki Denar</t>
        </is>
      </c>
      <c r="C485">
        <f>HYPERLINK("https://www.olx.pl/oferta/ziemniaki-sadzeniaki-denar-CID757-IDIHr4c.html#ae36309ced;promoted")</f>
        <v/>
      </c>
    </row>
    <row r="486">
      <c r="A486" s="1" t="n">
        <v>484</v>
      </c>
      <c r="B486" t="inlineStr">
        <is>
          <t>Ziemniaki Irga</t>
        </is>
      </c>
      <c r="C486">
        <f>HYPERLINK("https://www.olx.pl/oferta/ziemniaki-irga-CID757-IDIfaJh.html#6bf9d12233")</f>
        <v/>
      </c>
    </row>
    <row r="487">
      <c r="A487" s="1" t="n">
        <v>485</v>
      </c>
      <c r="B487" t="inlineStr">
        <is>
          <t>Owies Bingo zbiór 2020 r.</t>
        </is>
      </c>
      <c r="C487">
        <f>HYPERLINK("https://www.olx.pl/oferta/owies-bingo-zbior-2020-r-CID757-IDIHqSM.html#9a1c9f5201")</f>
        <v/>
      </c>
    </row>
    <row r="488">
      <c r="A488" s="1" t="n">
        <v>486</v>
      </c>
      <c r="B488" t="inlineStr">
        <is>
          <t>Ziemniaki jadalne bardzo smaczne</t>
        </is>
      </c>
      <c r="C488">
        <f>HYPERLINK("https://www.olx.pl/oferta/ziemniaki-jadalne-bardzo-smaczne-CID757-IDIAHuA.html#9a1c9f5201")</f>
        <v/>
      </c>
    </row>
    <row r="489">
      <c r="A489" s="1" t="n">
        <v>487</v>
      </c>
      <c r="B489" t="inlineStr">
        <is>
          <t>Siatka Jutaroll Premium 123/2000</t>
        </is>
      </c>
      <c r="C489">
        <f>HYPERLINK("https://www.olx.pl/oferta/siatka-jutaroll-premium-123-2000-CID757-IDIE7rq.html#6bf9d12233;promoted")</f>
        <v/>
      </c>
    </row>
    <row r="490">
      <c r="A490" s="1" t="n">
        <v>488</v>
      </c>
      <c r="B490" t="inlineStr">
        <is>
          <t>Sprzedam owies Bingo i Contender</t>
        </is>
      </c>
      <c r="C490">
        <f>HYPERLINK("https://www.olx.pl/oferta/sprzedam-owies-bingo-i-contender-CID757-IDGCHUs.html#ae36309ced;promoted")</f>
        <v/>
      </c>
    </row>
    <row r="491">
      <c r="A491" s="1" t="n">
        <v>489</v>
      </c>
      <c r="B491" t="inlineStr">
        <is>
          <t>Ziemniaki Drobne Gala</t>
        </is>
      </c>
      <c r="C491">
        <f>HYPERLINK("https://www.olx.pl/oferta/ziemniaki-drobne-gala-CID757-IDIxH05.html#6bf9d12233;promoted")</f>
        <v/>
      </c>
    </row>
    <row r="492">
      <c r="A492" s="1" t="n">
        <v>490</v>
      </c>
      <c r="B492" t="inlineStr">
        <is>
          <t>Ziemniaki Irga</t>
        </is>
      </c>
      <c r="C492">
        <f>HYPERLINK("https://www.olx.pl/oferta/ziemniaki-irga-CID757-IDIfaJh.html#ae36309ced")</f>
        <v/>
      </c>
    </row>
    <row r="493">
      <c r="A493" s="1" t="n">
        <v>491</v>
      </c>
      <c r="B493" t="inlineStr">
        <is>
          <t>żyto zyto ekologiczne czyste z certyfikatem</t>
        </is>
      </c>
      <c r="C493">
        <f>HYPERLINK("https://www.olx.pl/oferta/zyto-zyto-ekologiczne-czyste-z-certyfikatem-CID757-IDGM0qS.html#eb9f5afda9;promoted")</f>
        <v/>
      </c>
    </row>
    <row r="494">
      <c r="A494" s="1" t="n">
        <v>492</v>
      </c>
      <c r="B494" t="inlineStr">
        <is>
          <t>Ziemniaki sadzeniaki Denar</t>
        </is>
      </c>
      <c r="C494">
        <f>HYPERLINK("https://www.olx.pl/oferta/ziemniaki-sadzeniaki-denar-CID757-IDIHr4c.html#9a1c9f5201;promoted")</f>
        <v/>
      </c>
    </row>
    <row r="495">
      <c r="A495" s="1" t="n">
        <v>493</v>
      </c>
      <c r="B495" t="inlineStr">
        <is>
          <t>Kukurydza siewna kwalifikowana do siewu wysyłka</t>
        </is>
      </c>
      <c r="C495">
        <f>HYPERLINK("https://www.olx.pl/oferta/kukurydza-siewna-kwalifikowana-do-siewu-wysylka-CID757-IDHMi6H.html#9a1c9f5201;promoted")</f>
        <v/>
      </c>
    </row>
    <row r="496">
      <c r="A496" s="1" t="n">
        <v>494</v>
      </c>
      <c r="B496" t="inlineStr">
        <is>
          <t>Owies po kwalifikacie</t>
        </is>
      </c>
      <c r="C496">
        <f>HYPERLINK("https://www.olx.pl/oferta/owies-po-kwalifikacie-CID757-IDIhBgh.html#9a1c9f5201")</f>
        <v/>
      </c>
    </row>
    <row r="497">
      <c r="A497" s="1" t="n">
        <v>495</v>
      </c>
      <c r="B497" t="inlineStr">
        <is>
          <t>Ziemniaki wielkość sadzeniaków</t>
        </is>
      </c>
      <c r="C497">
        <f>HYPERLINK("https://www.olx.pl/oferta/ziemniaki-wielkosc-sadzeniakow-CID757-IDGYUHr.html#eb9f5afda9;promoted")</f>
        <v/>
      </c>
    </row>
    <row r="498">
      <c r="A498" s="1" t="n">
        <v>496</v>
      </c>
      <c r="B498" t="inlineStr">
        <is>
          <t>Facelia - nasiona</t>
        </is>
      </c>
      <c r="C498">
        <f>HYPERLINK("https://www.olx.pl/oferta/facelia-nasiona-CID757-IDIQVex.html#eb9f5afda9")</f>
        <v/>
      </c>
    </row>
    <row r="499">
      <c r="A499" s="1" t="n">
        <v>497</v>
      </c>
      <c r="B499" t="inlineStr">
        <is>
          <t>sprzedam groch ekologiczny</t>
        </is>
      </c>
      <c r="C499">
        <f>HYPERLINK("https://www.olx.pl/oferta/sprzedam-groch-ekologiczny-CID757-IDIGW4W.html#6bf9d12233;promoted")</f>
        <v/>
      </c>
    </row>
    <row r="500">
      <c r="A500" s="1" t="n">
        <v>498</v>
      </c>
      <c r="B500" t="inlineStr">
        <is>
          <t>Ziemniaki wielkości sadzeniaka</t>
        </is>
      </c>
      <c r="C500">
        <f>HYPERLINK("https://www.olx.pl/oferta/ziemniaki-wielkosci-sadzeniaka-CID757-IDIg1Dp.html#9a1c9f5201;promoted")</f>
        <v/>
      </c>
    </row>
    <row r="501">
      <c r="A501" s="1" t="n">
        <v>499</v>
      </c>
      <c r="B501" t="inlineStr">
        <is>
          <t>Sprzedam ziemniaki średniaki jak sadzeniaki Ignacy</t>
        </is>
      </c>
      <c r="C501">
        <f>HYPERLINK("https://www.olx.pl/oferta/sprzedam-ziemniaki-sredniaki-jak-sadzeniaki-ignacy-CID757-IDGT8s7.html#ae36309ced;promoted")</f>
        <v/>
      </c>
    </row>
    <row r="502">
      <c r="A502" s="1" t="n">
        <v>500</v>
      </c>
      <c r="B502" t="inlineStr">
        <is>
          <t>Ziemniaki Albatros kaliber sadzeniak owy skrobiowe przemyslowe</t>
        </is>
      </c>
      <c r="C502">
        <f>HYPERLINK("https://www.olx.pl/oferta/ziemniaki-albatros-kaliber-sadzeniak-owy-skrobiowe-przemyslowe-CID757-IDIHsFh.html#eb9f5afda9;promoted")</f>
        <v/>
      </c>
    </row>
    <row r="503">
      <c r="A503" s="1" t="n">
        <v>501</v>
      </c>
      <c r="B503" t="inlineStr">
        <is>
          <t>jęczmień jary SOLDO / czyszczony *WYSYŁKA</t>
        </is>
      </c>
      <c r="C503">
        <f>HYPERLINK("https://www.olx.pl/oferta/jeczmien-jary-soldo-czyszczony-wysylka-CID757-IDCYMCr.html#eb9f5afda9;promoted")</f>
        <v/>
      </c>
    </row>
    <row r="504">
      <c r="A504" s="1" t="n">
        <v>502</v>
      </c>
      <c r="B504" t="inlineStr">
        <is>
          <t>Owies gruby, czysty, suchy. Zboże Zbiór 2020</t>
        </is>
      </c>
      <c r="C504">
        <f>HYPERLINK("https://www.olx.pl/oferta/owies-gruby-czysty-suchy-zboze-zbior-2020-CID757-IDDEbAp.html#eb9f5afda9")</f>
        <v/>
      </c>
    </row>
    <row r="505">
      <c r="A505" s="1" t="n">
        <v>503</v>
      </c>
      <c r="B505" t="inlineStr">
        <is>
          <t>Ziemniaki kaliber sadzeniak owy Euroresa skrobiowe przemyslowe</t>
        </is>
      </c>
      <c r="C505">
        <f>HYPERLINK("https://www.olx.pl/oferta/ziemniaki-kaliber-sadzeniak-owy-euroresa-skrobiowe-przemyslowe-CID757-IDIHsH2.html#eb9f5afda9;promoted")</f>
        <v/>
      </c>
    </row>
    <row r="506">
      <c r="A506" s="1" t="n">
        <v>504</v>
      </c>
      <c r="B506" t="inlineStr">
        <is>
          <t>Sprzedam siano tegoroczne z czerwca kostki</t>
        </is>
      </c>
      <c r="C506">
        <f>HYPERLINK("https://www.olx.pl/oferta/sprzedam-siano-tegoroczne-z-czerwca-kostki-CID757-IDGFM88.html#ae36309ced;promoted")</f>
        <v/>
      </c>
    </row>
    <row r="507">
      <c r="A507" s="1" t="n">
        <v>505</v>
      </c>
      <c r="B507" t="inlineStr">
        <is>
          <t>Sadzeniaki z Hodowli Ziemniaka Zamarte dystrybutor paszport dowóz</t>
        </is>
      </c>
      <c r="C507">
        <f>HYPERLINK("https://www.olx.pl/oferta/sadzeniaki-z-hodowli-ziemniaka-zamarte-dystrybutor-paszport-dowoz-CID757-IDGZHNm.html#6bf9d12233;promoted")</f>
        <v/>
      </c>
    </row>
    <row r="508">
      <c r="A508" s="1" t="n">
        <v>506</v>
      </c>
      <c r="B508" t="inlineStr">
        <is>
          <t>Ziemniaki vineta</t>
        </is>
      </c>
      <c r="C508">
        <f>HYPERLINK("https://www.olx.pl/oferta/ziemniaki-vineta-CID757-IDIFHqI.html#eb9f5afda9;promoted")</f>
        <v/>
      </c>
    </row>
    <row r="509">
      <c r="A509" s="1" t="n">
        <v>507</v>
      </c>
      <c r="B509" t="inlineStr">
        <is>
          <t>siano</t>
        </is>
      </c>
      <c r="C509">
        <f>HYPERLINK("https://www.olx.pl/oferta/siano-CID757-IDBg2Hp.html#6bf9d12233;promoted")</f>
        <v/>
      </c>
    </row>
    <row r="510">
      <c r="A510" s="1" t="n">
        <v>508</v>
      </c>
      <c r="B510" t="inlineStr">
        <is>
          <t>ziemniaki jak sadzeniak</t>
        </is>
      </c>
      <c r="C510">
        <f>HYPERLINK("https://www.olx.pl/oferta/ziemniaki-jak-sadzeniak-CID757-IDIQWUX.html#eb9f5afda9;promoted")</f>
        <v/>
      </c>
    </row>
    <row r="511">
      <c r="A511" s="1" t="n">
        <v>509</v>
      </c>
      <c r="B511" t="inlineStr">
        <is>
          <t>KUPKÓWKA 8kg Materiał Kwalifikowany C1!</t>
        </is>
      </c>
      <c r="C511">
        <f>HYPERLINK("https://www.olx.pl/oferta/kupkowka-8kg-material-kwalifikowany-c1-CID757-IDIQWUR.html#eb9f5afda9")</f>
        <v/>
      </c>
    </row>
    <row r="512">
      <c r="A512" s="1" t="n">
        <v>510</v>
      </c>
      <c r="B512" t="inlineStr">
        <is>
          <t>Sprzedam przenzyto</t>
        </is>
      </c>
      <c r="C512">
        <f>HYPERLINK("https://www.olx.pl/oferta/sprzedam-przenzyto-CID757-IDG8ddh.html#9a1c9f5201")</f>
        <v/>
      </c>
    </row>
    <row r="513">
      <c r="A513" s="1" t="n">
        <v>511</v>
      </c>
      <c r="B513" t="inlineStr">
        <is>
          <t>Sprzedam ziemniaki vineta kaliber jak sadzeniaki</t>
        </is>
      </c>
      <c r="C513">
        <f>HYPERLINK("https://www.olx.pl/oferta/sprzedam-ziemniaki-vineta-kaliber-jak-sadzeniaki-CID757-IDIQWd1.html#6bf9d12233")</f>
        <v/>
      </c>
    </row>
    <row r="514">
      <c r="A514" s="1" t="n">
        <v>512</v>
      </c>
      <c r="B514" t="inlineStr">
        <is>
          <t>Pszenica Jara Mandaryna</t>
        </is>
      </c>
      <c r="C514">
        <f>HYPERLINK("https://www.olx.pl/oferta/pszenica-jara-mandaryna-CID757-IDIQVCG.html#6bf9d12233")</f>
        <v/>
      </c>
    </row>
    <row r="515">
      <c r="A515" s="1" t="n">
        <v>513</v>
      </c>
      <c r="B515" t="inlineStr">
        <is>
          <t>Nasiona na Poplon Gorczyca Rzodkiew Oleista Facelia Wyka WYSYŁKA</t>
        </is>
      </c>
      <c r="C515">
        <f>HYPERLINK("https://www.olx.pl/oferta/nasiona-na-poplon-gorczyca-rzodkiew-oleista-facelia-wyka-wysylka-CID757-IDE4DFe.html#6bf9d12233;promoted")</f>
        <v/>
      </c>
    </row>
    <row r="516">
      <c r="A516" s="1" t="n">
        <v>514</v>
      </c>
      <c r="B516" t="inlineStr">
        <is>
          <t>Sprzedam ziemniaki jelly jak sadzeniaki</t>
        </is>
      </c>
      <c r="C516">
        <f>HYPERLINK("https://www.olx.pl/oferta/sprzedam-ziemniaki-jelly-jak-sadzeniaki-CID757-IDIQW5Z.html#6bf9d12233")</f>
        <v/>
      </c>
    </row>
    <row r="517">
      <c r="A517" s="1" t="n">
        <v>515</v>
      </c>
      <c r="B517" t="inlineStr">
        <is>
          <t>Pszenica ozima, mieszanka owies-jęczmień-pszenica</t>
        </is>
      </c>
      <c r="C517">
        <f>HYPERLINK("https://www.olx.pl/oferta/pszenica-ozima-mieszanka-owies-jeczmien-pszenica-CID757-IDGgU9k.html#6bf9d12233")</f>
        <v/>
      </c>
    </row>
    <row r="518">
      <c r="A518" s="1" t="n">
        <v>516</v>
      </c>
      <c r="B518" t="inlineStr">
        <is>
          <t>Ziemniaki jadalne,sadzeniaki,odpadowe,przemysłowe</t>
        </is>
      </c>
      <c r="C518">
        <f>HYPERLINK("https://www.olx.pl/oferta/ziemniaki-jadalne-sadzeniaki-odpadowe-przemyslowe-CID757-IDENfBy.html#ae36309ced")</f>
        <v/>
      </c>
    </row>
    <row r="519">
      <c r="A519" s="1" t="n">
        <v>517</v>
      </c>
      <c r="B519" t="inlineStr">
        <is>
          <t>Koniczyna Inkarnatka</t>
        </is>
      </c>
      <c r="C519">
        <f>HYPERLINK("https://www.olx.pl/oferta/koniczyna-inkarnatka-CID757-IDwEutr.html#6bf9d12233;promoted")</f>
        <v/>
      </c>
    </row>
    <row r="520">
      <c r="A520" s="1" t="n">
        <v>518</v>
      </c>
      <c r="B520" t="inlineStr">
        <is>
          <t>Sprzedam pszenżyto zbiór 2020</t>
        </is>
      </c>
      <c r="C520">
        <f>HYPERLINK("https://www.olx.pl/oferta/sprzedam-pszenzyto-zbior-2020-CID757-IDIQUYC.html#6bf9d12233")</f>
        <v/>
      </c>
    </row>
    <row r="521">
      <c r="A521" s="1" t="n">
        <v>519</v>
      </c>
      <c r="B521" t="inlineStr">
        <is>
          <t>Sprzedam ziemniaki odmiany DENAR</t>
        </is>
      </c>
      <c r="C521">
        <f>HYPERLINK("https://www.olx.pl/oferta/sprzedam-ziemniaki-odmiany-denar-CID757-IDH4JV6.html#ae36309ced")</f>
        <v/>
      </c>
    </row>
    <row r="522">
      <c r="A522" s="1" t="n">
        <v>520</v>
      </c>
      <c r="B522" t="inlineStr">
        <is>
          <t>Gryka miododajna</t>
        </is>
      </c>
      <c r="C522">
        <f>HYPERLINK("https://www.olx.pl/oferta/gryka-miododajna-CID757-IDIQWE6.html#eb9f5afda9")</f>
        <v/>
      </c>
    </row>
    <row r="523">
      <c r="A523" s="1" t="n">
        <v>521</v>
      </c>
      <c r="B523" t="inlineStr">
        <is>
          <t>Sprzedam siano</t>
        </is>
      </c>
      <c r="C523">
        <f>HYPERLINK("https://www.olx.pl/oferta/sprzedam-siano-CID757-IDFRmuA.html#6bf9d12233")</f>
        <v/>
      </c>
    </row>
    <row r="524">
      <c r="A524" s="1" t="n">
        <v>522</v>
      </c>
      <c r="B524" t="inlineStr">
        <is>
          <t>siano w balotach tegoroczne</t>
        </is>
      </c>
      <c r="C524">
        <f>HYPERLINK("https://www.olx.pl/oferta/siano-w-balotach-tegoroczne-CID757-IDHH46x.html#6bf9d12233")</f>
        <v/>
      </c>
    </row>
    <row r="525">
      <c r="A525" s="1" t="n">
        <v>523</v>
      </c>
      <c r="B525" t="inlineStr">
        <is>
          <t>Sadzeniaki Red Sonia</t>
        </is>
      </c>
      <c r="C525">
        <f>HYPERLINK("https://www.olx.pl/oferta/sadzeniaki-red-sonia-CID757-IDIQUmG.html#ae36309ced")</f>
        <v/>
      </c>
    </row>
    <row r="526">
      <c r="A526" s="1" t="n">
        <v>524</v>
      </c>
      <c r="B526" t="inlineStr">
        <is>
          <t>Sadzeniaki Gwiazda</t>
        </is>
      </c>
      <c r="C526">
        <f>HYPERLINK("https://www.olx.pl/oferta/sadzeniaki-gwiazda-CID757-IDIQTLY.html#9a1c9f5201")</f>
        <v/>
      </c>
    </row>
    <row r="527">
      <c r="A527" s="1" t="n">
        <v>525</v>
      </c>
      <c r="B527" t="inlineStr">
        <is>
          <t>Ziemniaki jadalne i sadzeniaki</t>
        </is>
      </c>
      <c r="C527">
        <f>HYPERLINK("https://www.olx.pl/oferta/ziemniaki-jadalne-i-sadzeniaki-CID757-IDIL6pQ.html#6bf9d12233;promoted")</f>
        <v/>
      </c>
    </row>
    <row r="528">
      <c r="A528" s="1" t="n">
        <v>526</v>
      </c>
      <c r="B528" t="inlineStr">
        <is>
          <t>Sadzeniaki tajfun</t>
        </is>
      </c>
      <c r="C528">
        <f>HYPERLINK("https://www.olx.pl/oferta/sadzeniaki-tajfun-CID757-IDIQWu1.html#eb9f5afda9")</f>
        <v/>
      </c>
    </row>
    <row r="529">
      <c r="A529" s="1" t="n">
        <v>527</v>
      </c>
      <c r="B529" t="inlineStr">
        <is>
          <t>Owies harnaś do siewu</t>
        </is>
      </c>
      <c r="C529">
        <f>HYPERLINK("https://www.olx.pl/oferta/owies-harnas-do-siewu-CID757-IDIDh1J.html#eb9f5afda9;promoted")</f>
        <v/>
      </c>
    </row>
    <row r="530">
      <c r="A530" s="1" t="n">
        <v>528</v>
      </c>
      <c r="B530" t="inlineStr">
        <is>
          <t>Vineta, Denar, Bellarosa, Liily ziemniaki jadalne kalibraż 30-50</t>
        </is>
      </c>
      <c r="C530">
        <f>HYPERLINK("https://www.olx.pl/oferta/vineta-denar-bellarosa-liily-ziemniaki-jadalne-kalibraz-30-50-CID757-IDC8cQ8.html#eb9f5afda9")</f>
        <v/>
      </c>
    </row>
    <row r="531">
      <c r="A531" s="1" t="n">
        <v>529</v>
      </c>
      <c r="B531" t="inlineStr">
        <is>
          <t>Facelia nasiona , zbior 2020r</t>
        </is>
      </c>
      <c r="C531">
        <f>HYPERLINK("https://www.olx.pl/oferta/facelia-nasiona-zbior-2020r-CID757-IDIPgpU.html#9a1c9f5201;promoted")</f>
        <v/>
      </c>
    </row>
    <row r="532">
      <c r="A532" s="1" t="n">
        <v>530</v>
      </c>
      <c r="B532" t="inlineStr">
        <is>
          <t>Ziemniaki wielkości sadzeniaka</t>
        </is>
      </c>
      <c r="C532">
        <f>HYPERLINK("https://www.olx.pl/oferta/ziemniaki-wielkosci-sadzeniaka-CID757-IDIg1Dp.html#eb9f5afda9;promoted")</f>
        <v/>
      </c>
    </row>
    <row r="533">
      <c r="A533" s="1" t="n">
        <v>531</v>
      </c>
      <c r="B533" t="inlineStr">
        <is>
          <t>Koniczyna, lucerna, trawa, kupkowka, rajgras, zycica, kostrzewa, trawy</t>
        </is>
      </c>
      <c r="C533">
        <f>HYPERLINK("https://www.olx.pl/oferta/koniczyna-lucerna-trawa-kupkowka-rajgras-zycica-kostrzewa-trawy-CID757-IDIGxKf.html#9a1c9f5201;promoted")</f>
        <v/>
      </c>
    </row>
    <row r="534">
      <c r="A534" s="1" t="n">
        <v>532</v>
      </c>
      <c r="B534" t="inlineStr">
        <is>
          <t>Siano bele tegoroczne 130x120</t>
        </is>
      </c>
      <c r="C534">
        <f>HYPERLINK("https://www.olx.pl/oferta/siano-bele-tegoroczne-130x120-CID757-IDG4Huc.html#eb9f5afda9")</f>
        <v/>
      </c>
    </row>
    <row r="535">
      <c r="A535" s="1" t="n">
        <v>533</v>
      </c>
      <c r="B535" t="inlineStr">
        <is>
          <t>Vineta, Denar, Bellarosa, Liily ziemniaki jadalne kalibraż 30-50</t>
        </is>
      </c>
      <c r="C535">
        <f>HYPERLINK("https://www.olx.pl/oferta/vineta-denar-bellarosa-liily-ziemniaki-jadalne-kalibraz-30-50-CID757-IDC8cQ8.html#ae36309ced")</f>
        <v/>
      </c>
    </row>
    <row r="536">
      <c r="A536" s="1" t="n">
        <v>534</v>
      </c>
      <c r="B536" t="inlineStr">
        <is>
          <t>ziemniaki jak sadzeniak</t>
        </is>
      </c>
      <c r="C536">
        <f>HYPERLINK("https://www.olx.pl/oferta/ziemniaki-jak-sadzeniak-CID757-IDIQWUX.html#6bf9d12233;promoted")</f>
        <v/>
      </c>
    </row>
    <row r="537">
      <c r="A537" s="1" t="n">
        <v>535</v>
      </c>
      <c r="B537" t="inlineStr">
        <is>
          <t>KUPKÓWKA 8kg Materiał Kwalifikowany C1!</t>
        </is>
      </c>
      <c r="C537">
        <f>HYPERLINK("https://www.olx.pl/oferta/kupkowka-8kg-material-kwalifikowany-c1-CID757-IDIQWUR.html#6bf9d12233")</f>
        <v/>
      </c>
    </row>
    <row r="538">
      <c r="A538" s="1" t="n">
        <v>536</v>
      </c>
      <c r="B538" t="inlineStr">
        <is>
          <t>Ogórecznik lekarski</t>
        </is>
      </c>
      <c r="C538">
        <f>HYPERLINK("https://www.olx.pl/oferta/ogorecznik-lekarski-CID757-IDI2gXJ.html#6bf9d12233")</f>
        <v/>
      </c>
    </row>
    <row r="539">
      <c r="A539" s="1" t="n">
        <v>537</v>
      </c>
      <c r="B539" t="inlineStr">
        <is>
          <t>Koniczyna czerwona</t>
        </is>
      </c>
      <c r="C539">
        <f>HYPERLINK("https://www.olx.pl/oferta/koniczyna-czerwona-CID757-IDI2gFk.html#6bf9d12233")</f>
        <v/>
      </c>
    </row>
    <row r="540">
      <c r="A540" s="1" t="n">
        <v>538</v>
      </c>
      <c r="B540" t="inlineStr">
        <is>
          <t>Sprzedam ziemniaki vineta kaliber jak sadzeniaki</t>
        </is>
      </c>
      <c r="C540">
        <f>HYPERLINK("https://www.olx.pl/oferta/sprzedam-ziemniaki-vineta-kaliber-jak-sadzeniaki-CID757-IDIQWd1.html#ae36309ced")</f>
        <v/>
      </c>
    </row>
    <row r="541">
      <c r="A541" s="1" t="n">
        <v>539</v>
      </c>
      <c r="B541" t="inlineStr">
        <is>
          <t>Nasiona na Poplon Gorczyca Rzodkiew Oleista Facelia Wyka WYSYŁKA</t>
        </is>
      </c>
      <c r="C541">
        <f>HYPERLINK("https://www.olx.pl/oferta/nasiona-na-poplon-gorczyca-rzodkiew-oleista-facelia-wyka-wysylka-CID757-IDE4DFe.html#ae36309ced;promoted")</f>
        <v/>
      </c>
    </row>
    <row r="542">
      <c r="A542" s="1" t="n">
        <v>540</v>
      </c>
      <c r="B542" t="inlineStr">
        <is>
          <t>Sprzedam ziemniaki jelly jak sadzeniaki</t>
        </is>
      </c>
      <c r="C542">
        <f>HYPERLINK("https://www.olx.pl/oferta/sprzedam-ziemniaki-jelly-jak-sadzeniaki-CID757-IDIQW5Z.html#ae36309ced")</f>
        <v/>
      </c>
    </row>
    <row r="543">
      <c r="A543" s="1" t="n">
        <v>541</v>
      </c>
      <c r="B543" t="inlineStr">
        <is>
          <t>Pszenica ozima, mieszanka owies-jęczmień-pszenica</t>
        </is>
      </c>
      <c r="C543">
        <f>HYPERLINK("https://www.olx.pl/oferta/pszenica-ozima-mieszanka-owies-jeczmien-pszenica-CID757-IDGgU9k.html#ae36309ced")</f>
        <v/>
      </c>
    </row>
    <row r="544">
      <c r="A544" s="1" t="n">
        <v>542</v>
      </c>
      <c r="B544" t="inlineStr">
        <is>
          <t>Koniczyna Inkarnatka</t>
        </is>
      </c>
      <c r="C544">
        <f>HYPERLINK("https://www.olx.pl/oferta/koniczyna-inkarnatka-CID757-IDwEutr.html#ae36309ced;promoted")</f>
        <v/>
      </c>
    </row>
    <row r="545">
      <c r="A545" s="1" t="n">
        <v>543</v>
      </c>
      <c r="B545" t="inlineStr">
        <is>
          <t>Ziemniaki jadalne,sadzeniaki,odpadowe,przemysłowe</t>
        </is>
      </c>
      <c r="C545">
        <f>HYPERLINK("https://www.olx.pl/oferta/ziemniaki-jadalne-sadzeniaki-odpadowe-przemyslowe-CID757-IDENfBy.html#9a1c9f5201")</f>
        <v/>
      </c>
    </row>
    <row r="546">
      <c r="A546" s="1" t="n">
        <v>544</v>
      </c>
      <c r="B546" t="inlineStr">
        <is>
          <t>Sprzedam pszenżyto zbiór 2020</t>
        </is>
      </c>
      <c r="C546">
        <f>HYPERLINK("https://www.olx.pl/oferta/sprzedam-pszenzyto-zbior-2020-CID757-IDIQUYC.html#ae36309ced")</f>
        <v/>
      </c>
    </row>
    <row r="547">
      <c r="A547" s="1" t="n">
        <v>545</v>
      </c>
      <c r="B547" t="inlineStr">
        <is>
          <t>Gryka miododajna</t>
        </is>
      </c>
      <c r="C547">
        <f>HYPERLINK("https://www.olx.pl/oferta/gryka-miododajna-CID757-IDIQWE6.html#6bf9d12233")</f>
        <v/>
      </c>
    </row>
    <row r="548">
      <c r="A548" s="1" t="n">
        <v>546</v>
      </c>
      <c r="B548" t="inlineStr">
        <is>
          <t>Sprzedam siano</t>
        </is>
      </c>
      <c r="C548">
        <f>HYPERLINK("https://www.olx.pl/oferta/sprzedam-siano-CID757-IDFRmuA.html#ae36309ced")</f>
        <v/>
      </c>
    </row>
    <row r="549">
      <c r="A549" s="1" t="n">
        <v>547</v>
      </c>
      <c r="B549" t="inlineStr">
        <is>
          <t>Sprzedam ziemniaki odmiany DENAR</t>
        </is>
      </c>
      <c r="C549">
        <f>HYPERLINK("https://www.olx.pl/oferta/sprzedam-ziemniaki-odmiany-denar-CID757-IDH4JV6.html#9a1c9f5201")</f>
        <v/>
      </c>
    </row>
    <row r="550">
      <c r="A550" s="1" t="n">
        <v>548</v>
      </c>
      <c r="B550" t="inlineStr">
        <is>
          <t>Ogórecznik lekarski</t>
        </is>
      </c>
      <c r="C550">
        <f>HYPERLINK("https://www.olx.pl/oferta/ogorecznik-lekarski-CID757-IDI2gXJ.html#eb9f5afda9")</f>
        <v/>
      </c>
    </row>
    <row r="551">
      <c r="A551" s="1" t="n">
        <v>549</v>
      </c>
      <c r="B551" t="inlineStr">
        <is>
          <t>siano w balotach tegoroczne</t>
        </is>
      </c>
      <c r="C551">
        <f>HYPERLINK("https://www.olx.pl/oferta/siano-w-balotach-tegoroczne-CID757-IDHH46x.html#ae36309ced")</f>
        <v/>
      </c>
    </row>
    <row r="552">
      <c r="A552" s="1" t="n">
        <v>550</v>
      </c>
      <c r="B552" t="inlineStr">
        <is>
          <t>Ziemniaki jadalne i sadzeniaki</t>
        </is>
      </c>
      <c r="C552">
        <f>HYPERLINK("https://www.olx.pl/oferta/ziemniaki-jadalne-i-sadzeniaki-CID757-IDIL6pQ.html#ae36309ced;promoted")</f>
        <v/>
      </c>
    </row>
    <row r="553">
      <c r="A553" s="1" t="n">
        <v>551</v>
      </c>
      <c r="B553" t="inlineStr">
        <is>
          <t>Sadzeniaki Red Sonia</t>
        </is>
      </c>
      <c r="C553">
        <f>HYPERLINK("https://www.olx.pl/oferta/sadzeniaki-red-sonia-CID757-IDIQUmG.html#9a1c9f5201")</f>
        <v/>
      </c>
    </row>
    <row r="554">
      <c r="A554" s="1" t="n">
        <v>552</v>
      </c>
      <c r="B554" t="inlineStr">
        <is>
          <t>Sadzeniaki tajfun</t>
        </is>
      </c>
      <c r="C554">
        <f>HYPERLINK("https://www.olx.pl/oferta/sadzeniaki-tajfun-CID757-IDIQWu1.html#6bf9d12233")</f>
        <v/>
      </c>
    </row>
    <row r="555">
      <c r="A555" s="1" t="n">
        <v>553</v>
      </c>
      <c r="B555" t="inlineStr">
        <is>
          <t>Owies harnaś do siewu</t>
        </is>
      </c>
      <c r="C555">
        <f>HYPERLINK("https://www.olx.pl/oferta/owies-harnas-do-siewu-CID757-IDIDh1J.html#6bf9d12233;promoted")</f>
        <v/>
      </c>
    </row>
    <row r="556">
      <c r="A556" s="1" t="n">
        <v>554</v>
      </c>
      <c r="B556" t="inlineStr">
        <is>
          <t>Koniczyna czerwona</t>
        </is>
      </c>
      <c r="C556">
        <f>HYPERLINK("https://www.olx.pl/oferta/koniczyna-czerwona-CID757-IDI2gFk.html#eb9f5afda9")</f>
        <v/>
      </c>
    </row>
    <row r="557">
      <c r="A557" s="1" t="n">
        <v>555</v>
      </c>
      <c r="B557" t="inlineStr">
        <is>
          <t>Ziemniaki Riviera kaliber (35-55)</t>
        </is>
      </c>
      <c r="C557">
        <f>HYPERLINK("https://www.olx.pl/oferta/ziemniaki-riviera-kaliber-35-55-CID757-IDHuTay.html#ae36309ced;promoted")</f>
        <v/>
      </c>
    </row>
    <row r="558">
      <c r="A558" s="1" t="n">
        <v>556</v>
      </c>
      <c r="B558" t="inlineStr">
        <is>
          <t>Gryka miododajna</t>
        </is>
      </c>
      <c r="C558">
        <f>HYPERLINK("https://www.olx.pl/oferta/gryka-miododajna-CID757-IDIQWE6.html#ae36309ced")</f>
        <v/>
      </c>
    </row>
    <row r="559">
      <c r="A559" s="1" t="n">
        <v>557</v>
      </c>
      <c r="B559" t="inlineStr">
        <is>
          <t>LUCERNA 10kg Materiał Kwalifikowany C1!</t>
        </is>
      </c>
      <c r="C559">
        <f>HYPERLINK("https://www.olx.pl/oferta/lucerna-10kg-material-kwalifikowany-c1-CID757-IDIQVAp.html#eb9f5afda9")</f>
        <v/>
      </c>
    </row>
    <row r="560">
      <c r="A560" s="1" t="n">
        <v>558</v>
      </c>
      <c r="B560" t="inlineStr">
        <is>
          <t>Sprzedam siano</t>
        </is>
      </c>
      <c r="C560">
        <f>HYPERLINK("https://www.olx.pl/oferta/sprzedam-siano-CID757-IDFRmuA.html#9a1c9f5201")</f>
        <v/>
      </c>
    </row>
    <row r="561">
      <c r="A561" s="1" t="n">
        <v>559</v>
      </c>
      <c r="B561" t="inlineStr">
        <is>
          <t>Sprzedam jęczmień jary do siewu</t>
        </is>
      </c>
      <c r="C561">
        <f>HYPERLINK("https://www.olx.pl/oferta/sprzedam-jeczmien-jary-do-siewu-CID757-IDIQVvk.html#eb9f5afda9")</f>
        <v/>
      </c>
    </row>
    <row r="562">
      <c r="A562" s="1" t="n">
        <v>560</v>
      </c>
      <c r="B562" t="inlineStr">
        <is>
          <t>siano w balotach tegoroczne</t>
        </is>
      </c>
      <c r="C562">
        <f>HYPERLINK("https://www.olx.pl/oferta/siano-w-balotach-tegoroczne-CID757-IDHH46x.html#9a1c9f5201")</f>
        <v/>
      </c>
    </row>
    <row r="563">
      <c r="A563" s="1" t="n">
        <v>561</v>
      </c>
      <c r="B563" t="inlineStr">
        <is>
          <t>Sadzeniaki tajfun</t>
        </is>
      </c>
      <c r="C563">
        <f>HYPERLINK("https://www.olx.pl/oferta/sadzeniaki-tajfun-CID757-IDIQWu1.html#ae36309ced")</f>
        <v/>
      </c>
    </row>
    <row r="564">
      <c r="A564" s="1" t="n">
        <v>562</v>
      </c>
      <c r="B564" t="inlineStr">
        <is>
          <t>Ziemniaki jadalne i sadzeniaki</t>
        </is>
      </c>
      <c r="C564">
        <f>HYPERLINK("https://www.olx.pl/oferta/ziemniaki-jadalne-i-sadzeniaki-CID757-IDIL6pQ.html#9a1c9f5201;promoted")</f>
        <v/>
      </c>
    </row>
    <row r="565">
      <c r="A565" s="1" t="n">
        <v>563</v>
      </c>
      <c r="B565" t="inlineStr">
        <is>
          <t>Owies harnaś do siewu</t>
        </is>
      </c>
      <c r="C565">
        <f>HYPERLINK("https://www.olx.pl/oferta/owies-harnas-do-siewu-CID757-IDIDh1J.html#ae36309ced;promoted")</f>
        <v/>
      </c>
    </row>
    <row r="566">
      <c r="A566" s="1" t="n">
        <v>564</v>
      </c>
      <c r="B566" t="inlineStr">
        <is>
          <t>OWIES  po pierwszym wysiewie. Pierwszy właściciel</t>
        </is>
      </c>
      <c r="C566">
        <f>HYPERLINK("https://www.olx.pl/oferta/owies-po-pierwszym-wysiewie-pierwszy-wlasciciel-CID757-IDHUl45.html#eb9f5afda9")</f>
        <v/>
      </c>
    </row>
    <row r="567">
      <c r="A567" s="1" t="n">
        <v>565</v>
      </c>
      <c r="B567" t="inlineStr">
        <is>
          <t>trawa kupkówka z 2020r</t>
        </is>
      </c>
      <c r="C567">
        <f>HYPERLINK("https://www.olx.pl/oferta/trawa-kupkowka-z-2020r-CID757-IDINj7L.html#6bf9d12233;promoted")</f>
        <v/>
      </c>
    </row>
    <row r="568">
      <c r="A568" s="1" t="n">
        <v>566</v>
      </c>
      <c r="B568" t="inlineStr">
        <is>
          <t>piękny zdrowy łubin wąskolistny ekologiczny</t>
        </is>
      </c>
      <c r="C568">
        <f>HYPERLINK("https://www.olx.pl/oferta/piekny-zdrowy-lubin-waskolistny-ekologiczny-CID757-IDrsObl.html#ae36309ced;promoted")</f>
        <v/>
      </c>
    </row>
    <row r="569">
      <c r="A569" s="1" t="n">
        <v>567</v>
      </c>
      <c r="B569" t="inlineStr">
        <is>
          <t>trawa kupkówka z 2020r</t>
        </is>
      </c>
      <c r="C569">
        <f>HYPERLINK("https://www.olx.pl/oferta/trawa-kupkowka-z-2020r-CID757-IDINj7L.html#9a1c9f5201;promoted")</f>
        <v/>
      </c>
    </row>
    <row r="570">
      <c r="A570" s="1" t="n">
        <v>568</v>
      </c>
      <c r="B570" t="inlineStr">
        <is>
          <t>OWIES BINGO zbiór z 2020</t>
        </is>
      </c>
      <c r="C570">
        <f>HYPERLINK("https://www.olx.pl/oferta/owies-bingo-zbior-z-2020-CID757-IDILCme.html#9a1c9f5201;promoted")</f>
        <v/>
      </c>
    </row>
    <row r="571">
      <c r="A571" s="1" t="n">
        <v>569</v>
      </c>
      <c r="B571" t="inlineStr">
        <is>
          <t>ziemniaki jak sadzeniak</t>
        </is>
      </c>
      <c r="C571">
        <f>HYPERLINK("https://www.olx.pl/oferta/ziemniaki-jak-sadzeniak-CID757-IDIQWUX.html#9a1c9f5201;promoted")</f>
        <v/>
      </c>
    </row>
    <row r="572">
      <c r="A572" s="1" t="n">
        <v>570</v>
      </c>
      <c r="B572" t="inlineStr">
        <is>
          <t>KUPKÓWKA 8kg Materiał Kwalifikowany C1!</t>
        </is>
      </c>
      <c r="C572">
        <f>HYPERLINK("https://www.olx.pl/oferta/kupkowka-8kg-material-kwalifikowany-c1-CID757-IDIQWUR.html#9a1c9f5201")</f>
        <v/>
      </c>
    </row>
    <row r="573">
      <c r="A573" s="1" t="n">
        <v>571</v>
      </c>
      <c r="B573" t="inlineStr">
        <is>
          <t>Ogórecznik lekarski</t>
        </is>
      </c>
      <c r="C573">
        <f>HYPERLINK("https://www.olx.pl/oferta/ogorecznik-lekarski-CID757-IDI2gXJ.html#9a1c9f5201")</f>
        <v/>
      </c>
    </row>
    <row r="574">
      <c r="A574" s="1" t="n">
        <v>572</v>
      </c>
      <c r="B574" t="inlineStr">
        <is>
          <t>OWIES  po pierwszym wysiewie. Pierwszy właściciel</t>
        </is>
      </c>
      <c r="C574">
        <f>HYPERLINK("https://www.olx.pl/oferta/owies-po-pierwszym-wysiewie-pierwszy-wlasciciel-CID757-IDHUl45.html#ae36309ced")</f>
        <v/>
      </c>
    </row>
    <row r="575">
      <c r="A575" s="1" t="n">
        <v>573</v>
      </c>
      <c r="B575" t="inlineStr">
        <is>
          <t>Koniczyna czerwona</t>
        </is>
      </c>
      <c r="C575">
        <f>HYPERLINK("https://www.olx.pl/oferta/koniczyna-czerwona-CID757-IDI2gFk.html#9a1c9f5201")</f>
        <v/>
      </c>
    </row>
    <row r="576">
      <c r="A576" s="1" t="n">
        <v>574</v>
      </c>
      <c r="B576" t="inlineStr">
        <is>
          <t>Facelia - nasiona</t>
        </is>
      </c>
      <c r="C576">
        <f>HYPERLINK("https://www.olx.pl/oferta/facelia-nasiona-CID757-IDIQVex.html#ae36309ced")</f>
        <v/>
      </c>
    </row>
    <row r="577">
      <c r="A577" s="1" t="n">
        <v>575</v>
      </c>
      <c r="B577" t="inlineStr">
        <is>
          <t>Siano bele tegoroczne 130x120</t>
        </is>
      </c>
      <c r="C577">
        <f>HYPERLINK("https://www.olx.pl/oferta/siano-bele-tegoroczne-130x120-CID757-IDG4Huc.html#ae36309ced")</f>
        <v/>
      </c>
    </row>
    <row r="578">
      <c r="A578" s="1" t="n">
        <v>576</v>
      </c>
      <c r="B578" t="inlineStr">
        <is>
          <t>Sprzedam owies Bingo i Contender</t>
        </is>
      </c>
      <c r="C578">
        <f>HYPERLINK("https://www.olx.pl/oferta/sprzedam-owies-bingo-i-contender-CID757-IDGCHUs.html#9a1c9f5201;promoted")</f>
        <v/>
      </c>
    </row>
    <row r="579">
      <c r="A579" s="1" t="n">
        <v>577</v>
      </c>
      <c r="B579" t="inlineStr">
        <is>
          <t>Gryka miododajna</t>
        </is>
      </c>
      <c r="C579">
        <f>HYPERLINK("https://www.olx.pl/oferta/gryka-miododajna-CID757-IDIQWE6.html#9a1c9f5201")</f>
        <v/>
      </c>
    </row>
    <row r="580">
      <c r="A580" s="1" t="n">
        <v>578</v>
      </c>
      <c r="B580" t="inlineStr">
        <is>
          <t>Pszenica Jara Mandaryna</t>
        </is>
      </c>
      <c r="C580">
        <f>HYPERLINK("https://www.olx.pl/oferta/pszenica-jara-mandaryna-CID757-IDIQVCG.html#eb9f5afda9")</f>
        <v/>
      </c>
    </row>
    <row r="581">
      <c r="A581" s="1" t="n">
        <v>579</v>
      </c>
      <c r="B581" t="inlineStr">
        <is>
          <t>Sadzeniaki tajfun</t>
        </is>
      </c>
      <c r="C581">
        <f>HYPERLINK("https://www.olx.pl/oferta/sadzeniaki-tajfun-CID757-IDIQWu1.html#9a1c9f5201")</f>
        <v/>
      </c>
    </row>
    <row r="582">
      <c r="A582" s="1" t="n">
        <v>580</v>
      </c>
      <c r="B582" t="inlineStr">
        <is>
          <t>Owies harnaś do siewu</t>
        </is>
      </c>
      <c r="C582">
        <f>HYPERLINK("https://www.olx.pl/oferta/owies-harnas-do-siewu-CID757-IDIDh1J.html#9a1c9f5201;promoted")</f>
        <v/>
      </c>
    </row>
    <row r="583">
      <c r="A583" s="1" t="n">
        <v>581</v>
      </c>
      <c r="B583" t="inlineStr">
        <is>
          <t>Nasiona kukurydzy Surterra Susetta</t>
        </is>
      </c>
      <c r="C583">
        <f>HYPERLINK("https://www.olx.pl/oferta/nasiona-kukurydzy-surterra-susetta-CID757-IDHZTLo.html#eb9f5afda9;promoted")</f>
        <v/>
      </c>
    </row>
    <row r="584">
      <c r="A584" s="1" t="n">
        <v>582</v>
      </c>
      <c r="B584" t="inlineStr">
        <is>
          <t>Facelia błękitna, Gorczyca biała, Lnianka</t>
        </is>
      </c>
      <c r="C584">
        <f>HYPERLINK("https://www.olx.pl/oferta/facelia-blekitna-gorczyca-biala-lnianka-CID757-IDIQX4O.html#eb9f5afda9;promoted")</f>
        <v/>
      </c>
    </row>
    <row r="585">
      <c r="A585" s="1" t="n">
        <v>583</v>
      </c>
      <c r="B585" t="inlineStr">
        <is>
          <t>Nasiona kukurydzy LG 31234</t>
        </is>
      </c>
      <c r="C585">
        <f>HYPERLINK("https://www.olx.pl/oferta/nasiona-kukurydzy-lg-31234-CID757-IDIQVY9.html#eb9f5afda9")</f>
        <v/>
      </c>
    </row>
    <row r="586">
      <c r="A586" s="1" t="n">
        <v>584</v>
      </c>
      <c r="B586" t="inlineStr">
        <is>
          <t>Pożytki pszczele, nasiona roślin miododajnych, wysyłka za pobraniem!!!</t>
        </is>
      </c>
      <c r="C586">
        <f>HYPERLINK("https://www.olx.pl/oferta/pozytki-pszczele-nasiona-roslin-miododajnych-wysylka-za-pobraniem-CID757-IDIA3To.html#eb9f5afda9;promoted")</f>
        <v/>
      </c>
    </row>
    <row r="587">
      <c r="A587" s="1" t="n">
        <v>585</v>
      </c>
      <c r="B587" t="inlineStr">
        <is>
          <t>LUCERNA 10kg Materiał Kwalifikowany C1!</t>
        </is>
      </c>
      <c r="C587">
        <f>HYPERLINK("https://www.olx.pl/oferta/lucerna-10kg-material-kwalifikowany-c1-CID757-IDIQVAp.html#6bf9d12233")</f>
        <v/>
      </c>
    </row>
    <row r="588">
      <c r="A588" s="1" t="n">
        <v>586</v>
      </c>
      <c r="B588" t="inlineStr">
        <is>
          <t>Sprzedam jęczmień jary do siewu</t>
        </is>
      </c>
      <c r="C588">
        <f>HYPERLINK("https://www.olx.pl/oferta/sprzedam-jeczmien-jary-do-siewu-CID757-IDIQVvk.html#6bf9d12233")</f>
        <v/>
      </c>
    </row>
    <row r="589">
      <c r="A589" s="1" t="n">
        <v>587</v>
      </c>
      <c r="B589" t="inlineStr">
        <is>
          <t>Ziemniaki wielkości sadzeniaka</t>
        </is>
      </c>
      <c r="C589">
        <f>HYPERLINK("https://www.olx.pl/oferta/ziemniaki-wielkosci-sadzeniaka-CID757-IDIg1Dp.html#6bf9d12233;promoted")</f>
        <v/>
      </c>
    </row>
    <row r="590">
      <c r="A590" s="1" t="n">
        <v>588</v>
      </c>
      <c r="B590" t="inlineStr">
        <is>
          <t>Facelia - nasiona</t>
        </is>
      </c>
      <c r="C590">
        <f>HYPERLINK("https://www.olx.pl/oferta/facelia-nasiona-CID757-IDIQVex.html#9a1c9f5201")</f>
        <v/>
      </c>
    </row>
    <row r="591">
      <c r="A591" s="1" t="n">
        <v>589</v>
      </c>
      <c r="B591" t="inlineStr">
        <is>
          <t>LUCERNA 10kg Materiał Kwalifikowany C1!</t>
        </is>
      </c>
      <c r="C591">
        <f>HYPERLINK("https://www.olx.pl/oferta/lucerna-10kg-material-kwalifikowany-c1-CID757-IDIQVAp.html#ae36309ced")</f>
        <v/>
      </c>
    </row>
    <row r="592">
      <c r="A592" s="1" t="n">
        <v>590</v>
      </c>
      <c r="B592" t="inlineStr">
        <is>
          <t>Siano bele tegoroczne 130x120</t>
        </is>
      </c>
      <c r="C592">
        <f>HYPERLINK("https://www.olx.pl/oferta/siano-bele-tegoroczne-130x120-CID757-IDG4Huc.html#9a1c9f5201")</f>
        <v/>
      </c>
    </row>
    <row r="593">
      <c r="A593" s="1" t="n">
        <v>591</v>
      </c>
      <c r="B593" t="inlineStr">
        <is>
          <t>sprzedam pszenżyto</t>
        </is>
      </c>
      <c r="C593">
        <f>HYPERLINK("https://www.olx.pl/oferta/sprzedam-pszenzyto-CID757-IDIniZI.html#eb9f5afda9")</f>
        <v/>
      </c>
    </row>
    <row r="594">
      <c r="A594" s="1" t="n">
        <v>592</v>
      </c>
      <c r="B594" t="inlineStr">
        <is>
          <t>Sprzedam Bobik !!!</t>
        </is>
      </c>
      <c r="C594">
        <f>HYPERLINK("https://www.olx.pl/oferta/sprzedam-bobik-CID757-IDIQXnA.html#eb9f5afda9")</f>
        <v/>
      </c>
    </row>
    <row r="595">
      <c r="A595" s="1" t="n">
        <v>593</v>
      </c>
      <c r="B595" t="inlineStr">
        <is>
          <t>Sprzedam jęczmień jary do siewu</t>
        </is>
      </c>
      <c r="C595">
        <f>HYPERLINK("https://www.olx.pl/oferta/sprzedam-jeczmien-jary-do-siewu-CID757-IDIQVvk.html#ae36309ced")</f>
        <v/>
      </c>
    </row>
    <row r="596">
      <c r="A596" s="1" t="n">
        <v>594</v>
      </c>
      <c r="B596" t="inlineStr">
        <is>
          <t>Sprzedam jęczmień jary do siewu po młynkowaniu.</t>
        </is>
      </c>
      <c r="C596">
        <f>HYPERLINK("https://www.olx.pl/oferta/sprzedam-jeczmien-jary-do-siewu-po-mlynkowaniu-CID757-IDIQXet.html#eb9f5afda9")</f>
        <v/>
      </c>
    </row>
    <row r="597">
      <c r="A597" s="1" t="n">
        <v>595</v>
      </c>
      <c r="B597" t="inlineStr">
        <is>
          <t>Ziemniaki sadzeniaki Irga</t>
        </is>
      </c>
      <c r="C597">
        <f>HYPERLINK("https://www.olx.pl/oferta/ziemniaki-sadzeniaki-irga-CID757-IDIQXaP.html#eb9f5afda9")</f>
        <v/>
      </c>
    </row>
    <row r="598">
      <c r="A598" s="1" t="n">
        <v>596</v>
      </c>
      <c r="B598" t="inlineStr">
        <is>
          <t>Trawa pastewna Centrala Nasienna w Warszawie. Trawy pastewne różne</t>
        </is>
      </c>
      <c r="C598">
        <f>HYPERLINK("https://www.olx.pl/oferta/trawa-pastewna-centrala-nasienna-w-warszawie-trawy-pastewne-rozne-CID757-IDIuvuw.html#6bf9d12233;promoted")</f>
        <v/>
      </c>
    </row>
    <row r="599">
      <c r="A599" s="1" t="n">
        <v>597</v>
      </c>
      <c r="B599" t="inlineStr">
        <is>
          <t>Kwalifikowane nasiona pszenica jara MANDARYNA C/1</t>
        </is>
      </c>
      <c r="C599">
        <f>HYPERLINK("https://www.olx.pl/oferta/kwalifikowane-nasiona-pszenica-jara-mandaryna-c-1-CID757-IDjHJ4R.html#9a1c9f5201;promoted")</f>
        <v/>
      </c>
    </row>
    <row r="600">
      <c r="A600" s="1" t="n">
        <v>598</v>
      </c>
      <c r="B600" t="inlineStr">
        <is>
          <t>Ziemniaki jadalne</t>
        </is>
      </c>
      <c r="C600">
        <f>HYPERLINK("https://www.olx.pl/oferta/ziemniaki-jadalne-CID757-IDIhEpn.html#9a1c9f5201;promoted")</f>
        <v/>
      </c>
    </row>
    <row r="601">
      <c r="A601" s="1" t="n">
        <v>599</v>
      </c>
      <c r="B601" t="inlineStr">
        <is>
          <t>Zyto do siewu kukurydza na kiszonke</t>
        </is>
      </c>
      <c r="C601">
        <f>HYPERLINK("https://www.olx.pl/oferta/zyto-do-siewu-kukurydza-na-kiszonke-CID757-IDGqgSn.html#eb9f5afda9")</f>
        <v/>
      </c>
    </row>
    <row r="602">
      <c r="A602" s="1" t="n">
        <v>600</v>
      </c>
      <c r="B602" t="inlineStr">
        <is>
          <t>Siano w kostkach</t>
        </is>
      </c>
      <c r="C602">
        <f>HYPERLINK("https://www.olx.pl/oferta/siano-w-kostkach-CID757-IDHyTGu.html#eb9f5afda9")</f>
        <v/>
      </c>
    </row>
    <row r="603">
      <c r="A603" s="1" t="n">
        <v>601</v>
      </c>
      <c r="B603" t="inlineStr">
        <is>
          <t>Ziemniaki wielość sadzeniaki</t>
        </is>
      </c>
      <c r="C603">
        <f>HYPERLINK("https://www.olx.pl/oferta/ziemniaki-wielosc-sadzeniaki-CID757-IDIQXKx.html#eb9f5afda9")</f>
        <v/>
      </c>
    </row>
    <row r="604">
      <c r="A604" s="1" t="n">
        <v>602</v>
      </c>
      <c r="B604" t="inlineStr">
        <is>
          <t>OWIES  po pierwszym wysiewie. Pierwszy właściciel</t>
        </is>
      </c>
      <c r="C604">
        <f>HYPERLINK("https://www.olx.pl/oferta/owies-po-pierwszym-wysiewie-pierwszy-wlasciciel-CID757-IDHUl45.html#9a1c9f5201")</f>
        <v/>
      </c>
    </row>
    <row r="605">
      <c r="A605" s="1" t="n">
        <v>603</v>
      </c>
      <c r="B605" t="inlineStr">
        <is>
          <t>Sadzeniaki ziemniaki, ziemniak sadzeniak Wineta, Bella Rosa, Lord</t>
        </is>
      </c>
      <c r="C605">
        <f>HYPERLINK("https://www.olx.pl/oferta/sadzeniaki-ziemniaki-ziemniak-sadzeniak-wineta-bella-rosa-lord-CID757-IDIQXC5.html#eb9f5afda9")</f>
        <v/>
      </c>
    </row>
    <row r="606">
      <c r="A606" s="1" t="n">
        <v>604</v>
      </c>
      <c r="B606" t="inlineStr">
        <is>
          <t>Sprzedam siano w kostkach</t>
        </is>
      </c>
      <c r="C606">
        <f>HYPERLINK("https://www.olx.pl/oferta/sprzedam-siano-w-kostkach-CID757-IDGpJQy.html#eb9f5afda9")</f>
        <v/>
      </c>
    </row>
    <row r="607">
      <c r="A607" s="1" t="n">
        <v>605</v>
      </c>
      <c r="B607" t="inlineStr">
        <is>
          <t>Ziemniak Ricarda 1 rok po centrali</t>
        </is>
      </c>
      <c r="C607">
        <f>HYPERLINK("https://www.olx.pl/oferta/ziemniak-ricarda-1-rok-po-centrali-CID757-IDHWURb.html#eb9f5afda9")</f>
        <v/>
      </c>
    </row>
    <row r="608">
      <c r="A608" s="1" t="n">
        <v>606</v>
      </c>
      <c r="B608" t="inlineStr">
        <is>
          <t>Nasiona cebuli Rhino od Hazera Promocja!!!</t>
        </is>
      </c>
      <c r="C608">
        <f>HYPERLINK("https://www.olx.pl/oferta/nasiona-cebuli-rhino-od-hazera-promocja-CID757-IDISN8T.html#eb9f5afda9;promoted")</f>
        <v/>
      </c>
    </row>
    <row r="609">
      <c r="A609" s="1" t="n">
        <v>607</v>
      </c>
      <c r="B609" t="inlineStr">
        <is>
          <t>Pszenica jara SERVUS</t>
        </is>
      </c>
      <c r="C609">
        <f>HYPERLINK("https://www.olx.pl/oferta/pszenica-jara-servus-CID757-IDIY1Ub.html#9a1c9f5201;promoted")</f>
        <v/>
      </c>
    </row>
    <row r="610">
      <c r="A610" s="1" t="n">
        <v>608</v>
      </c>
      <c r="B610" t="inlineStr">
        <is>
          <t>Ziemniaki sadzeniaki i paszowe</t>
        </is>
      </c>
      <c r="C610">
        <f>HYPERLINK("https://www.olx.pl/oferta/ziemniaki-sadzeniaki-i-paszowe-CID757-IDIUX0N.html#ae36309ced;promoted")</f>
        <v/>
      </c>
    </row>
    <row r="611">
      <c r="A611" s="1" t="n">
        <v>609</v>
      </c>
      <c r="B611" t="inlineStr">
        <is>
          <t>Ziemniaki sadzeniaki denar, gala, lilly</t>
        </is>
      </c>
      <c r="C611">
        <f>HYPERLINK("https://www.olx.pl/oferta/ziemniaki-sadzeniaki-denar-gala-lilly-CID757-IDJ3xMf.html#6bf9d12233")</f>
        <v/>
      </c>
    </row>
    <row r="612">
      <c r="A612" s="1" t="n">
        <v>610</v>
      </c>
      <c r="B612" t="inlineStr">
        <is>
          <t>proso dwa lata po centrali</t>
        </is>
      </c>
      <c r="C612">
        <f>HYPERLINK("https://www.olx.pl/oferta/proso-dwa-lata-po-centrali-CID757-IDJ3ys3.html#eb9f5afda9")</f>
        <v/>
      </c>
    </row>
    <row r="613">
      <c r="A613" s="1" t="n">
        <v>611</v>
      </c>
      <c r="B613" t="inlineStr">
        <is>
          <t>Ziemniaki jadalne, paszowe, sadzeniaki</t>
        </is>
      </c>
      <c r="C613">
        <f>HYPERLINK("https://www.olx.pl/oferta/ziemniaki-jadalne-paszowe-sadzeniaki-CID757-IDDE1j4.html#eb9f5afda9")</f>
        <v/>
      </c>
    </row>
    <row r="614">
      <c r="A614" s="1" t="n">
        <v>612</v>
      </c>
      <c r="B614" t="inlineStr">
        <is>
          <t>Ziemniaki sadzeniaki i paszowe</t>
        </is>
      </c>
      <c r="C614">
        <f>HYPERLINK("https://www.olx.pl/oferta/ziemniaki-sadzeniaki-i-paszowe-CID757-IDIUX0N.html#9a1c9f5201;promoted")</f>
        <v/>
      </c>
    </row>
    <row r="615">
      <c r="A615" s="1" t="n">
        <v>613</v>
      </c>
      <c r="B615" t="inlineStr">
        <is>
          <t>Sadzeniaki</t>
        </is>
      </c>
      <c r="C615">
        <f>HYPERLINK("https://www.olx.pl/oferta/sadzeniaki-CID757-IDJ3yoy.html#eb9f5afda9")</f>
        <v/>
      </c>
    </row>
    <row r="616">
      <c r="A616" s="1" t="n">
        <v>614</v>
      </c>
      <c r="B616" t="inlineStr">
        <is>
          <t>Ziemniaki jadalne</t>
        </is>
      </c>
      <c r="C616">
        <f>HYPERLINK("https://www.olx.pl/oferta/ziemniaki-jadalne-CID757-IDGJQTi.html#9a1c9f5201;promoted")</f>
        <v/>
      </c>
    </row>
    <row r="617">
      <c r="A617" s="1" t="n">
        <v>615</v>
      </c>
      <c r="B617" t="inlineStr">
        <is>
          <t>Bób BIZON suchy - nasiona do sadzenia</t>
        </is>
      </c>
      <c r="C617">
        <f>HYPERLINK("https://www.olx.pl/oferta/bob-bizon-suchy-nasiona-do-sadzenia-CID757-IDJ3ynb.html#eb9f5afda9")</f>
        <v/>
      </c>
    </row>
    <row r="618">
      <c r="A618" s="1" t="n">
        <v>616</v>
      </c>
      <c r="B618" t="inlineStr">
        <is>
          <t>Mieszanka zbożowa</t>
        </is>
      </c>
      <c r="C618">
        <f>HYPERLINK("https://www.olx.pl/oferta/mieszanka-zbozowa-CID757-IDJ3vtp.html#ae36309ced")</f>
        <v/>
      </c>
    </row>
    <row r="619">
      <c r="A619" s="1" t="n">
        <v>617</v>
      </c>
      <c r="B619" t="inlineStr">
        <is>
          <t>Ziemniaki sadzeniaki</t>
        </is>
      </c>
      <c r="C619">
        <f>HYPERLINK("https://www.olx.pl/oferta/ziemniaki-sadzeniaki-CID757-IDJ3yiF.html#eb9f5afda9")</f>
        <v/>
      </c>
    </row>
    <row r="620">
      <c r="A620" s="1" t="n">
        <v>618</v>
      </c>
      <c r="B620" t="inlineStr">
        <is>
          <t>Proso żółte oczyszczone</t>
        </is>
      </c>
      <c r="C620">
        <f>HYPERLINK("https://www.olx.pl/oferta/proso-zolte-oczyszczone-CID757-IDII8Rs.html#eb9f5afda9")</f>
        <v/>
      </c>
    </row>
    <row r="621">
      <c r="A621" s="1" t="n">
        <v>619</v>
      </c>
      <c r="B621" t="inlineStr">
        <is>
          <t>sprzedam jęczmień jary</t>
        </is>
      </c>
      <c r="C621">
        <f>HYPERLINK("https://www.olx.pl/oferta/sprzedam-jeczmien-jary-CID757-IDJ1CqO.html#6bf9d12233;promoted")</f>
        <v/>
      </c>
    </row>
    <row r="622">
      <c r="A622" s="1" t="n">
        <v>620</v>
      </c>
      <c r="B622" t="inlineStr">
        <is>
          <t>Mieszanka zbożowa</t>
        </is>
      </c>
      <c r="C622">
        <f>HYPERLINK("https://www.olx.pl/oferta/mieszanka-zbozowa-CID757-IDJ3vtp.html#9a1c9f5201")</f>
        <v/>
      </c>
    </row>
    <row r="623">
      <c r="A623" s="1" t="n">
        <v>621</v>
      </c>
      <c r="B623" t="inlineStr">
        <is>
          <t>Sianokiszonka...</t>
        </is>
      </c>
      <c r="C623">
        <f>HYPERLINK("https://www.olx.pl/oferta/sianokiszonka-CID757-IDGMbLs.html#eb9f5afda9")</f>
        <v/>
      </c>
    </row>
    <row r="624">
      <c r="A624" s="1" t="n">
        <v>622</v>
      </c>
      <c r="B624" t="inlineStr">
        <is>
          <t>Łubin żółty oczyszczony</t>
        </is>
      </c>
      <c r="C624">
        <f>HYPERLINK("https://www.olx.pl/oferta/lubin-zolty-oczyszczony-CID757-IDJ3v8i.html#ae36309ced")</f>
        <v/>
      </c>
    </row>
    <row r="625">
      <c r="A625" s="1" t="n">
        <v>623</v>
      </c>
      <c r="B625" t="inlineStr">
        <is>
          <t>Owies Bingo 2020</t>
        </is>
      </c>
      <c r="C625">
        <f>HYPERLINK("https://www.olx.pl/oferta/owies-bingo-2020-CID757-IDJ3y4T.html#eb9f5afda9")</f>
        <v/>
      </c>
    </row>
    <row r="626">
      <c r="A626" s="1" t="n">
        <v>624</v>
      </c>
      <c r="B626" t="inlineStr">
        <is>
          <t>Łubin żółty oczyszczony</t>
        </is>
      </c>
      <c r="C626">
        <f>HYPERLINK("https://www.olx.pl/oferta/lubin-zolty-oczyszczony-CID757-IDJ3v8i.html#9a1c9f5201")</f>
        <v/>
      </c>
    </row>
    <row r="627">
      <c r="A627" s="1" t="n">
        <v>625</v>
      </c>
      <c r="B627" t="inlineStr">
        <is>
          <t>Sprzedam tegoroczną sianokisonkę</t>
        </is>
      </c>
      <c r="C627">
        <f>HYPERLINK("https://www.olx.pl/oferta/sprzedam-tegoroczna-sianokisonke-CID757-IDHFT9C.html#eb9f5afda9")</f>
        <v/>
      </c>
    </row>
    <row r="628">
      <c r="A628" s="1" t="n">
        <v>626</v>
      </c>
      <c r="B628" t="inlineStr">
        <is>
          <t>Siano w kostkach kostka siana tegoroczne 2020</t>
        </is>
      </c>
      <c r="C628">
        <f>HYPERLINK("https://www.olx.pl/oferta/siano-w-kostkach-kostka-siana-tegoroczne-2020-CID757-IDGAvyK.html#ae36309ced")</f>
        <v/>
      </c>
    </row>
    <row r="629">
      <c r="A629" s="1" t="n">
        <v>627</v>
      </c>
      <c r="B629" t="inlineStr">
        <is>
          <t>Chaber bławatek roślina miododajna nasiona</t>
        </is>
      </c>
      <c r="C629">
        <f>HYPERLINK("https://www.olx.pl/oferta/chaber-blawatek-roslina-miododajna-nasiona-CID757-IDGIYpF.html#9a1c9f5201;promoted")</f>
        <v/>
      </c>
    </row>
    <row r="630">
      <c r="A630" s="1" t="n">
        <v>628</v>
      </c>
      <c r="B630" t="inlineStr">
        <is>
          <t>Ziemniaki jadalne wielkości sadzeniaka</t>
        </is>
      </c>
      <c r="C630">
        <f>HYPERLINK("https://www.olx.pl/oferta/ziemniaki-jadalne-wielkosci-sadzeniaka-CID757-IDI2viZ.html#ae36309ced")</f>
        <v/>
      </c>
    </row>
    <row r="631">
      <c r="A631" s="1" t="n">
        <v>629</v>
      </c>
      <c r="B631" t="inlineStr">
        <is>
          <t>Sprzedam sadzeniaki odmiana Irga</t>
        </is>
      </c>
      <c r="C631">
        <f>HYPERLINK("https://www.olx.pl/oferta/sprzedam-sadzeniaki-odmiana-irga-CID757-IDJ0k5V.html#6bf9d12233;promoted")</f>
        <v/>
      </c>
    </row>
    <row r="632">
      <c r="A632" s="1" t="n">
        <v>630</v>
      </c>
      <c r="B632" t="inlineStr">
        <is>
          <t>Lucerna Kwalifikat Najtaniej ! Traide, Verko Plato Koniczyna . Wysyłka</t>
        </is>
      </c>
      <c r="C632">
        <f>HYPERLINK("https://www.olx.pl/oferta/lucerna-kwalifikat-najtaniej-traide-verko-plato-koniczyna-wysylka-CID757-IDE2g9F.html#9a1c9f5201;promoted")</f>
        <v/>
      </c>
    </row>
    <row r="633">
      <c r="A633" s="1" t="n">
        <v>631</v>
      </c>
      <c r="B633" t="inlineStr">
        <is>
          <t>Sprzedam Owies Monsun</t>
        </is>
      </c>
      <c r="C633">
        <f>HYPERLINK("https://www.olx.pl/oferta/sprzedam-owies-monsun-CID757-IDINgej.html#6bf9d12233;promoted")</f>
        <v/>
      </c>
    </row>
    <row r="634">
      <c r="A634" s="1" t="n">
        <v>632</v>
      </c>
      <c r="B634" t="inlineStr">
        <is>
          <t>Ziemniaki sadzeniaki</t>
        </is>
      </c>
      <c r="C634">
        <f>HYPERLINK("https://www.olx.pl/oferta/ziemniaki-sadzeniaki-CID757-IDIXbBf.html#eb9f5afda9;promoted")</f>
        <v/>
      </c>
    </row>
    <row r="635">
      <c r="A635" s="1" t="n">
        <v>633</v>
      </c>
      <c r="B635" t="inlineStr">
        <is>
          <t>Ziemniaki wineta żółte wielkość jak sadzeniaki drobne jadalne</t>
        </is>
      </c>
      <c r="C635">
        <f>HYPERLINK("https://www.olx.pl/oferta/ziemniaki-wineta-zolte-wielkosc-jak-sadzeniaki-drobne-jadalne-CID757-IDHhmlS.html#9a1c9f5201;promoted")</f>
        <v/>
      </c>
    </row>
    <row r="636">
      <c r="A636" s="1" t="n">
        <v>634</v>
      </c>
      <c r="B636" t="inlineStr">
        <is>
          <t>Sadzeniaki</t>
        </is>
      </c>
      <c r="C636">
        <f>HYPERLINK("https://www.olx.pl/oferta/sadzeniaki-CID757-IDJ3yoy.html#6bf9d12233")</f>
        <v/>
      </c>
    </row>
    <row r="637">
      <c r="A637" s="1" t="n">
        <v>635</v>
      </c>
      <c r="B637" t="inlineStr">
        <is>
          <t>Bób BIZON suchy - nasiona do sadzenia</t>
        </is>
      </c>
      <c r="C637">
        <f>HYPERLINK("https://www.olx.pl/oferta/bob-bizon-suchy-nasiona-do-sadzenia-CID757-IDJ3ynb.html#6bf9d12233")</f>
        <v/>
      </c>
    </row>
    <row r="638">
      <c r="A638" s="1" t="n">
        <v>636</v>
      </c>
      <c r="B638" t="inlineStr">
        <is>
          <t>Ziemniaki vineta</t>
        </is>
      </c>
      <c r="C638">
        <f>HYPERLINK("https://www.olx.pl/oferta/ziemniaki-vineta-CID757-IDIKt9u.html#eb9f5afda9")</f>
        <v/>
      </c>
    </row>
    <row r="639">
      <c r="A639" s="1" t="n">
        <v>637</v>
      </c>
      <c r="B639" t="inlineStr">
        <is>
          <t>Ziemniaki sadzeniaki denar, gala, lilly</t>
        </is>
      </c>
      <c r="C639">
        <f>HYPERLINK("https://www.olx.pl/oferta/ziemniaki-sadzeniaki-denar-gala-lilly-CID757-IDJ3xMf.html#ae36309ced")</f>
        <v/>
      </c>
    </row>
    <row r="640">
      <c r="A640" s="1" t="n">
        <v>638</v>
      </c>
      <c r="B640" t="inlineStr">
        <is>
          <t>sprzedam jęczmień jary</t>
        </is>
      </c>
      <c r="C640">
        <f>HYPERLINK("https://www.olx.pl/oferta/sprzedam-jeczmien-jary-CID757-IDJ1CqO.html#9a1c9f5201;promoted")</f>
        <v/>
      </c>
    </row>
    <row r="641">
      <c r="A641" s="1" t="n">
        <v>639</v>
      </c>
      <c r="B641" t="inlineStr">
        <is>
          <t>Ziemniaki sadzeniaki</t>
        </is>
      </c>
      <c r="C641">
        <f>HYPERLINK("https://www.olx.pl/oferta/ziemniaki-sadzeniaki-CID757-IDJ3yiF.html#6bf9d12233")</f>
        <v/>
      </c>
    </row>
    <row r="642">
      <c r="A642" s="1" t="n">
        <v>640</v>
      </c>
      <c r="B642" t="inlineStr">
        <is>
          <t>Sprzedam łubin słodki wąskolistny odm.Dalbor</t>
        </is>
      </c>
      <c r="C642">
        <f>HYPERLINK("https://www.olx.pl/oferta/sprzedam-lubin-slodki-waskolistny-odm-dalbor-CID757-IDIp6uQ.html#eb9f5afda9")</f>
        <v/>
      </c>
    </row>
    <row r="643">
      <c r="A643" s="1" t="n">
        <v>641</v>
      </c>
      <c r="B643" t="inlineStr">
        <is>
          <t>Proso żółte oczyszczone</t>
        </is>
      </c>
      <c r="C643">
        <f>HYPERLINK("https://www.olx.pl/oferta/proso-zolte-oczyszczone-CID757-IDII8Rs.html#6bf9d12233")</f>
        <v/>
      </c>
    </row>
    <row r="644">
      <c r="A644" s="1" t="n">
        <v>642</v>
      </c>
      <c r="B644" t="inlineStr">
        <is>
          <t>Ziemniaki jadalne, paszowe, sadzeniak, marchew paszowa</t>
        </is>
      </c>
      <c r="C644">
        <f>HYPERLINK("https://www.olx.pl/oferta/ziemniaki-jadalne-paszowe-sadzeniak-marchew-paszowa-CID757-IDCcRBK.html#eb9f5afda9")</f>
        <v/>
      </c>
    </row>
    <row r="645">
      <c r="A645" s="1" t="n">
        <v>643</v>
      </c>
      <c r="B645" t="inlineStr">
        <is>
          <t>Ziemniaki vineta "sadzeniaki "</t>
        </is>
      </c>
      <c r="C645">
        <f>HYPERLINK("https://www.olx.pl/oferta/ziemniaki-vineta-sadzeniaki-CID757-IDJ3z0s.html#eb9f5afda9;promoted")</f>
        <v/>
      </c>
    </row>
    <row r="646">
      <c r="A646" s="1" t="n">
        <v>644</v>
      </c>
      <c r="B646" t="inlineStr">
        <is>
          <t>Sianokiszonka...</t>
        </is>
      </c>
      <c r="C646">
        <f>HYPERLINK("https://www.olx.pl/oferta/sianokiszonka-CID757-IDGMbLs.html#6bf9d12233")</f>
        <v/>
      </c>
    </row>
    <row r="647">
      <c r="A647" s="1" t="n">
        <v>645</v>
      </c>
      <c r="B647" t="inlineStr">
        <is>
          <t>Ziemniaki jadalne,sadzeniaki Wineta i Denar</t>
        </is>
      </c>
      <c r="C647">
        <f>HYPERLINK("https://www.olx.pl/oferta/ziemniaki-jadalne-sadzeniaki-wineta-i-denar-CID757-IDGqoQe.html#eb9f5afda9")</f>
        <v/>
      </c>
    </row>
    <row r="648">
      <c r="A648" s="1" t="n">
        <v>646</v>
      </c>
      <c r="B648" t="inlineStr">
        <is>
          <t>Owies Bingo 2020</t>
        </is>
      </c>
      <c r="C648">
        <f>HYPERLINK("https://www.olx.pl/oferta/owies-bingo-2020-CID757-IDJ3y4T.html#6bf9d12233")</f>
        <v/>
      </c>
    </row>
    <row r="649">
      <c r="A649" s="1" t="n">
        <v>647</v>
      </c>
      <c r="B649" t="inlineStr">
        <is>
          <t>sprzedam jęczmień jary</t>
        </is>
      </c>
      <c r="C649">
        <f>HYPERLINK("https://www.olx.pl/oferta/sprzedam-jeczmien-jary-CID757-IDJ1CqO.html#ae36309ced;promoted")</f>
        <v/>
      </c>
    </row>
    <row r="650">
      <c r="A650" s="1" t="n">
        <v>648</v>
      </c>
      <c r="B650" t="inlineStr">
        <is>
          <t>mieszanka zbożowa, pszenżyto</t>
        </is>
      </c>
      <c r="C650">
        <f>HYPERLINK("https://www.olx.pl/oferta/mieszanka-zbozowa-pszenzyto-CID757-IDGcMgd.html#eb9f5afda9")</f>
        <v/>
      </c>
    </row>
    <row r="651">
      <c r="A651" s="1" t="n">
        <v>649</v>
      </c>
      <c r="B651" t="inlineStr">
        <is>
          <t>Sprzedam tegoroczną sianokisonkę</t>
        </is>
      </c>
      <c r="C651">
        <f>HYPERLINK("https://www.olx.pl/oferta/sprzedam-tegoroczna-sianokisonke-CID757-IDHFT9C.html#6bf9d12233")</f>
        <v/>
      </c>
    </row>
    <row r="652">
      <c r="A652" s="1" t="n">
        <v>650</v>
      </c>
      <c r="B652" t="inlineStr">
        <is>
          <t>Pszenica ozima...</t>
        </is>
      </c>
      <c r="C652">
        <f>HYPERLINK("https://www.olx.pl/oferta/pszenica-ozima-CID757-IDIQmYC.html#eb9f5afda9")</f>
        <v/>
      </c>
    </row>
    <row r="653">
      <c r="A653" s="1" t="n">
        <v>651</v>
      </c>
      <c r="B653" t="inlineStr">
        <is>
          <t>Pszenżyto jare czyszczone Mazur</t>
        </is>
      </c>
      <c r="C653">
        <f>HYPERLINK("https://www.olx.pl/oferta/pszenzyto-jare-czyszczone-mazur-CID757-IDJ3yB3.html#eb9f5afda9")</f>
        <v/>
      </c>
    </row>
    <row r="654">
      <c r="A654" s="1" t="n">
        <v>652</v>
      </c>
      <c r="B654" t="inlineStr">
        <is>
          <t>Pszenica ozima, ponad 10 ton, po centrali</t>
        </is>
      </c>
      <c r="C654">
        <f>HYPERLINK("https://www.olx.pl/oferta/pszenica-ozima-ponad-10-ton-po-centrali-CID757-IDJ2D2J.html#9a1c9f5201;promoted")</f>
        <v/>
      </c>
    </row>
    <row r="655">
      <c r="A655" s="1" t="n">
        <v>653</v>
      </c>
      <c r="B655" t="inlineStr">
        <is>
          <t>Ziemniaki wielkości sadzeniaka rok po centrali BELLAROSA i VINETA</t>
        </is>
      </c>
      <c r="C655">
        <f>HYPERLINK("https://www.olx.pl/oferta/ziemniaki-wielkosci-sadzeniaka-rok-po-centrali-bellarosa-i-vineta-CID757-IDIZ1IX.html#9a1c9f5201;promoted")</f>
        <v/>
      </c>
    </row>
    <row r="656">
      <c r="A656" s="1" t="n">
        <v>654</v>
      </c>
      <c r="B656" t="inlineStr">
        <is>
          <t>Proso żółte oczyszczone</t>
        </is>
      </c>
      <c r="C656">
        <f>HYPERLINK("https://www.olx.pl/oferta/proso-zolte-oczyszczone-CID757-IDII8Rs.html#ae36309ced")</f>
        <v/>
      </c>
    </row>
    <row r="657">
      <c r="A657" s="1" t="n">
        <v>655</v>
      </c>
      <c r="B657" t="inlineStr">
        <is>
          <t>Ziemniaki sadzeniaki Vineta , Marabel , Denar</t>
        </is>
      </c>
      <c r="C657">
        <f>HYPERLINK("https://www.olx.pl/oferta/ziemniaki-sadzeniaki-vineta-marabel-denar-CID757-IDI5Rfw.html#eb9f5afda9;promoted")</f>
        <v/>
      </c>
    </row>
    <row r="658">
      <c r="A658" s="1" t="n">
        <v>656</v>
      </c>
      <c r="B658" t="inlineStr">
        <is>
          <t>Sprzedam paczki siana,</t>
        </is>
      </c>
      <c r="C658">
        <f>HYPERLINK("https://www.olx.pl/oferta/sprzedam-paczki-siana-CID757-IDCLh4M.html#9a1c9f5201;promoted")</f>
        <v/>
      </c>
    </row>
    <row r="659">
      <c r="A659" s="1" t="n">
        <v>657</v>
      </c>
      <c r="B659" t="inlineStr">
        <is>
          <t>Sprzedam tegoroczną sianokisonkę</t>
        </is>
      </c>
      <c r="C659">
        <f>HYPERLINK("https://www.olx.pl/oferta/sprzedam-tegoroczna-sianokisonke-CID757-IDHFT9C.html#9a1c9f5201")</f>
        <v/>
      </c>
    </row>
    <row r="660">
      <c r="A660" s="1" t="n">
        <v>658</v>
      </c>
      <c r="B660" t="inlineStr">
        <is>
          <t>Kielkowane sadzeniaki lorda denara</t>
        </is>
      </c>
      <c r="C660">
        <f>HYPERLINK("https://www.olx.pl/oferta/kielkowane-sadzeniaki-lorda-denara-CID757-IDIVAsw.html#eb9f5afda9;promoted")</f>
        <v/>
      </c>
    </row>
    <row r="661">
      <c r="A661" s="1" t="n">
        <v>659</v>
      </c>
      <c r="B661" t="inlineStr">
        <is>
          <t>Sianokiszonka...</t>
        </is>
      </c>
      <c r="C661">
        <f>HYPERLINK("https://www.olx.pl/oferta/sianokiszonka-CID757-IDGMbLs.html#ae36309ced")</f>
        <v/>
      </c>
    </row>
    <row r="662">
      <c r="A662" s="1" t="n">
        <v>660</v>
      </c>
      <c r="B662" t="inlineStr">
        <is>
          <t>Pszenżyto jare czyszczone Mazur</t>
        </is>
      </c>
      <c r="C662">
        <f>HYPERLINK("https://www.olx.pl/oferta/pszenzyto-jare-czyszczone-mazur-CID757-IDJ3yB3.html#6bf9d12233")</f>
        <v/>
      </c>
    </row>
    <row r="663">
      <c r="A663" s="1" t="n">
        <v>661</v>
      </c>
      <c r="B663" t="inlineStr">
        <is>
          <t>Owies Bingo 2020</t>
        </is>
      </c>
      <c r="C663">
        <f>HYPERLINK("https://www.olx.pl/oferta/owies-bingo-2020-CID757-IDJ3y4T.html#ae36309ced")</f>
        <v/>
      </c>
    </row>
    <row r="664">
      <c r="A664" s="1" t="n">
        <v>662</v>
      </c>
      <c r="B664" t="inlineStr">
        <is>
          <t>Sadzeniaki Ignacy</t>
        </is>
      </c>
      <c r="C664">
        <f>HYPERLINK("https://www.olx.pl/oferta/sadzeniaki-ignacy-CID757-IDJ3zEy.html#eb9f5afda9")</f>
        <v/>
      </c>
    </row>
    <row r="665">
      <c r="A665" s="1" t="n">
        <v>663</v>
      </c>
      <c r="B665" t="inlineStr">
        <is>
          <t>Ziemniak Denar, Tajfun wielkości 3,5-5cm</t>
        </is>
      </c>
      <c r="C665">
        <f>HYPERLINK("https://www.olx.pl/oferta/ziemniak-denar-tajfun-wielkosci-3-5-5cm-CID757-IDJ3ywh.html#6bf9d12233")</f>
        <v/>
      </c>
    </row>
    <row r="666">
      <c r="A666" s="1" t="n">
        <v>664</v>
      </c>
      <c r="B666" t="inlineStr">
        <is>
          <t>Sprzedam ziemniaki sadzeniaki catania</t>
        </is>
      </c>
      <c r="C666">
        <f>HYPERLINK("https://www.olx.pl/oferta/sprzedam-ziemniaki-sadzeniaki-catania-CID757-IDJ3zDV.html#eb9f5afda9")</f>
        <v/>
      </c>
    </row>
    <row r="667">
      <c r="A667" s="1" t="n">
        <v>665</v>
      </c>
      <c r="B667" t="inlineStr">
        <is>
          <t>Ziemniaki sadzeniaki</t>
        </is>
      </c>
      <c r="C667">
        <f>HYPERLINK("https://www.olx.pl/oferta/ziemniaki-sadzeniaki-CID757-IDJ3zDt.html#eb9f5afda9")</f>
        <v/>
      </c>
    </row>
    <row r="668">
      <c r="A668" s="1" t="n">
        <v>666</v>
      </c>
      <c r="B668" t="inlineStr">
        <is>
          <t>Ziemniaki sadzeniaki denar, gala, lilly</t>
        </is>
      </c>
      <c r="C668">
        <f>HYPERLINK("https://www.olx.pl/oferta/ziemniaki-sadzeniaki-denar-gala-lilly-CID757-IDJ3xMf.html#9a1c9f5201")</f>
        <v/>
      </c>
    </row>
    <row r="669">
      <c r="A669" s="1" t="n">
        <v>667</v>
      </c>
      <c r="B669" t="inlineStr">
        <is>
          <t>Sprzedam tegoroczną sianokisonkę</t>
        </is>
      </c>
      <c r="C669">
        <f>HYPERLINK("https://www.olx.pl/oferta/sprzedam-tegoroczna-sianokisonke-CID757-IDHFT9C.html#ae36309ced")</f>
        <v/>
      </c>
    </row>
    <row r="670">
      <c r="A670" s="1" t="n">
        <v>668</v>
      </c>
      <c r="B670" t="inlineStr">
        <is>
          <t>proso dwa lata po centrali</t>
        </is>
      </c>
      <c r="C670">
        <f>HYPERLINK("https://www.olx.pl/oferta/proso-dwa-lata-po-centrali-CID757-IDJ3ys3.html#6bf9d12233")</f>
        <v/>
      </c>
    </row>
    <row r="671">
      <c r="A671" s="1" t="n">
        <v>669</v>
      </c>
      <c r="B671" t="inlineStr">
        <is>
          <t>Ziemniaki jadalne, paszowe, sadzeniaki</t>
        </is>
      </c>
      <c r="C671">
        <f>HYPERLINK("https://www.olx.pl/oferta/ziemniaki-jadalne-paszowe-sadzeniaki-CID757-IDDE1j4.html#6bf9d12233")</f>
        <v/>
      </c>
    </row>
    <row r="672">
      <c r="A672" s="1" t="n">
        <v>670</v>
      </c>
      <c r="B672" t="inlineStr">
        <is>
          <t>Ziemniaki duże i sadzeniaki</t>
        </is>
      </c>
      <c r="C672">
        <f>HYPERLINK("https://www.olx.pl/oferta/ziemniaki-duze-i-sadzeniaki-CID757-IDJ1Lmu.html#6bf9d12233;promoted")</f>
        <v/>
      </c>
    </row>
    <row r="673">
      <c r="A673" s="1" t="n">
        <v>671</v>
      </c>
      <c r="B673" t="inlineStr">
        <is>
          <t>mieszanka zbożowa, pszenżyto</t>
        </is>
      </c>
      <c r="C673">
        <f>HYPERLINK("https://www.olx.pl/oferta/mieszanka-zbozowa-pszenzyto-CID757-IDGcMgd.html#ae36309ced")</f>
        <v/>
      </c>
    </row>
    <row r="674">
      <c r="A674" s="1" t="n">
        <v>672</v>
      </c>
      <c r="B674" t="inlineStr">
        <is>
          <t>Ziemniaki vineta</t>
        </is>
      </c>
      <c r="C674">
        <f>HYPERLINK("https://www.olx.pl/oferta/ziemniaki-vineta-CID757-IDIKt9u.html#ae36309ced")</f>
        <v/>
      </c>
    </row>
    <row r="675">
      <c r="A675" s="1" t="n">
        <v>673</v>
      </c>
      <c r="B675" t="inlineStr">
        <is>
          <t>Ziemniaki sadzeniaki</t>
        </is>
      </c>
      <c r="C675">
        <f>HYPERLINK("https://www.olx.pl/oferta/ziemniaki-sadzeniaki-CID757-IDJ3yiF.html#9a1c9f5201")</f>
        <v/>
      </c>
    </row>
    <row r="676">
      <c r="A676" s="1" t="n">
        <v>674</v>
      </c>
      <c r="B676" t="inlineStr">
        <is>
          <t>Ziemniaki jadalne, paszowe, sadzeniak, marchew paszowa</t>
        </is>
      </c>
      <c r="C676">
        <f>HYPERLINK("https://www.olx.pl/oferta/ziemniaki-jadalne-paszowe-sadzeniak-marchew-paszowa-CID757-IDCcRBK.html#6bf9d12233")</f>
        <v/>
      </c>
    </row>
    <row r="677">
      <c r="A677" s="1" t="n">
        <v>675</v>
      </c>
      <c r="B677" t="inlineStr">
        <is>
          <t>Pszenica ozima...</t>
        </is>
      </c>
      <c r="C677">
        <f>HYPERLINK("https://www.olx.pl/oferta/pszenica-ozima-CID757-IDIQmYC.html#ae36309ced")</f>
        <v/>
      </c>
    </row>
    <row r="678">
      <c r="A678" s="1" t="n">
        <v>676</v>
      </c>
      <c r="B678" t="inlineStr">
        <is>
          <t>ziarno - karma dla dzikich ptaków - zimowe dokarmianie</t>
        </is>
      </c>
      <c r="C678">
        <f>HYPERLINK("https://www.olx.pl/oferta/ziarno-karma-dla-dzikich-ptakow-zimowe-dokarmianie-CID757-IDI12eS.html#eb9f5afda9")</f>
        <v/>
      </c>
    </row>
    <row r="679">
      <c r="A679" s="1" t="n">
        <v>677</v>
      </c>
      <c r="B679" t="inlineStr">
        <is>
          <t>Proso żółte oczyszczone</t>
        </is>
      </c>
      <c r="C679">
        <f>HYPERLINK("https://www.olx.pl/oferta/proso-zolte-oczyszczone-CID757-IDII8Rs.html#9a1c9f5201")</f>
        <v/>
      </c>
    </row>
    <row r="680">
      <c r="A680" s="1" t="n">
        <v>678</v>
      </c>
      <c r="B680" t="inlineStr">
        <is>
          <t>Ziemniaki jadalne,sadzeniaki Wineta i Denar</t>
        </is>
      </c>
      <c r="C680">
        <f>HYPERLINK("https://www.olx.pl/oferta/ziemniaki-jadalne-sadzeniaki-wineta-i-denar-CID757-IDGqoQe.html#6bf9d12233")</f>
        <v/>
      </c>
    </row>
    <row r="681">
      <c r="A681" s="1" t="n">
        <v>679</v>
      </c>
      <c r="B681" t="inlineStr">
        <is>
          <t>Pszenżyto jare czyszczone Mazur</t>
        </is>
      </c>
      <c r="C681">
        <f>HYPERLINK("https://www.olx.pl/oferta/pszenzyto-jare-czyszczone-mazur-CID757-IDJ3yB3.html#ae36309ced")</f>
        <v/>
      </c>
    </row>
    <row r="682">
      <c r="A682" s="1" t="n">
        <v>680</v>
      </c>
      <c r="B682" t="inlineStr">
        <is>
          <t>Ziemniaki jurata, catania, rudolf kal 35-45</t>
        </is>
      </c>
      <c r="C682">
        <f>HYPERLINK("https://www.olx.pl/oferta/ziemniaki-jurata-catania-rudolf-kal-35-45-CID757-IDIQEUA.html#eb9f5afda9")</f>
        <v/>
      </c>
    </row>
    <row r="683">
      <c r="A683" s="1" t="n">
        <v>681</v>
      </c>
      <c r="B683" t="inlineStr">
        <is>
          <t>Sianokiszonka...</t>
        </is>
      </c>
      <c r="C683">
        <f>HYPERLINK("https://www.olx.pl/oferta/sianokiszonka-CID757-IDGMbLs.html#9a1c9f5201")</f>
        <v/>
      </c>
    </row>
    <row r="684">
      <c r="A684" s="1" t="n">
        <v>682</v>
      </c>
      <c r="B684" t="inlineStr">
        <is>
          <t>Sprzedam pszenżyto jare SOPOT ze zbioru 2020 oczyszczone do siewu</t>
        </is>
      </c>
      <c r="C684">
        <f>HYPERLINK("https://www.olx.pl/oferta/sprzedam-pszenzyto-jare-sopot-ze-zbioru-2020-oczyszczone-do-siewu-CID757-IDJ3A1Z.html#eb9f5afda9")</f>
        <v/>
      </c>
    </row>
    <row r="685">
      <c r="A685" s="1" t="n">
        <v>683</v>
      </c>
      <c r="B685" t="inlineStr">
        <is>
          <t>Owies Bingo 2020</t>
        </is>
      </c>
      <c r="C685">
        <f>HYPERLINK("https://www.olx.pl/oferta/owies-bingo-2020-CID757-IDJ3y4T.html#9a1c9f5201")</f>
        <v/>
      </c>
    </row>
    <row r="686">
      <c r="A686" s="1" t="n">
        <v>684</v>
      </c>
      <c r="B686" t="inlineStr">
        <is>
          <t>Sprzedam owies tegoroczny.</t>
        </is>
      </c>
      <c r="C686">
        <f>HYPERLINK("https://www.olx.pl/oferta/sprzedam-owies-tegoroczny-CID757-IDGnXJs.html#eb9f5afda9")</f>
        <v/>
      </c>
    </row>
    <row r="687">
      <c r="A687" s="1" t="n">
        <v>685</v>
      </c>
      <c r="B687" t="inlineStr">
        <is>
          <t>mieszanka zbożowa, pszenżyto</t>
        </is>
      </c>
      <c r="C687">
        <f>HYPERLINK("https://www.olx.pl/oferta/mieszanka-zbozowa-pszenzyto-CID757-IDGcMgd.html#6bf9d12233")</f>
        <v/>
      </c>
    </row>
    <row r="688">
      <c r="A688" s="1" t="n">
        <v>686</v>
      </c>
      <c r="B688" t="inlineStr">
        <is>
          <t>Ziemniak Denar, Tajfun wielkości 3,5-5cm</t>
        </is>
      </c>
      <c r="C688">
        <f>HYPERLINK("https://www.olx.pl/oferta/ziemniak-denar-tajfun-wielkosci-3-5-5cm-CID757-IDJ3ywh.html#ae36309ced")</f>
        <v/>
      </c>
    </row>
    <row r="689">
      <c r="A689" s="1" t="n">
        <v>687</v>
      </c>
      <c r="B689" t="inlineStr">
        <is>
          <t>Sprzedam owies bingo</t>
        </is>
      </c>
      <c r="C689">
        <f>HYPERLINK("https://www.olx.pl/oferta/sprzedam-owies-bingo-CID757-IDJ3zWC.html#eb9f5afda9")</f>
        <v/>
      </c>
    </row>
    <row r="690">
      <c r="A690" s="1" t="n">
        <v>688</v>
      </c>
      <c r="B690" t="inlineStr">
        <is>
          <t>Sadzeniaki tajfun</t>
        </is>
      </c>
      <c r="C690">
        <f>HYPERLINK("https://www.olx.pl/oferta/sadzeniaki-tajfun-CID757-IDJ3zUT.html#eb9f5afda9")</f>
        <v/>
      </c>
    </row>
    <row r="691">
      <c r="A691" s="1" t="n">
        <v>689</v>
      </c>
      <c r="B691" t="inlineStr">
        <is>
          <t>Pszenica ozima...</t>
        </is>
      </c>
      <c r="C691">
        <f>HYPERLINK("https://www.olx.pl/oferta/pszenica-ozima-CID757-IDIQmYC.html#6bf9d12233")</f>
        <v/>
      </c>
    </row>
    <row r="692">
      <c r="A692" s="1" t="n">
        <v>690</v>
      </c>
      <c r="B692" t="inlineStr">
        <is>
          <t>proso dwa lata po centrali</t>
        </is>
      </c>
      <c r="C692">
        <f>HYPERLINK("https://www.olx.pl/oferta/proso-dwa-lata-po-centrali-CID757-IDJ3ys3.html#ae36309ced")</f>
        <v/>
      </c>
    </row>
    <row r="693">
      <c r="A693" s="1" t="n">
        <v>691</v>
      </c>
      <c r="B693" t="inlineStr">
        <is>
          <t>Ziemniaki jadalne, paszowe, sadzeniaki</t>
        </is>
      </c>
      <c r="C693">
        <f>HYPERLINK("https://www.olx.pl/oferta/ziemniaki-jadalne-paszowe-sadzeniaki-CID757-IDDE1j4.html#ae36309ced")</f>
        <v/>
      </c>
    </row>
    <row r="694">
      <c r="A694" s="1" t="n">
        <v>692</v>
      </c>
      <c r="B694" t="inlineStr">
        <is>
          <t>Sadzeniaki</t>
        </is>
      </c>
      <c r="C694">
        <f>HYPERLINK("https://www.olx.pl/oferta/sadzeniaki-CID757-IDJ3yoy.html#ae36309ced")</f>
        <v/>
      </c>
    </row>
    <row r="695">
      <c r="A695" s="1" t="n">
        <v>693</v>
      </c>
      <c r="B695" t="inlineStr">
        <is>
          <t>Bób BIZON suchy - nasiona do sadzenia</t>
        </is>
      </c>
      <c r="C695">
        <f>HYPERLINK("https://www.olx.pl/oferta/bob-bizon-suchy-nasiona-do-sadzenia-CID757-IDJ3ynb.html#ae36309ced")</f>
        <v/>
      </c>
    </row>
    <row r="696">
      <c r="A696" s="1" t="n">
        <v>694</v>
      </c>
      <c r="B696" t="inlineStr">
        <is>
          <t>Pszenica ozima..</t>
        </is>
      </c>
      <c r="C696">
        <f>HYPERLINK("https://www.olx.pl/oferta/pszenica-ozima-CID757-IDIXe3i.html#ae36309ced;promoted")</f>
        <v/>
      </c>
    </row>
    <row r="697">
      <c r="A697" s="1" t="n">
        <v>695</v>
      </c>
      <c r="B697" t="inlineStr">
        <is>
          <t>Ziemniaki sadzeniaki Vineta , Marabel , Denar</t>
        </is>
      </c>
      <c r="C697">
        <f>HYPERLINK("https://www.olx.pl/oferta/ziemniaki-sadzeniaki-vineta-marabel-denar-CID757-IDI5Rfw.html#6bf9d12233;promoted")</f>
        <v/>
      </c>
    </row>
    <row r="698">
      <c r="A698" s="1" t="n">
        <v>696</v>
      </c>
      <c r="B698" t="inlineStr">
        <is>
          <t>Kielkowane sadzeniaki lorda denara</t>
        </is>
      </c>
      <c r="C698">
        <f>HYPERLINK("https://www.olx.pl/oferta/kielkowane-sadzeniaki-lorda-denara-CID757-IDIVAsw.html#6bf9d12233;promoted")</f>
        <v/>
      </c>
    </row>
    <row r="699">
      <c r="A699" s="1" t="n">
        <v>697</v>
      </c>
      <c r="B699" t="inlineStr">
        <is>
          <t>Ziemniaki vineta "sadzeniaki "</t>
        </is>
      </c>
      <c r="C699">
        <f>HYPERLINK("https://www.olx.pl/oferta/ziemniaki-vineta-sadzeniaki-CID757-IDJ3z0s.html#9a1c9f5201;promoted")</f>
        <v/>
      </c>
    </row>
    <row r="700">
      <c r="A700" s="1" t="n">
        <v>698</v>
      </c>
      <c r="B700" t="inlineStr">
        <is>
          <t>Ziemniaki jadalne,sadzeniaki Wineta i Denar</t>
        </is>
      </c>
      <c r="C700">
        <f>HYPERLINK("https://www.olx.pl/oferta/ziemniaki-jadalne-sadzeniaki-wineta-i-denar-CID757-IDGqoQe.html#9a1c9f5201")</f>
        <v/>
      </c>
    </row>
    <row r="701">
      <c r="A701" s="1" t="n">
        <v>699</v>
      </c>
      <c r="B701" t="inlineStr">
        <is>
          <t>Bele slomy sprzedam</t>
        </is>
      </c>
      <c r="C701">
        <f>HYPERLINK("https://www.olx.pl/oferta/bele-slomy-sprzedam-CID757-IDIMt7f.html#eb9f5afda9")</f>
        <v/>
      </c>
    </row>
    <row r="702">
      <c r="A702" s="1" t="n">
        <v>700</v>
      </c>
      <c r="B702" t="inlineStr">
        <is>
          <t>Sprzedam ziemniaki sadzeniaki catania</t>
        </is>
      </c>
      <c r="C702">
        <f>HYPERLINK("https://www.olx.pl/oferta/sprzedam-ziemniaki-sadzeniaki-catania-CID757-IDJ3zDV.html#ae36309ced")</f>
        <v/>
      </c>
    </row>
    <row r="703">
      <c r="A703" s="1" t="n">
        <v>701</v>
      </c>
      <c r="B703" t="inlineStr">
        <is>
          <t>Ziemniaki sadzeniaki</t>
        </is>
      </c>
      <c r="C703">
        <f>HYPERLINK("https://www.olx.pl/oferta/ziemniaki-sadzeniaki-CID757-IDJ3zDt.html#ae36309ced")</f>
        <v/>
      </c>
    </row>
    <row r="704">
      <c r="A704" s="1" t="n">
        <v>702</v>
      </c>
      <c r="B704" t="inlineStr">
        <is>
          <t>Sadzeniaki Ignacy</t>
        </is>
      </c>
      <c r="C704">
        <f>HYPERLINK("https://www.olx.pl/oferta/sadzeniaki-ignacy-CID757-IDJ3zEy.html#6bf9d12233")</f>
        <v/>
      </c>
    </row>
    <row r="705">
      <c r="A705" s="1" t="n">
        <v>703</v>
      </c>
      <c r="B705" t="inlineStr">
        <is>
          <t>Ziemniaki sadzeniaki</t>
        </is>
      </c>
      <c r="C705">
        <f>HYPERLINK("https://www.olx.pl/oferta/ziemniaki-sadzeniaki-CID757-IDJ3zDt.html#6bf9d12233")</f>
        <v/>
      </c>
    </row>
    <row r="706">
      <c r="A706" s="1" t="n">
        <v>704</v>
      </c>
      <c r="B706" t="inlineStr">
        <is>
          <t>Ziemniaki o kalibracji 35/55 sadzeniaki</t>
        </is>
      </c>
      <c r="C706">
        <f>HYPERLINK("https://www.olx.pl/oferta/ziemniaki-o-kalibracji-35-55-sadzeniaki-CID757-IDIVS5l.html#eb9f5afda9;promoted")</f>
        <v/>
      </c>
    </row>
    <row r="707">
      <c r="A707" s="1" t="n">
        <v>705</v>
      </c>
      <c r="B707" t="inlineStr">
        <is>
          <t>mieszanka zbożowa, pszenżyto</t>
        </is>
      </c>
      <c r="C707">
        <f>HYPERLINK("https://www.olx.pl/oferta/mieszanka-zbozowa-pszenzyto-CID757-IDGcMgd.html#9a1c9f5201")</f>
        <v/>
      </c>
    </row>
    <row r="708">
      <c r="A708" s="1" t="n">
        <v>706</v>
      </c>
      <c r="B708" t="inlineStr">
        <is>
          <t>Ziemniaki sadzeniaki</t>
        </is>
      </c>
      <c r="C708">
        <f>HYPERLINK("https://www.olx.pl/oferta/ziemniaki-sadzeniaki-CID757-IDFDk5s.html#eb9f5afda9")</f>
        <v/>
      </c>
    </row>
    <row r="709">
      <c r="A709" s="1" t="n">
        <v>707</v>
      </c>
      <c r="B709" t="inlineStr">
        <is>
          <t>Pszenica ozima...</t>
        </is>
      </c>
      <c r="C709">
        <f>HYPERLINK("https://www.olx.pl/oferta/pszenica-ozima-CID757-IDIQmYC.html#9a1c9f5201")</f>
        <v/>
      </c>
    </row>
    <row r="710">
      <c r="A710" s="1" t="n">
        <v>708</v>
      </c>
      <c r="B710" t="inlineStr">
        <is>
          <t>Sprzedam owies do siewu</t>
        </is>
      </c>
      <c r="C710">
        <f>HYPERLINK("https://www.olx.pl/oferta/sprzedam-owies-do-siewu-CID757-IDJ3AGq.html#eb9f5afda9")</f>
        <v/>
      </c>
    </row>
    <row r="711">
      <c r="A711" s="1" t="n">
        <v>709</v>
      </c>
      <c r="B711" t="inlineStr">
        <is>
          <t>Słoma ozima, siano, ziemniaki</t>
        </is>
      </c>
      <c r="C711">
        <f>HYPERLINK("https://www.olx.pl/oferta/sloma-ozima-siano-ziemniaki-CID757-IDJ3AAE.html#eb9f5afda9")</f>
        <v/>
      </c>
    </row>
    <row r="712">
      <c r="A712" s="1" t="n">
        <v>710</v>
      </c>
      <c r="B712" t="inlineStr">
        <is>
          <t>Pszenżyto jare czyszczone Mazur</t>
        </is>
      </c>
      <c r="C712">
        <f>HYPERLINK("https://www.olx.pl/oferta/pszenzyto-jare-czyszczone-mazur-CID757-IDJ3yB3.html#9a1c9f5201")</f>
        <v/>
      </c>
    </row>
    <row r="713">
      <c r="A713" s="1" t="n">
        <v>711</v>
      </c>
      <c r="B713" t="inlineStr">
        <is>
          <t>Bele siana sprzedam</t>
        </is>
      </c>
      <c r="C713">
        <f>HYPERLINK("https://www.olx.pl/oferta/bele-siana-sprzedam-CID757-IDGJURo.html#eb9f5afda9")</f>
        <v/>
      </c>
    </row>
    <row r="714">
      <c r="A714" s="1" t="n">
        <v>712</v>
      </c>
      <c r="B714" t="inlineStr">
        <is>
          <t>Ziemniaki vineta</t>
        </is>
      </c>
      <c r="C714">
        <f>HYPERLINK("https://www.olx.pl/oferta/ziemniaki-vineta-CID757-IDIKt9u.html#6bf9d12233")</f>
        <v/>
      </c>
    </row>
    <row r="715">
      <c r="A715" s="1" t="n">
        <v>713</v>
      </c>
      <c r="B715" t="inlineStr">
        <is>
          <t>Ziemniak Denar, Tajfun wielkości 3,5-5cm</t>
        </is>
      </c>
      <c r="C715">
        <f>HYPERLINK("https://www.olx.pl/oferta/ziemniak-denar-tajfun-wielkosci-3-5-5cm-CID757-IDJ3ywh.html#9a1c9f5201")</f>
        <v/>
      </c>
    </row>
    <row r="716">
      <c r="A716" s="1" t="n">
        <v>714</v>
      </c>
      <c r="B716" t="inlineStr">
        <is>
          <t>Sprzedam łubin słodki wąskolistny odm.Dalbor</t>
        </is>
      </c>
      <c r="C716">
        <f>HYPERLINK("https://www.olx.pl/oferta/sprzedam-lubin-slodki-waskolistny-odm-dalbor-CID757-IDIp6uQ.html#ae36309ced")</f>
        <v/>
      </c>
    </row>
    <row r="717">
      <c r="A717" s="1" t="n">
        <v>715</v>
      </c>
      <c r="B717" t="inlineStr">
        <is>
          <t>Sprzedam łubin słodki wąskolistny odm.Dalbor</t>
        </is>
      </c>
      <c r="C717">
        <f>HYPERLINK("https://www.olx.pl/oferta/sprzedam-lubin-slodki-waskolistny-odm-dalbor-CID757-IDIp6uQ.html#6bf9d12233")</f>
        <v/>
      </c>
    </row>
    <row r="718">
      <c r="A718" s="1" t="n">
        <v>716</v>
      </c>
      <c r="B718" t="inlineStr">
        <is>
          <t>Ziemniaki jadalne, paszowe, sadzeniak, marchew paszowa</t>
        </is>
      </c>
      <c r="C718">
        <f>HYPERLINK("https://www.olx.pl/oferta/ziemniaki-jadalne-paszowe-sadzeniak-marchew-paszowa-CID757-IDCcRBK.html#ae36309ced")</f>
        <v/>
      </c>
    </row>
    <row r="719">
      <c r="A719" s="1" t="n">
        <v>717</v>
      </c>
      <c r="B719" t="inlineStr">
        <is>
          <t>ziemniaki sadzeniaki</t>
        </is>
      </c>
      <c r="C719">
        <f>HYPERLINK("https://www.olx.pl/oferta/ziemniaki-sadzeniaki-CID757-IDINEDP.html#9a1c9f5201;promoted")</f>
        <v/>
      </c>
    </row>
    <row r="720">
      <c r="A720" s="1" t="n">
        <v>718</v>
      </c>
      <c r="B720" t="inlineStr">
        <is>
          <t>Ziemniaki Vineta Denar Gwiazda Sadzeniak</t>
        </is>
      </c>
      <c r="C720">
        <f>HYPERLINK("https://www.olx.pl/oferta/ziemniaki-vineta-denar-gwiazda-sadzeniak-CID757-IDGKeLR.html#6bf9d12233;promoted")</f>
        <v/>
      </c>
    </row>
    <row r="721">
      <c r="A721" s="1" t="n">
        <v>719</v>
      </c>
      <c r="B721" t="inlineStr">
        <is>
          <t>Bele siana sprzedam</t>
        </is>
      </c>
      <c r="C721">
        <f>HYPERLINK("https://www.olx.pl/oferta/bele-siana-sprzedam-CID757-IDGJURo.html#6bf9d12233")</f>
        <v/>
      </c>
    </row>
    <row r="722">
      <c r="A722" s="1" t="n">
        <v>720</v>
      </c>
      <c r="B722" t="inlineStr">
        <is>
          <t>Ziemniaki vineta</t>
        </is>
      </c>
      <c r="C722">
        <f>HYPERLINK("https://www.olx.pl/oferta/ziemniaki-vineta-CID757-IDIKt9u.html#9a1c9f5201")</f>
        <v/>
      </c>
    </row>
    <row r="723">
      <c r="A723" s="1" t="n">
        <v>721</v>
      </c>
      <c r="B723" t="inlineStr">
        <is>
          <t>Sprzedam łubin słodki wąskolistny odm.Dalbor</t>
        </is>
      </c>
      <c r="C723">
        <f>HYPERLINK("https://www.olx.pl/oferta/sprzedam-lubin-slodki-waskolistny-odm-dalbor-CID757-IDIp6uQ.html#9a1c9f5201")</f>
        <v/>
      </c>
    </row>
    <row r="724">
      <c r="A724" s="1" t="n">
        <v>722</v>
      </c>
      <c r="B724" t="inlineStr">
        <is>
          <t>Ziemniaki jadalne, paszowe, sadzeniak, marchew paszowa</t>
        </is>
      </c>
      <c r="C724">
        <f>HYPERLINK("https://www.olx.pl/oferta/ziemniaki-jadalne-paszowe-sadzeniak-marchew-paszowa-CID757-IDCcRBK.html#9a1c9f5201")</f>
        <v/>
      </c>
    </row>
    <row r="725">
      <c r="A725" s="1" t="n">
        <v>723</v>
      </c>
      <c r="B725" t="inlineStr">
        <is>
          <t>Sprzedam mieszankę zbożową jęczmień jary groch owies bezłuskowy siew</t>
        </is>
      </c>
      <c r="C725">
        <f>HYPERLINK("https://www.olx.pl/oferta/sprzedam-mieszanke-zbozowa-jeczmien-jary-groch-owies-bezluskowy-siew-CID757-IDJ3An1.html#6bf9d12233;promoted")</f>
        <v/>
      </c>
    </row>
    <row r="726">
      <c r="A726" s="1" t="n">
        <v>724</v>
      </c>
      <c r="B726" t="inlineStr">
        <is>
          <t>ziarno - karma dla dzikich ptaków - zimowe dokarmianie</t>
        </is>
      </c>
      <c r="C726">
        <f>HYPERLINK("https://www.olx.pl/oferta/ziarno-karma-dla-dzikich-ptakow-zimowe-dokarmianie-CID757-IDI12eS.html#6bf9d12233")</f>
        <v/>
      </c>
    </row>
    <row r="727">
      <c r="A727" s="1" t="n">
        <v>725</v>
      </c>
      <c r="B727" t="inlineStr">
        <is>
          <t>Ziemniaki jurata, catania, rudolf kal 35-45</t>
        </is>
      </c>
      <c r="C727">
        <f>HYPERLINK("https://www.olx.pl/oferta/ziemniaki-jurata-catania-rudolf-kal-35-45-CID757-IDIQEUA.html#6bf9d12233")</f>
        <v/>
      </c>
    </row>
    <row r="728">
      <c r="A728" s="1" t="n">
        <v>726</v>
      </c>
      <c r="B728" t="inlineStr">
        <is>
          <t>Sprzedam pszenżyto jare SOPOT ze zbioru 2020 oczyszczone do siewu</t>
        </is>
      </c>
      <c r="C728">
        <f>HYPERLINK("https://www.olx.pl/oferta/sprzedam-pszenzyto-jare-sopot-ze-zbioru-2020-oczyszczone-do-siewu-CID757-IDJ3A1Z.html#6bf9d12233")</f>
        <v/>
      </c>
    </row>
    <row r="729">
      <c r="A729" s="1" t="n">
        <v>727</v>
      </c>
      <c r="B729" t="inlineStr">
        <is>
          <t>sprzedam ziemniaki tajfun kalibraż sadzeniakowy 30-55 po centrali</t>
        </is>
      </c>
      <c r="C729">
        <f>HYPERLINK("https://www.olx.pl/oferta/sprzedam-ziemniaki-tajfun-kalibraz-sadzeniakowy-30-55-po-centrali-CID757-IDIH90b.html#6bf9d12233;promoted")</f>
        <v/>
      </c>
    </row>
    <row r="730">
      <c r="A730" s="1" t="n">
        <v>728</v>
      </c>
      <c r="B730" t="inlineStr">
        <is>
          <t>Sprzedam bele i mieszankę zbożową</t>
        </is>
      </c>
      <c r="C730">
        <f>HYPERLINK("https://www.olx.pl/oferta/sprzedam-bele-i-mieszanke-zbozowa-CID757-IDIRO28.html#eb9f5afda9;promoted")</f>
        <v/>
      </c>
    </row>
    <row r="731">
      <c r="A731" s="1" t="n">
        <v>729</v>
      </c>
      <c r="B731" t="inlineStr">
        <is>
          <t>BOJKO- żyto jare</t>
        </is>
      </c>
      <c r="C731">
        <f>HYPERLINK("https://www.olx.pl/oferta/bojko-zyto-jare-CID757-IDIfEGj.html#ae36309ced")</f>
        <v/>
      </c>
    </row>
    <row r="732">
      <c r="A732" s="1" t="n">
        <v>730</v>
      </c>
      <c r="B732" t="inlineStr">
        <is>
          <t>Sprzedam owies tegoroczny.</t>
        </is>
      </c>
      <c r="C732">
        <f>HYPERLINK("https://www.olx.pl/oferta/sprzedam-owies-tegoroczny-CID757-IDGnXJs.html#ae36309ced")</f>
        <v/>
      </c>
    </row>
    <row r="733">
      <c r="A733" s="1" t="n">
        <v>731</v>
      </c>
      <c r="B733" t="inlineStr">
        <is>
          <t>Kielkowane sadzeniaki lorda denara</t>
        </is>
      </c>
      <c r="C733">
        <f>HYPERLINK("https://www.olx.pl/oferta/kielkowane-sadzeniaki-lorda-denara-CID757-IDIVAsw.html#9a1c9f5201;promoted")</f>
        <v/>
      </c>
    </row>
    <row r="734">
      <c r="A734" s="1" t="n">
        <v>732</v>
      </c>
      <c r="B734" t="inlineStr">
        <is>
          <t>Sprzedam owies bingo</t>
        </is>
      </c>
      <c r="C734">
        <f>HYPERLINK("https://www.olx.pl/oferta/sprzedam-owies-bingo-CID757-IDJ3zWC.html#ae36309ced")</f>
        <v/>
      </c>
    </row>
    <row r="735">
      <c r="A735" s="1" t="n">
        <v>733</v>
      </c>
      <c r="B735" t="inlineStr">
        <is>
          <t>Sadzeniaki tajfun</t>
        </is>
      </c>
      <c r="C735">
        <f>HYPERLINK("https://www.olx.pl/oferta/sadzeniaki-tajfun-CID757-IDJ3zUT.html#ae36309ced")</f>
        <v/>
      </c>
    </row>
    <row r="736">
      <c r="A736" s="1" t="n">
        <v>734</v>
      </c>
      <c r="B736" t="inlineStr">
        <is>
          <t>Ziemniaki sadzeniaki Vineta , Marabel , Denar</t>
        </is>
      </c>
      <c r="C736">
        <f>HYPERLINK("https://www.olx.pl/oferta/ziemniaki-sadzeniaki-vineta-marabel-denar-CID757-IDI5Rfw.html#ae36309ced;promoted")</f>
        <v/>
      </c>
    </row>
    <row r="737">
      <c r="A737" s="1" t="n">
        <v>735</v>
      </c>
      <c r="B737" t="inlineStr">
        <is>
          <t>Kielkowane sadzeniaki lorda denara</t>
        </is>
      </c>
      <c r="C737">
        <f>HYPERLINK("https://www.olx.pl/oferta/kielkowane-sadzeniaki-lorda-denara-CID757-IDIVAsw.html#ae36309ced;promoted")</f>
        <v/>
      </c>
    </row>
    <row r="738">
      <c r="A738" s="1" t="n">
        <v>736</v>
      </c>
      <c r="B738" t="inlineStr">
        <is>
          <t>Sadzeniaki Ignacy</t>
        </is>
      </c>
      <c r="C738">
        <f>HYPERLINK("https://www.olx.pl/oferta/sadzeniaki-ignacy-CID757-IDJ3zEy.html#9a1c9f5201")</f>
        <v/>
      </c>
    </row>
    <row r="739">
      <c r="A739" s="1" t="n">
        <v>737</v>
      </c>
      <c r="B739" t="inlineStr">
        <is>
          <t>Sprzedam ziemniaki sadzeniaki catania</t>
        </is>
      </c>
      <c r="C739">
        <f>HYPERLINK("https://www.olx.pl/oferta/sprzedam-ziemniaki-sadzeniaki-catania-CID757-IDJ3zDV.html#9a1c9f5201")</f>
        <v/>
      </c>
    </row>
    <row r="740">
      <c r="A740" s="1" t="n">
        <v>738</v>
      </c>
      <c r="B740" t="inlineStr">
        <is>
          <t>Bele slomy sprzedam</t>
        </is>
      </c>
      <c r="C740">
        <f>HYPERLINK("https://www.olx.pl/oferta/bele-slomy-sprzedam-CID757-IDIMt7f.html#6bf9d12233")</f>
        <v/>
      </c>
    </row>
    <row r="741">
      <c r="A741" s="1" t="n">
        <v>739</v>
      </c>
      <c r="B741" t="inlineStr">
        <is>
          <t>Ziemniaki sadzeniaki</t>
        </is>
      </c>
      <c r="C741">
        <f>HYPERLINK("https://www.olx.pl/oferta/ziemniaki-sadzeniaki-CID757-IDJ3zDt.html#9a1c9f5201")</f>
        <v/>
      </c>
    </row>
    <row r="742">
      <c r="A742" s="1" t="n">
        <v>740</v>
      </c>
      <c r="B742" t="inlineStr">
        <is>
          <t>Ziemniaki o kalibracji 35/55 sadzeniaki</t>
        </is>
      </c>
      <c r="C742">
        <f>HYPERLINK("https://www.olx.pl/oferta/ziemniaki-o-kalibracji-35-55-sadzeniaki-CID757-IDIVS5l.html#6bf9d12233;promoted")</f>
        <v/>
      </c>
    </row>
    <row r="743">
      <c r="A743" s="1" t="n">
        <v>741</v>
      </c>
      <c r="B743" t="inlineStr">
        <is>
          <t>Ziemniaki sadzeniaki</t>
        </is>
      </c>
      <c r="C743">
        <f>HYPERLINK("https://www.olx.pl/oferta/ziemniaki-sadzeniaki-CID757-IDFDk5s.html#6bf9d12233")</f>
        <v/>
      </c>
    </row>
    <row r="744">
      <c r="A744" s="1" t="n">
        <v>742</v>
      </c>
      <c r="B744" t="inlineStr">
        <is>
          <t>Sprzedam owies do siewu</t>
        </is>
      </c>
      <c r="C744">
        <f>HYPERLINK("https://www.olx.pl/oferta/sprzedam-owies-do-siewu-CID757-IDJ3AGq.html#6bf9d12233")</f>
        <v/>
      </c>
    </row>
    <row r="745">
      <c r="A745" s="1" t="n">
        <v>743</v>
      </c>
      <c r="B745" t="inlineStr">
        <is>
          <t>Słoma ozima, siano, ziemniaki</t>
        </is>
      </c>
      <c r="C745">
        <f>HYPERLINK("https://www.olx.pl/oferta/sloma-ozima-siano-ziemniaki-CID757-IDJ3AAE.html#6bf9d12233")</f>
        <v/>
      </c>
    </row>
    <row r="746">
      <c r="A746" s="1" t="n">
        <v>744</v>
      </c>
      <c r="B746" t="inlineStr">
        <is>
          <t>Ziemniaki żółte i czerwone kilka odmian!</t>
        </is>
      </c>
      <c r="C746">
        <f>HYPERLINK("https://www.olx.pl/oferta/ziemniaki-zolte-i-czerwone-kilka-odmian-CID757-IDISu31.html#eb9f5afda9;promoted")</f>
        <v/>
      </c>
    </row>
    <row r="747">
      <c r="A747" s="1" t="n">
        <v>745</v>
      </c>
      <c r="B747" t="inlineStr">
        <is>
          <t>Ziemniaki sadzeniaki skrobiowe</t>
        </is>
      </c>
      <c r="C747">
        <f>HYPERLINK("https://www.olx.pl/oferta/ziemniaki-sadzeniaki-skrobiowe-CID757-IDIWqsC.html#ae36309ced;promoted")</f>
        <v/>
      </c>
    </row>
    <row r="748">
      <c r="A748" s="1" t="n">
        <v>746</v>
      </c>
      <c r="B748" t="inlineStr">
        <is>
          <t>Nasiona kukurydzy SY Invictus Syngenta</t>
        </is>
      </c>
      <c r="C748">
        <f>HYPERLINK("https://www.olx.pl/oferta/nasiona-kukurydzy-sy-invictus-syngenta-CID757-IDIKvvL.html#ae36309ced;promoted")</f>
        <v/>
      </c>
    </row>
    <row r="749">
      <c r="A749" s="1" t="n">
        <v>747</v>
      </c>
      <c r="B749" t="inlineStr">
        <is>
          <t>Słoma ozima, siano, ziemniaki</t>
        </is>
      </c>
      <c r="C749">
        <f>HYPERLINK("https://www.olx.pl/oferta/sloma-ozima-siano-ziemniaki-CID757-IDJ3AAE.html#ae36309ced")</f>
        <v/>
      </c>
    </row>
    <row r="750">
      <c r="A750" s="1" t="n">
        <v>748</v>
      </c>
      <c r="B750" t="inlineStr">
        <is>
          <t>BOJKO- żyto jare</t>
        </is>
      </c>
      <c r="C750">
        <f>HYPERLINK("https://www.olx.pl/oferta/bojko-zyto-jare-CID757-IDIfEGj.html#9a1c9f5201")</f>
        <v/>
      </c>
    </row>
    <row r="751">
      <c r="A751" s="1" t="n">
        <v>749</v>
      </c>
      <c r="B751" t="inlineStr">
        <is>
          <t>Sprzedam owies tegoroczny.</t>
        </is>
      </c>
      <c r="C751">
        <f>HYPERLINK("https://www.olx.pl/oferta/sprzedam-owies-tegoroczny-CID757-IDGnXJs.html#9a1c9f5201")</f>
        <v/>
      </c>
    </row>
    <row r="752">
      <c r="A752" s="1" t="n">
        <v>750</v>
      </c>
      <c r="B752" t="inlineStr">
        <is>
          <t>Sprzedam owies bingo</t>
        </is>
      </c>
      <c r="C752">
        <f>HYPERLINK("https://www.olx.pl/oferta/sprzedam-owies-bingo-CID757-IDJ3zWC.html#9a1c9f5201")</f>
        <v/>
      </c>
    </row>
    <row r="753">
      <c r="A753" s="1" t="n">
        <v>751</v>
      </c>
      <c r="B753" t="inlineStr">
        <is>
          <t>Bele siana sprzedam</t>
        </is>
      </c>
      <c r="C753">
        <f>HYPERLINK("https://www.olx.pl/oferta/bele-siana-sprzedam-CID757-IDGJURo.html#ae36309ced")</f>
        <v/>
      </c>
    </row>
    <row r="754">
      <c r="A754" s="1" t="n">
        <v>752</v>
      </c>
      <c r="B754" t="inlineStr">
        <is>
          <t>Sadzeniaki tajfun</t>
        </is>
      </c>
      <c r="C754">
        <f>HYPERLINK("https://www.olx.pl/oferta/sadzeniaki-tajfun-CID757-IDJ3zUT.html#9a1c9f5201")</f>
        <v/>
      </c>
    </row>
    <row r="755">
      <c r="A755" s="1" t="n">
        <v>753</v>
      </c>
      <c r="B755" t="inlineStr">
        <is>
          <t>Ziemniaki sadzeniaki Vineta , Marabel , Denar</t>
        </is>
      </c>
      <c r="C755">
        <f>HYPERLINK("https://www.olx.pl/oferta/ziemniaki-sadzeniaki-vineta-marabel-denar-CID757-IDI5Rfw.html#9a1c9f5201;promoted")</f>
        <v/>
      </c>
    </row>
    <row r="756">
      <c r="A756" s="1" t="n">
        <v>754</v>
      </c>
      <c r="B756" t="inlineStr">
        <is>
          <t>Sprzedam mieszankę zbożową jęczmień jary groch owies bezłuskowy siew</t>
        </is>
      </c>
      <c r="C756">
        <f>HYPERLINK("https://www.olx.pl/oferta/sprzedam-mieszanke-zbozowa-jeczmien-jary-groch-owies-bezluskowy-siew-CID757-IDJ3An1.html#ae36309ced;promoted")</f>
        <v/>
      </c>
    </row>
    <row r="757">
      <c r="A757" s="1" t="n">
        <v>755</v>
      </c>
      <c r="B757" t="inlineStr">
        <is>
          <t>ziarno - karma dla dzikich ptaków - zimowe dokarmianie</t>
        </is>
      </c>
      <c r="C757">
        <f>HYPERLINK("https://www.olx.pl/oferta/ziarno-karma-dla-dzikich-ptakow-zimowe-dokarmianie-CID757-IDI12eS.html#ae36309ced")</f>
        <v/>
      </c>
    </row>
    <row r="758">
      <c r="A758" s="1" t="n">
        <v>756</v>
      </c>
      <c r="B758" t="inlineStr">
        <is>
          <t>Ziemniaki jurata, catania, rudolf kal 35-45</t>
        </is>
      </c>
      <c r="C758">
        <f>HYPERLINK("https://www.olx.pl/oferta/ziemniaki-jurata-catania-rudolf-kal-35-45-CID757-IDIQEUA.html#ae36309ced")</f>
        <v/>
      </c>
    </row>
    <row r="759">
      <c r="A759" s="1" t="n">
        <v>757</v>
      </c>
      <c r="B759" t="inlineStr">
        <is>
          <t>ziemniaki irga sadzeniaki,</t>
        </is>
      </c>
      <c r="C759">
        <f>HYPERLINK("https://www.olx.pl/oferta/ziemniaki-irga-sadzeniaki-CID757-IDJ6L9O.html#eb9f5afda9")</f>
        <v/>
      </c>
    </row>
    <row r="760">
      <c r="A760" s="1" t="n">
        <v>758</v>
      </c>
      <c r="B760" t="inlineStr">
        <is>
          <t>Sprzedam pszenżyto jare SOPOT ze zbioru 2020 oczyszczone do siewu</t>
        </is>
      </c>
      <c r="C760">
        <f>HYPERLINK("https://www.olx.pl/oferta/sprzedam-pszenzyto-jare-sopot-ze-zbioru-2020-oczyszczone-do-siewu-CID757-IDJ3A1Z.html#ae36309ced")</f>
        <v/>
      </c>
    </row>
    <row r="761">
      <c r="A761" s="1" t="n">
        <v>759</v>
      </c>
      <c r="B761" t="inlineStr">
        <is>
          <t>Ziemniaki wielkości sadzeniaka odmiana Ricarda</t>
        </is>
      </c>
      <c r="C761">
        <f>HYPERLINK("https://www.olx.pl/oferta/ziemniaki-wielkosci-sadzeniaka-odmiana-ricarda-CID757-IDJ0PDC.html#eb9f5afda9;promoted")</f>
        <v/>
      </c>
    </row>
    <row r="762">
      <c r="A762" s="1" t="n">
        <v>760</v>
      </c>
      <c r="B762" t="inlineStr">
        <is>
          <t>Ziemniaki Vineta jadalne 50ton sadzeniaki 20ton</t>
        </is>
      </c>
      <c r="C762">
        <f>HYPERLINK("https://www.olx.pl/oferta/ziemniaki-vineta-jadalne-50ton-sadzeniaki-20ton-CID757-IDIPQVU.html#9a1c9f5201;promoted")</f>
        <v/>
      </c>
    </row>
    <row r="763">
      <c r="A763" s="1" t="n">
        <v>761</v>
      </c>
      <c r="B763" t="inlineStr">
        <is>
          <t>Sadzeniaki Ignacy</t>
        </is>
      </c>
      <c r="C763">
        <f>HYPERLINK("https://www.olx.pl/oferta/sadzeniaki-ignacy-CID757-IDJ3zEy.html#ae36309ced")</f>
        <v/>
      </c>
    </row>
    <row r="764">
      <c r="A764" s="1" t="n">
        <v>762</v>
      </c>
      <c r="B764" t="inlineStr">
        <is>
          <t>Owies czyszczony bingo pierwszy rok po centrali.</t>
        </is>
      </c>
      <c r="C764">
        <f>HYPERLINK("https://www.olx.pl/oferta/owies-czyszczony-bingo-pierwszy-rok-po-centrali-CID757-IDJ6Kbr.html#eb9f5afda9")</f>
        <v/>
      </c>
    </row>
    <row r="765">
      <c r="A765" s="1" t="n">
        <v>763</v>
      </c>
      <c r="B765" t="inlineStr">
        <is>
          <t>Ziemniak sadzeniak</t>
        </is>
      </c>
      <c r="C765">
        <f>HYPERLINK("https://www.olx.pl/oferta/ziemniak-sadzeniak-CID757-IDINbrl.html#eb9f5afda9;promoted")</f>
        <v/>
      </c>
    </row>
    <row r="766">
      <c r="A766" s="1" t="n">
        <v>764</v>
      </c>
      <c r="B766" t="inlineStr">
        <is>
          <t>Ziemniaki vineta "sadzeniaki "</t>
        </is>
      </c>
      <c r="C766">
        <f>HYPERLINK("https://www.olx.pl/oferta/ziemniaki-vineta-sadzeniaki-CID757-IDJ3z0s.html#6bf9d12233;promoted")</f>
        <v/>
      </c>
    </row>
    <row r="767">
      <c r="A767" s="1" t="n">
        <v>765</v>
      </c>
      <c r="B767" t="inlineStr">
        <is>
          <t>Pszenica ozima, ponad 10 ton, po centrali</t>
        </is>
      </c>
      <c r="C767">
        <f>HYPERLINK("https://www.olx.pl/oferta/pszenica-ozima-ponad-10-ton-po-centrali-CID757-IDJ2D2J.html#eb9f5afda9;promoted")</f>
        <v/>
      </c>
    </row>
    <row r="768">
      <c r="A768" s="1" t="n">
        <v>766</v>
      </c>
      <c r="B768" t="inlineStr">
        <is>
          <t>Ziemniaki GALA Sadzeniaki , jadalne</t>
        </is>
      </c>
      <c r="C768">
        <f>HYPERLINK("https://www.olx.pl/oferta/ziemniaki-gala-sadzeniaki-jadalne-CID757-IDJ6KRI.html#eb9f5afda9")</f>
        <v/>
      </c>
    </row>
    <row r="769">
      <c r="A769" s="1" t="n">
        <v>767</v>
      </c>
      <c r="B769" t="inlineStr">
        <is>
          <t>Ziemniaki wineta żółte wielkość jak sadzeniaki drobne jadalne</t>
        </is>
      </c>
      <c r="C769">
        <f>HYPERLINK("https://www.olx.pl/oferta/ziemniaki-wineta-zolte-wielkosc-jak-sadzeniaki-drobne-jadalne-CID757-IDHhmlS.html#eb9f5afda9;promoted")</f>
        <v/>
      </c>
    </row>
    <row r="770">
      <c r="A770" s="1" t="n">
        <v>768</v>
      </c>
      <c r="B770" t="inlineStr">
        <is>
          <t>Łubin gorzki  Karo</t>
        </is>
      </c>
      <c r="C770">
        <f>HYPERLINK("https://www.olx.pl/oferta/lubin-gorzki-karo-CID757-IDJ6KHm.html#eb9f5afda9")</f>
        <v/>
      </c>
    </row>
    <row r="771">
      <c r="A771" s="1" t="n">
        <v>769</v>
      </c>
      <c r="B771" t="inlineStr">
        <is>
          <t>Pszenżyto</t>
        </is>
      </c>
      <c r="C771">
        <f>HYPERLINK("https://www.olx.pl/oferta/pszenzyto-CID757-IDBNo5t.html#eb9f5afda9")</f>
        <v/>
      </c>
    </row>
    <row r="772">
      <c r="A772" s="1" t="n">
        <v>770</v>
      </c>
      <c r="B772" t="inlineStr">
        <is>
          <t>Jęczmień jary do siewu</t>
        </is>
      </c>
      <c r="C772">
        <f>HYPERLINK("https://www.olx.pl/oferta/jeczmien-jary-do-siewu-CID757-IDJ0my5.html#eb9f5afda9;promoted")</f>
        <v/>
      </c>
    </row>
    <row r="773">
      <c r="A773" s="1" t="n">
        <v>771</v>
      </c>
      <c r="B773" t="inlineStr">
        <is>
          <t>Łubin słodki wąskolistny odmiana Bolero po Centrali</t>
        </is>
      </c>
      <c r="C773">
        <f>HYPERLINK("https://www.olx.pl/oferta/lubin-slodki-waskolistny-odmiana-bolero-po-centrali-CID757-IDHsp5o.html#eb9f5afda9;promoted")</f>
        <v/>
      </c>
    </row>
    <row r="774">
      <c r="A774" s="1" t="n">
        <v>772</v>
      </c>
      <c r="B774" t="inlineStr">
        <is>
          <t>Facelia wyczyszona.</t>
        </is>
      </c>
      <c r="C774">
        <f>HYPERLINK("https://www.olx.pl/oferta/facelia-wyczyszona-CID757-IDInr83.html#6bf9d12233;promoted")</f>
        <v/>
      </c>
    </row>
    <row r="775">
      <c r="A775" s="1" t="n">
        <v>773</v>
      </c>
      <c r="B775" t="inlineStr">
        <is>
          <t>Soczewica drobna ekologiczna 23t , eko ,93% siły kielkowania</t>
        </is>
      </c>
      <c r="C775">
        <f>HYPERLINK("https://www.olx.pl/oferta/soczewica-drobna-ekologiczna-23t-eko-93-sily-kielkowania-CID757-IDxKKtn.html#ae36309ced;promoted")</f>
        <v/>
      </c>
    </row>
    <row r="776">
      <c r="A776" s="1" t="n">
        <v>774</v>
      </c>
      <c r="B776" t="inlineStr">
        <is>
          <t>Ziemniaki teresa wielkość sadzeniaka jadalne drobne jak sadzeniaki</t>
        </is>
      </c>
      <c r="C776">
        <f>HYPERLINK("https://www.olx.pl/oferta/ziemniaki-teresa-wielkosc-sadzeniaka-jadalne-drobne-jak-sadzeniaki-CID757-IDIpigU.html#9a1c9f5201;promoted")</f>
        <v/>
      </c>
    </row>
    <row r="777">
      <c r="A777" s="1" t="n">
        <v>775</v>
      </c>
      <c r="B777" t="inlineStr">
        <is>
          <t>Materiał Siewny. Mieszanka Zbożowa Gotowa Do Siewu Czyszczona!!!</t>
        </is>
      </c>
      <c r="C777">
        <f>HYPERLINK("https://www.olx.pl/oferta/material-siewny-mieszanka-zbozowa-gotowa-do-siewu-czyszczona-CID757-IDIYl58.html#9a1c9f5201;promoted")</f>
        <v/>
      </c>
    </row>
    <row r="778">
      <c r="A778" s="1" t="n">
        <v>776</v>
      </c>
      <c r="B778" t="inlineStr">
        <is>
          <t>Ziemniaki jadalne Esmee</t>
        </is>
      </c>
      <c r="C778">
        <f>HYPERLINK("https://www.olx.pl/oferta/ziemniaki-jadalne-esmee-CID757-IDGDhdm.html#ae36309ced")</f>
        <v/>
      </c>
    </row>
    <row r="779">
      <c r="A779" s="1" t="n">
        <v>777</v>
      </c>
      <c r="B779" t="inlineStr">
        <is>
          <t>sprzedam SADZONKI TRUSKAWEK WIELU ODMIAN kwalifikowana szkółka</t>
        </is>
      </c>
      <c r="C779">
        <f>HYPERLINK("https://www.olx.pl/oferta/sprzedam-sadzonki-truskawek-wielu-odmian-kwalifikowana-szkolka-CID757-ID9jbUX.html#ae36309ced;promoted")</f>
        <v/>
      </c>
    </row>
    <row r="780">
      <c r="A780" s="1" t="n">
        <v>778</v>
      </c>
      <c r="B780" t="inlineStr">
        <is>
          <t>Wyka na siew</t>
        </is>
      </c>
      <c r="C780">
        <f>HYPERLINK("https://www.olx.pl/oferta/wyka-na-siew-CID757-IDJ6IXZ.html#9a1c9f5201")</f>
        <v/>
      </c>
    </row>
    <row r="781">
      <c r="A781" s="1" t="n">
        <v>779</v>
      </c>
      <c r="B781" t="inlineStr">
        <is>
          <t>Ziemniaki wiejskie, ziemniak polski</t>
        </is>
      </c>
      <c r="C781">
        <f>HYPERLINK("https://www.olx.pl/oferta/ziemniaki-wiejskie-ziemniak-polski-CID757-IDIde0P.html#ae36309ced")</f>
        <v/>
      </c>
    </row>
    <row r="782">
      <c r="A782" s="1" t="n">
        <v>780</v>
      </c>
      <c r="B782" t="inlineStr">
        <is>
          <t>Owies Harnaś (rok po centrali)</t>
        </is>
      </c>
      <c r="C782">
        <f>HYPERLINK("https://www.olx.pl/oferta/owies-harnas-rok-po-centrali-CID757-IDHBgsx.html#ae36309ced")</f>
        <v/>
      </c>
    </row>
    <row r="783">
      <c r="A783" s="1" t="n">
        <v>781</v>
      </c>
      <c r="B783" t="inlineStr">
        <is>
          <t>Sprzedam owies bingo pierwszy odsiew</t>
        </is>
      </c>
      <c r="C783">
        <f>HYPERLINK("https://www.olx.pl/oferta/sprzedam-owies-bingo-pierwszy-odsiew-CID757-IDICkWS.html#ae36309ced")</f>
        <v/>
      </c>
    </row>
    <row r="784">
      <c r="A784" s="1" t="n">
        <v>782</v>
      </c>
      <c r="B784" t="inlineStr">
        <is>
          <t>Sprzedam owies dobra jakosc</t>
        </is>
      </c>
      <c r="C784">
        <f>HYPERLINK("https://www.olx.pl/oferta/sprzedam-owies-dobra-jakosc-CID757-IDzqCYu.html#ae36309ced")</f>
        <v/>
      </c>
    </row>
    <row r="785">
      <c r="A785" s="1" t="n">
        <v>783</v>
      </c>
      <c r="B785" t="inlineStr">
        <is>
          <t>Ziemniaki  do sadzenia Ricarda, Oberon, Catania</t>
        </is>
      </c>
      <c r="C785">
        <f>HYPERLINK("https://www.olx.pl/oferta/ziemniaki-do-sadzenia-ricarda-oberon-catania-CID757-IDJ6IUp.html#9a1c9f5201")</f>
        <v/>
      </c>
    </row>
    <row r="786">
      <c r="A786" s="1" t="n">
        <v>784</v>
      </c>
      <c r="B786" t="inlineStr">
        <is>
          <t>Łubin słodki wąskolistny odmiana Bolero po Centrali</t>
        </is>
      </c>
      <c r="C786">
        <f>HYPERLINK("https://www.olx.pl/oferta/lubin-slodki-waskolistny-odmiana-bolero-po-centrali-CID757-IDHsp5o.html#6bf9d12233;promoted")</f>
        <v/>
      </c>
    </row>
    <row r="787">
      <c r="A787" s="1" t="n">
        <v>785</v>
      </c>
      <c r="B787" t="inlineStr">
        <is>
          <t>Sianokiszonka w belach 120×150</t>
        </is>
      </c>
      <c r="C787">
        <f>HYPERLINK("https://www.olx.pl/oferta/sianokiszonka-w-belach-120150-CID757-IDIId7y.html#9a1c9f5201;promoted")</f>
        <v/>
      </c>
    </row>
    <row r="788">
      <c r="A788" s="1" t="n">
        <v>786</v>
      </c>
      <c r="B788" t="inlineStr">
        <is>
          <t>Ziemniaki GALA jak Sadzeniaki</t>
        </is>
      </c>
      <c r="C788">
        <f>HYPERLINK("https://www.olx.pl/oferta/ziemniaki-gala-jak-sadzeniaki-CID757-IDIzEUX.html#9a1c9f5201;promoted")</f>
        <v/>
      </c>
    </row>
    <row r="789">
      <c r="A789" s="1" t="n">
        <v>787</v>
      </c>
      <c r="B789" t="inlineStr">
        <is>
          <t>Sprzedam ziemniaki jadalne vinieta belarossa</t>
        </is>
      </c>
      <c r="C789">
        <f>HYPERLINK("https://www.olx.pl/oferta/sprzedam-ziemniaki-jadalne-vinieta-belarossa-CID757-IDJ6ISq.html#9a1c9f5201")</f>
        <v/>
      </c>
    </row>
    <row r="790">
      <c r="A790" s="1" t="n">
        <v>788</v>
      </c>
      <c r="B790" t="inlineStr">
        <is>
          <t>Owies czyszczony bingo pierwszy rok po centrali.</t>
        </is>
      </c>
      <c r="C790">
        <f>HYPERLINK("https://www.olx.pl/oferta/owies-czyszczony-bingo-pierwszy-rok-po-centrali-CID757-IDJ6Kbr.html#6bf9d12233")</f>
        <v/>
      </c>
    </row>
    <row r="791">
      <c r="A791" s="1" t="n">
        <v>789</v>
      </c>
      <c r="B791" t="inlineStr">
        <is>
          <t>Owies ekologiczny z certyfikatem</t>
        </is>
      </c>
      <c r="C791">
        <f>HYPERLINK("https://www.olx.pl/oferta/owies-ekologiczny-z-certyfikatem-CID757-IDG4vHB.html#9a1c9f5201")</f>
        <v/>
      </c>
    </row>
    <row r="792">
      <c r="A792" s="1" t="n">
        <v>790</v>
      </c>
      <c r="B792" t="inlineStr">
        <is>
          <t>Pszenica jara tybalt.</t>
        </is>
      </c>
      <c r="C792">
        <f>HYPERLINK("https://www.olx.pl/oferta/pszenica-jara-tybalt-CID757-IDIOhSo.html#ae36309ced")</f>
        <v/>
      </c>
    </row>
    <row r="793">
      <c r="A793" s="1" t="n">
        <v>791</v>
      </c>
      <c r="B793" t="inlineStr">
        <is>
          <t>Sadzeniaki Irga i katania</t>
        </is>
      </c>
      <c r="C793">
        <f>HYPERLINK("https://www.olx.pl/oferta/sadzeniaki-irga-i-katania-CID757-IDJ6IRt.html#9a1c9f5201")</f>
        <v/>
      </c>
    </row>
    <row r="794">
      <c r="A794" s="1" t="n">
        <v>792</v>
      </c>
      <c r="B794" t="inlineStr">
        <is>
          <t>Ziemniak sadzeniak</t>
        </is>
      </c>
      <c r="C794">
        <f>HYPERLINK("https://www.olx.pl/oferta/ziemniak-sadzeniak-CID757-IDINbrl.html#6bf9d12233;promoted")</f>
        <v/>
      </c>
    </row>
    <row r="795">
      <c r="A795" s="1" t="n">
        <v>793</v>
      </c>
      <c r="B795" t="inlineStr">
        <is>
          <t>Sprzedam jęczmień jary do siewu</t>
        </is>
      </c>
      <c r="C795">
        <f>HYPERLINK("https://www.olx.pl/oferta/sprzedam-jeczmien-jary-do-siewu-CID757-IDJ6IPS.html#9a1c9f5201")</f>
        <v/>
      </c>
    </row>
    <row r="796">
      <c r="A796" s="1" t="n">
        <v>794</v>
      </c>
      <c r="B796" t="inlineStr">
        <is>
          <t>Ziemniaki paszowe</t>
        </is>
      </c>
      <c r="C796">
        <f>HYPERLINK("https://www.olx.pl/oferta/ziemniaki-paszowe-CID757-IDIDz3K.html#9a1c9f5201")</f>
        <v/>
      </c>
    </row>
    <row r="797">
      <c r="A797" s="1" t="n">
        <v>795</v>
      </c>
      <c r="B797" t="inlineStr">
        <is>
          <t>Lilli ziemniaki wielkość sadzeniaka</t>
        </is>
      </c>
      <c r="C797">
        <f>HYPERLINK("https://www.olx.pl/oferta/lilli-ziemniaki-wielkosc-sadzeniaka-CID757-IDJ6IDN.html#9a1c9f5201")</f>
        <v/>
      </c>
    </row>
    <row r="798">
      <c r="A798" s="1" t="n">
        <v>796</v>
      </c>
      <c r="B798" t="inlineStr">
        <is>
          <t>Ziemniaki Bellarosa oraz Gala</t>
        </is>
      </c>
      <c r="C798">
        <f>HYPERLINK("https://www.olx.pl/oferta/ziemniaki-bellarosa-oraz-gala-CID757-IDIHYGD.html#6bf9d12233")</f>
        <v/>
      </c>
    </row>
    <row r="799">
      <c r="A799" s="1" t="n">
        <v>797</v>
      </c>
      <c r="B799" t="inlineStr">
        <is>
          <t>Baloty  , sianokiszonka</t>
        </is>
      </c>
      <c r="C799">
        <f>HYPERLINK("https://www.olx.pl/oferta/baloty-sianokiszonka-CID757-IDG6DB3.html#9a1c9f5201;promoted")</f>
        <v/>
      </c>
    </row>
    <row r="800">
      <c r="A800" s="1" t="n">
        <v>798</v>
      </c>
      <c r="B800" t="inlineStr">
        <is>
          <t>Owies suchy ladny zniwa 2020 do siewu</t>
        </is>
      </c>
      <c r="C800">
        <f>HYPERLINK("https://www.olx.pl/oferta/owies-suchy-ladny-zniwa-2020-do-siewu-CID757-IDHUsC3.html#6bf9d12233")</f>
        <v/>
      </c>
    </row>
    <row r="801">
      <c r="A801" s="1" t="n">
        <v>799</v>
      </c>
      <c r="B801" t="inlineStr">
        <is>
          <t>Sprzedam seradelę seradela</t>
        </is>
      </c>
      <c r="C801">
        <f>HYPERLINK("https://www.olx.pl/oferta/sprzedam-seradele-seradela-CID757-IDJ6Jar.html#ae36309ced")</f>
        <v/>
      </c>
    </row>
    <row r="802">
      <c r="A802" s="1" t="n">
        <v>800</v>
      </c>
      <c r="B802" t="inlineStr">
        <is>
          <t>Siano 2020 sianokiszonka</t>
        </is>
      </c>
      <c r="C802">
        <f>HYPERLINK("https://www.olx.pl/oferta/siano-2020-sianokiszonka-CID757-IDG8w2H.html#6bf9d12233")</f>
        <v/>
      </c>
    </row>
    <row r="803">
      <c r="A803" s="1" t="n">
        <v>801</v>
      </c>
      <c r="B803" t="inlineStr">
        <is>
          <t>Słoma pszenna (siatka)</t>
        </is>
      </c>
      <c r="C803">
        <f>HYPERLINK("https://www.olx.pl/oferta/sloma-pszenna-siatka-CID757-IDJ4fzN.html#6bf9d12233;promoted")</f>
        <v/>
      </c>
    </row>
    <row r="804">
      <c r="A804" s="1" t="n">
        <v>802</v>
      </c>
      <c r="B804" t="inlineStr">
        <is>
          <t>Srzedam łubin zółty szerokolistny Mister</t>
        </is>
      </c>
      <c r="C804">
        <f>HYPERLINK("https://www.olx.pl/oferta/srzedam-lubin-zolty-szerokolistny-mister-CID757-IDJ6J5b.html#ae36309ced")</f>
        <v/>
      </c>
    </row>
    <row r="805">
      <c r="A805" s="1" t="n">
        <v>803</v>
      </c>
      <c r="B805" t="inlineStr">
        <is>
          <t>Bobik Bobas do siewu C1</t>
        </is>
      </c>
      <c r="C805">
        <f>HYPERLINK("https://www.olx.pl/oferta/bobik-bobas-do-siewu-c1-CID757-IDIMixx.html#6bf9d12233;promoted")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2021-04-14T18:34:08Z</dcterms:created>
  <dcterms:modified xsi:type="dcterms:W3CDTF">2021-04-14T18:34:08Z</dcterms:modified>
</cp:coreProperties>
</file>