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Y:\homes\davis.juell\"/>
    </mc:Choice>
  </mc:AlternateContent>
  <xr:revisionPtr revIDLastSave="0" documentId="8_{854DE3EE-0D31-4F11-AD02-79BD309A74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OVA Spreadsheat" sheetId="10" r:id="rId1"/>
    <sheet name="avg_velocity" sheetId="5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" i="10" l="1"/>
  <c r="E100" i="10"/>
  <c r="D100" i="10"/>
  <c r="J1224" i="5"/>
  <c r="I1224" i="5"/>
  <c r="H1224" i="5"/>
  <c r="I1193" i="5"/>
  <c r="E1158" i="5"/>
  <c r="D1158" i="5"/>
  <c r="C1158" i="5"/>
  <c r="K1121" i="5"/>
  <c r="J1121" i="5"/>
  <c r="I1121" i="5"/>
  <c r="K1120" i="5"/>
  <c r="J1120" i="5"/>
  <c r="I1120" i="5"/>
  <c r="H1120" i="5"/>
  <c r="K1119" i="5"/>
  <c r="J1119" i="5"/>
  <c r="I1119" i="5"/>
  <c r="I1125" i="5" s="1"/>
  <c r="H1119" i="5"/>
  <c r="G1119" i="5"/>
  <c r="F1119" i="5"/>
  <c r="E1119" i="5"/>
  <c r="E1125" i="5" s="1"/>
  <c r="D1119" i="5"/>
  <c r="C1119" i="5"/>
  <c r="K1118" i="5"/>
  <c r="J1118" i="5"/>
  <c r="J1125" i="5" s="1"/>
  <c r="I1118" i="5"/>
  <c r="H1118" i="5"/>
  <c r="G1118" i="5"/>
  <c r="F1118" i="5"/>
  <c r="F1125" i="5" s="1"/>
  <c r="E1118" i="5"/>
  <c r="D1118" i="5"/>
  <c r="C1118" i="5"/>
  <c r="K1117" i="5"/>
  <c r="K1125" i="5" s="1"/>
  <c r="J1117" i="5"/>
  <c r="I1117" i="5"/>
  <c r="H1117" i="5"/>
  <c r="H1125" i="5" s="1"/>
  <c r="G1117" i="5"/>
  <c r="G1125" i="5" s="1"/>
  <c r="F1117" i="5"/>
  <c r="E1117" i="5"/>
  <c r="D1117" i="5"/>
  <c r="D1125" i="5" s="1"/>
  <c r="C1117" i="5"/>
  <c r="C1125" i="5" s="1"/>
  <c r="F1052" i="5"/>
  <c r="E1052" i="5"/>
  <c r="D1052" i="5"/>
  <c r="C1052" i="5"/>
  <c r="F1017" i="5"/>
  <c r="E1017" i="5"/>
  <c r="B1017" i="5"/>
  <c r="I1012" i="5"/>
  <c r="H1012" i="5"/>
  <c r="G1012" i="5"/>
  <c r="G1017" i="5" s="1"/>
  <c r="D1012" i="5"/>
  <c r="C1012" i="5"/>
  <c r="B1012" i="5"/>
  <c r="I1011" i="5"/>
  <c r="H1011" i="5"/>
  <c r="G1011" i="5"/>
  <c r="D1011" i="5"/>
  <c r="C1011" i="5"/>
  <c r="I1010" i="5"/>
  <c r="I1017" i="5" s="1"/>
  <c r="H1010" i="5"/>
  <c r="H1017" i="5" s="1"/>
  <c r="E1010" i="5"/>
  <c r="D1010" i="5"/>
  <c r="D1017" i="5" s="1"/>
  <c r="C1010" i="5"/>
  <c r="C1017" i="5" s="1"/>
  <c r="E951" i="5"/>
  <c r="C951" i="5"/>
  <c r="L910" i="5"/>
  <c r="J910" i="5"/>
  <c r="L909" i="5"/>
  <c r="J909" i="5"/>
  <c r="L908" i="5"/>
  <c r="K908" i="5"/>
  <c r="J908" i="5"/>
  <c r="I908" i="5"/>
  <c r="H908" i="5"/>
  <c r="G908" i="5"/>
  <c r="F908" i="5"/>
  <c r="E908" i="5"/>
  <c r="D908" i="5"/>
  <c r="C908" i="5"/>
  <c r="L907" i="5"/>
  <c r="L914" i="5" s="1"/>
  <c r="K907" i="5"/>
  <c r="K914" i="5" s="1"/>
  <c r="J907" i="5"/>
  <c r="I907" i="5"/>
  <c r="H907" i="5"/>
  <c r="H914" i="5" s="1"/>
  <c r="G907" i="5"/>
  <c r="G914" i="5" s="1"/>
  <c r="F907" i="5"/>
  <c r="E907" i="5"/>
  <c r="D907" i="5"/>
  <c r="D914" i="5" s="1"/>
  <c r="C907" i="5"/>
  <c r="C914" i="5" s="1"/>
  <c r="L906" i="5"/>
  <c r="K906" i="5"/>
  <c r="J906" i="5"/>
  <c r="J914" i="5" s="1"/>
  <c r="I906" i="5"/>
  <c r="I914" i="5" s="1"/>
  <c r="H906" i="5"/>
  <c r="G906" i="5"/>
  <c r="F906" i="5"/>
  <c r="F914" i="5" s="1"/>
  <c r="E906" i="5"/>
  <c r="E914" i="5" s="1"/>
  <c r="D906" i="5"/>
  <c r="C906" i="5"/>
  <c r="E863" i="5"/>
  <c r="C863" i="5"/>
  <c r="I825" i="5"/>
  <c r="F825" i="5"/>
  <c r="E825" i="5"/>
  <c r="K819" i="5"/>
  <c r="K818" i="5"/>
  <c r="K825" i="5" s="1"/>
  <c r="J817" i="5"/>
  <c r="D817" i="5"/>
  <c r="L816" i="5"/>
  <c r="J816" i="5"/>
  <c r="J825" i="5" s="1"/>
  <c r="I816" i="5"/>
  <c r="D816" i="5"/>
  <c r="C816" i="5"/>
  <c r="L815" i="5"/>
  <c r="L825" i="5" s="1"/>
  <c r="J815" i="5"/>
  <c r="I815" i="5"/>
  <c r="H815" i="5"/>
  <c r="H825" i="5" s="1"/>
  <c r="G815" i="5"/>
  <c r="G825" i="5" s="1"/>
  <c r="F815" i="5"/>
  <c r="E815" i="5"/>
  <c r="D815" i="5"/>
  <c r="D825" i="5" s="1"/>
  <c r="C815" i="5"/>
  <c r="C825" i="5" s="1"/>
  <c r="E754" i="5"/>
  <c r="C754" i="5"/>
  <c r="G718" i="5"/>
  <c r="F718" i="5"/>
  <c r="K713" i="5"/>
  <c r="J713" i="5"/>
  <c r="I713" i="5"/>
  <c r="K712" i="5"/>
  <c r="K718" i="5" s="1"/>
  <c r="J712" i="5"/>
  <c r="J718" i="5" s="1"/>
  <c r="I712" i="5"/>
  <c r="K711" i="5"/>
  <c r="J711" i="5"/>
  <c r="I711" i="5"/>
  <c r="G711" i="5"/>
  <c r="F711" i="5"/>
  <c r="E711" i="5"/>
  <c r="D711" i="5"/>
  <c r="I710" i="5"/>
  <c r="H710" i="5"/>
  <c r="F710" i="5"/>
  <c r="E710" i="5"/>
  <c r="D710" i="5"/>
  <c r="C710" i="5"/>
  <c r="I709" i="5"/>
  <c r="I718" i="5" s="1"/>
  <c r="H709" i="5"/>
  <c r="H718" i="5" s="1"/>
  <c r="F709" i="5"/>
  <c r="E709" i="5"/>
  <c r="E718" i="5" s="1"/>
  <c r="D709" i="5"/>
  <c r="D718" i="5" s="1"/>
  <c r="C709" i="5"/>
  <c r="C718" i="5" s="1"/>
  <c r="E647" i="5"/>
  <c r="C647" i="5"/>
  <c r="H613" i="5"/>
  <c r="G610" i="5"/>
  <c r="G609" i="5"/>
  <c r="E609" i="5"/>
  <c r="D609" i="5"/>
  <c r="C609" i="5"/>
  <c r="B609" i="5"/>
  <c r="G608" i="5"/>
  <c r="G613" i="5" s="1"/>
  <c r="F608" i="5"/>
  <c r="E608" i="5"/>
  <c r="D608" i="5"/>
  <c r="D613" i="5" s="1"/>
  <c r="C608" i="5"/>
  <c r="C613" i="5" s="1"/>
  <c r="B608" i="5"/>
  <c r="H607" i="5"/>
  <c r="G607" i="5"/>
  <c r="F607" i="5"/>
  <c r="F613" i="5" s="1"/>
  <c r="E607" i="5"/>
  <c r="E613" i="5" s="1"/>
  <c r="D607" i="5"/>
  <c r="C607" i="5"/>
  <c r="B607" i="5"/>
  <c r="B613" i="5" s="1"/>
  <c r="E556" i="5"/>
  <c r="C556" i="5"/>
  <c r="M506" i="5"/>
  <c r="L506" i="5"/>
  <c r="J506" i="5"/>
  <c r="H506" i="5"/>
  <c r="G506" i="5"/>
  <c r="E506" i="5"/>
  <c r="D506" i="5"/>
  <c r="L503" i="5"/>
  <c r="K503" i="5"/>
  <c r="K502" i="5"/>
  <c r="K501" i="5"/>
  <c r="I501" i="5"/>
  <c r="E501" i="5"/>
  <c r="K500" i="5"/>
  <c r="I500" i="5"/>
  <c r="E500" i="5"/>
  <c r="K499" i="5"/>
  <c r="K506" i="5" s="1"/>
  <c r="I499" i="5"/>
  <c r="I506" i="5" s="1"/>
  <c r="F499" i="5"/>
  <c r="F506" i="5" s="1"/>
  <c r="E499" i="5"/>
  <c r="D499" i="5"/>
  <c r="G457" i="5"/>
  <c r="F457" i="5"/>
  <c r="E457" i="5"/>
  <c r="D457" i="5"/>
  <c r="J444" i="5"/>
  <c r="G444" i="5"/>
  <c r="F1193" i="5" s="1"/>
  <c r="K441" i="5"/>
  <c r="K440" i="5"/>
  <c r="K444" i="5" s="1"/>
  <c r="J439" i="5"/>
  <c r="I439" i="5"/>
  <c r="I444" i="5" s="1"/>
  <c r="H439" i="5"/>
  <c r="H444" i="5" s="1"/>
  <c r="G1193" i="5" s="1"/>
  <c r="F439" i="5"/>
  <c r="F444" i="5" s="1"/>
  <c r="E439" i="5"/>
  <c r="D439" i="5"/>
  <c r="F438" i="5"/>
  <c r="E438" i="5"/>
  <c r="D438" i="5"/>
  <c r="F437" i="5"/>
  <c r="E437" i="5"/>
  <c r="E444" i="5" s="1"/>
  <c r="D1193" i="5" s="1"/>
  <c r="D437" i="5"/>
  <c r="D444" i="5" s="1"/>
  <c r="E402" i="5"/>
  <c r="D402" i="5"/>
  <c r="C402" i="5"/>
  <c r="K365" i="5"/>
  <c r="AM357" i="5"/>
  <c r="AL357" i="5"/>
  <c r="AK357" i="5"/>
  <c r="AJ357" i="5"/>
  <c r="AI357" i="5"/>
  <c r="J365" i="5" s="1"/>
  <c r="AH357" i="5"/>
  <c r="AG357" i="5"/>
  <c r="AF357" i="5"/>
  <c r="AE357" i="5"/>
  <c r="I365" i="5" s="1"/>
  <c r="AD357" i="5"/>
  <c r="AC357" i="5"/>
  <c r="H365" i="5" s="1"/>
  <c r="AB357" i="5"/>
  <c r="AA357" i="5"/>
  <c r="Z357" i="5"/>
  <c r="Y357" i="5"/>
  <c r="G365" i="5" s="1"/>
  <c r="X357" i="5"/>
  <c r="W357" i="5"/>
  <c r="V357" i="5"/>
  <c r="U357" i="5"/>
  <c r="T357" i="5"/>
  <c r="S357" i="5"/>
  <c r="F365" i="5" s="1"/>
  <c r="R357" i="5"/>
  <c r="Q357" i="5"/>
  <c r="P357" i="5"/>
  <c r="O357" i="5"/>
  <c r="E365" i="5" s="1"/>
  <c r="N357" i="5"/>
  <c r="M357" i="5"/>
  <c r="D365" i="5" s="1"/>
  <c r="L357" i="5"/>
  <c r="K357" i="5"/>
  <c r="J357" i="5"/>
  <c r="I357" i="5"/>
  <c r="C365" i="5" s="1"/>
  <c r="H357" i="5"/>
  <c r="G357" i="5"/>
  <c r="F357" i="5"/>
  <c r="E357" i="5"/>
  <c r="D357" i="5"/>
  <c r="C357" i="5"/>
  <c r="B365" i="5" s="1"/>
  <c r="L346" i="5"/>
  <c r="K346" i="5"/>
  <c r="G346" i="5"/>
  <c r="K340" i="5"/>
  <c r="J340" i="5"/>
  <c r="I340" i="5"/>
  <c r="H340" i="5"/>
  <c r="F340" i="5"/>
  <c r="E340" i="5"/>
  <c r="D340" i="5"/>
  <c r="C340" i="5"/>
  <c r="K339" i="5"/>
  <c r="J339" i="5"/>
  <c r="I339" i="5"/>
  <c r="H339" i="5"/>
  <c r="F339" i="5"/>
  <c r="E339" i="5"/>
  <c r="D339" i="5"/>
  <c r="C339" i="5"/>
  <c r="K338" i="5"/>
  <c r="J338" i="5"/>
  <c r="I338" i="5"/>
  <c r="H338" i="5"/>
  <c r="H346" i="5" s="1"/>
  <c r="F338" i="5"/>
  <c r="E338" i="5"/>
  <c r="D338" i="5"/>
  <c r="C338" i="5"/>
  <c r="L337" i="5"/>
  <c r="K337" i="5"/>
  <c r="J337" i="5"/>
  <c r="J346" i="5" s="1"/>
  <c r="I337" i="5"/>
  <c r="I346" i="5" s="1"/>
  <c r="F337" i="5"/>
  <c r="F346" i="5" s="1"/>
  <c r="E337" i="5"/>
  <c r="E346" i="5" s="1"/>
  <c r="D337" i="5"/>
  <c r="D346" i="5" s="1"/>
  <c r="C337" i="5"/>
  <c r="C346" i="5" s="1"/>
  <c r="E310" i="5"/>
  <c r="D310" i="5"/>
  <c r="C310" i="5"/>
  <c r="L273" i="5"/>
  <c r="AY265" i="5"/>
  <c r="AU265" i="5"/>
  <c r="AQ265" i="5"/>
  <c r="AP265" i="5"/>
  <c r="AO265" i="5"/>
  <c r="AN265" i="5"/>
  <c r="AM265" i="5"/>
  <c r="K273" i="5" s="1"/>
  <c r="AL265" i="5"/>
  <c r="AK265" i="5"/>
  <c r="AJ265" i="5"/>
  <c r="AI265" i="5"/>
  <c r="J273" i="5" s="1"/>
  <c r="AH265" i="5"/>
  <c r="AG265" i="5"/>
  <c r="AF265" i="5"/>
  <c r="I273" i="5" s="1"/>
  <c r="AE265" i="5"/>
  <c r="AD265" i="5"/>
  <c r="AC265" i="5"/>
  <c r="AB265" i="5"/>
  <c r="H273" i="5" s="1"/>
  <c r="AA265" i="5"/>
  <c r="Z265" i="5"/>
  <c r="Y265" i="5"/>
  <c r="X265" i="5"/>
  <c r="W265" i="5"/>
  <c r="G273" i="5" s="1"/>
  <c r="V265" i="5"/>
  <c r="U265" i="5"/>
  <c r="T265" i="5"/>
  <c r="S265" i="5"/>
  <c r="F273" i="5" s="1"/>
  <c r="R265" i="5"/>
  <c r="P265" i="5"/>
  <c r="O265" i="5"/>
  <c r="N265" i="5"/>
  <c r="M265" i="5"/>
  <c r="L265" i="5"/>
  <c r="D273" i="5" s="1"/>
  <c r="K265" i="5"/>
  <c r="H265" i="5"/>
  <c r="G265" i="5"/>
  <c r="C273" i="5" s="1"/>
  <c r="F265" i="5"/>
  <c r="E265" i="5"/>
  <c r="D265" i="5"/>
  <c r="C265" i="5"/>
  <c r="B273" i="5" s="1"/>
  <c r="P252" i="5"/>
  <c r="Q265" i="5" s="1"/>
  <c r="F252" i="5"/>
  <c r="F235" i="5"/>
  <c r="E235" i="5"/>
  <c r="D235" i="5"/>
  <c r="V220" i="5"/>
  <c r="D195" i="5"/>
  <c r="C195" i="5"/>
  <c r="B195" i="5"/>
  <c r="AY192" i="5"/>
  <c r="AX192" i="5"/>
  <c r="AW192" i="5"/>
  <c r="AV192" i="5"/>
  <c r="AU192" i="5"/>
  <c r="N200" i="5" s="1"/>
  <c r="AT192" i="5"/>
  <c r="AS192" i="5"/>
  <c r="AR192" i="5"/>
  <c r="AQ192" i="5"/>
  <c r="M200" i="5" s="1"/>
  <c r="AP192" i="5"/>
  <c r="AO192" i="5"/>
  <c r="AN192" i="5"/>
  <c r="AM192" i="5"/>
  <c r="L200" i="5" s="1"/>
  <c r="AL192" i="5"/>
  <c r="AK192" i="5"/>
  <c r="AJ192" i="5"/>
  <c r="AI192" i="5"/>
  <c r="K200" i="5" s="1"/>
  <c r="AH192" i="5"/>
  <c r="AG192" i="5"/>
  <c r="AF192" i="5"/>
  <c r="AE192" i="5"/>
  <c r="J200" i="5" s="1"/>
  <c r="AD192" i="5"/>
  <c r="AC192" i="5"/>
  <c r="AB192" i="5"/>
  <c r="AA192" i="5"/>
  <c r="I200" i="5" s="1"/>
  <c r="Z192" i="5"/>
  <c r="Y192" i="5"/>
  <c r="X192" i="5"/>
  <c r="W192" i="5"/>
  <c r="H200" i="5" s="1"/>
  <c r="V192" i="5"/>
  <c r="U192" i="5"/>
  <c r="T192" i="5"/>
  <c r="S192" i="5"/>
  <c r="G200" i="5" s="1"/>
  <c r="R192" i="5"/>
  <c r="Q192" i="5"/>
  <c r="P192" i="5"/>
  <c r="O192" i="5"/>
  <c r="F200" i="5" s="1"/>
  <c r="N192" i="5"/>
  <c r="M192" i="5"/>
  <c r="L192" i="5"/>
  <c r="K192" i="5"/>
  <c r="E200" i="5" s="1"/>
  <c r="J192" i="5"/>
  <c r="I192" i="5"/>
  <c r="H192" i="5"/>
  <c r="G192" i="5"/>
  <c r="D200" i="5" s="1"/>
  <c r="F192" i="5"/>
  <c r="E192" i="5"/>
  <c r="D192" i="5"/>
  <c r="C192" i="5"/>
  <c r="C200" i="5" s="1"/>
  <c r="E162" i="5"/>
  <c r="D162" i="5"/>
  <c r="C162" i="5"/>
  <c r="O128" i="5"/>
  <c r="AQ52" i="5" s="1"/>
  <c r="G128" i="5"/>
  <c r="H125" i="5"/>
  <c r="G125" i="5"/>
  <c r="F125" i="5"/>
  <c r="E125" i="5"/>
  <c r="C125" i="5"/>
  <c r="AY122" i="5"/>
  <c r="AU122" i="5"/>
  <c r="N128" i="5" s="1"/>
  <c r="AS122" i="5"/>
  <c r="AR122" i="5"/>
  <c r="AQ122" i="5"/>
  <c r="M128" i="5" s="1"/>
  <c r="AP122" i="5"/>
  <c r="AO122" i="5"/>
  <c r="L128" i="5" s="1"/>
  <c r="AN122" i="5"/>
  <c r="AM122" i="5"/>
  <c r="AL122" i="5"/>
  <c r="AK122" i="5"/>
  <c r="K128" i="5" s="1"/>
  <c r="AJ122" i="5"/>
  <c r="AI122" i="5"/>
  <c r="AH122" i="5"/>
  <c r="AG122" i="5"/>
  <c r="AF122" i="5"/>
  <c r="AE122" i="5"/>
  <c r="J128" i="5" s="1"/>
  <c r="AD122" i="5"/>
  <c r="AC122" i="5"/>
  <c r="AB122" i="5"/>
  <c r="AA122" i="5"/>
  <c r="I128" i="5" s="1"/>
  <c r="Z122" i="5"/>
  <c r="Y122" i="5"/>
  <c r="H128" i="5" s="1"/>
  <c r="X122" i="5"/>
  <c r="W122" i="5"/>
  <c r="V122" i="5"/>
  <c r="U122" i="5"/>
  <c r="T122" i="5"/>
  <c r="S122" i="5"/>
  <c r="R122" i="5"/>
  <c r="Q122" i="5"/>
  <c r="P122" i="5"/>
  <c r="O122" i="5"/>
  <c r="F128" i="5" s="1"/>
  <c r="N122" i="5"/>
  <c r="M122" i="5"/>
  <c r="L122" i="5"/>
  <c r="K122" i="5"/>
  <c r="E128" i="5" s="1"/>
  <c r="J122" i="5"/>
  <c r="I122" i="5"/>
  <c r="D128" i="5" s="1"/>
  <c r="H122" i="5"/>
  <c r="G122" i="5"/>
  <c r="F122" i="5"/>
  <c r="E122" i="5"/>
  <c r="C128" i="5" s="1"/>
  <c r="D122" i="5"/>
  <c r="C122" i="5"/>
  <c r="E88" i="5"/>
  <c r="D88" i="5"/>
  <c r="C88" i="5"/>
  <c r="Q51" i="5"/>
  <c r="J30" i="5"/>
  <c r="Y29" i="5"/>
  <c r="X29" i="5"/>
  <c r="W29" i="5"/>
  <c r="V29" i="5"/>
  <c r="U29" i="5"/>
  <c r="T29" i="5"/>
  <c r="S29" i="5"/>
  <c r="R29" i="5"/>
  <c r="Q29" i="5"/>
  <c r="AY24" i="5"/>
  <c r="AX24" i="5"/>
  <c r="AW24" i="5"/>
  <c r="AV24" i="5"/>
  <c r="AU24" i="5"/>
  <c r="AT24" i="5"/>
  <c r="AS24" i="5"/>
  <c r="AR24" i="5"/>
  <c r="AQ24" i="5"/>
  <c r="AP24" i="5"/>
  <c r="AO24" i="5"/>
  <c r="N51" i="5" s="1"/>
  <c r="AN24" i="5"/>
  <c r="AM24" i="5"/>
  <c r="AL24" i="5"/>
  <c r="AK24" i="5"/>
  <c r="M51" i="5" s="1"/>
  <c r="AM52" i="5" s="1"/>
  <c r="AJ24" i="5"/>
  <c r="AI24" i="5"/>
  <c r="AH24" i="5"/>
  <c r="AG24" i="5"/>
  <c r="AF24" i="5"/>
  <c r="AE24" i="5"/>
  <c r="AD24" i="5"/>
  <c r="AC24" i="5"/>
  <c r="AB24" i="5"/>
  <c r="AA24" i="5"/>
  <c r="Z24" i="5"/>
  <c r="Y24" i="5"/>
  <c r="J51" i="5" s="1"/>
  <c r="AJ52" i="5" s="1"/>
  <c r="X24" i="5"/>
  <c r="W24" i="5"/>
  <c r="V24" i="5"/>
  <c r="U24" i="5"/>
  <c r="I51" i="5" s="1"/>
  <c r="T24" i="5"/>
  <c r="S24" i="5"/>
  <c r="R24" i="5"/>
  <c r="Q24" i="5"/>
  <c r="P24" i="5"/>
  <c r="O24" i="5"/>
  <c r="N24" i="5"/>
  <c r="M24" i="5"/>
  <c r="L24" i="5"/>
  <c r="K24" i="5"/>
  <c r="J24" i="5"/>
  <c r="I24" i="5"/>
  <c r="F51" i="5" s="1"/>
  <c r="H24" i="5"/>
  <c r="G24" i="5"/>
  <c r="F24" i="5"/>
  <c r="E24" i="5"/>
  <c r="E51" i="5" s="1"/>
  <c r="D24" i="5"/>
  <c r="C24" i="5"/>
  <c r="CC23" i="5"/>
  <c r="CB23" i="5"/>
  <c r="I30" i="5" s="1"/>
  <c r="CA23" i="5"/>
  <c r="BZ23" i="5"/>
  <c r="BY23" i="5"/>
  <c r="BX23" i="5"/>
  <c r="BW23" i="5"/>
  <c r="BV23" i="5"/>
  <c r="BU23" i="5"/>
  <c r="BT23" i="5"/>
  <c r="H30" i="5" s="1"/>
  <c r="BS23" i="5"/>
  <c r="BR23" i="5"/>
  <c r="BQ23" i="5"/>
  <c r="BP23" i="5"/>
  <c r="G30" i="5" s="1"/>
  <c r="BO23" i="5"/>
  <c r="BA23" i="5"/>
  <c r="AZ23" i="5"/>
  <c r="AY23" i="5"/>
  <c r="F30" i="5" s="1"/>
  <c r="AL23" i="5"/>
  <c r="AK23" i="5"/>
  <c r="AJ23" i="5"/>
  <c r="AI23" i="5"/>
  <c r="E30" i="5" s="1"/>
  <c r="V23" i="5"/>
  <c r="U23" i="5"/>
  <c r="T23" i="5"/>
  <c r="S23" i="5"/>
  <c r="D30" i="5" s="1"/>
  <c r="F23" i="5"/>
  <c r="E23" i="5"/>
  <c r="D23" i="5"/>
  <c r="C23" i="5"/>
  <c r="C30" i="5" s="1"/>
  <c r="AW11" i="5"/>
  <c r="AE52" i="5" l="1"/>
  <c r="AI52" i="5"/>
  <c r="H1193" i="5"/>
  <c r="G51" i="5"/>
  <c r="AG52" i="5" s="1"/>
  <c r="H51" i="5"/>
  <c r="K51" i="5"/>
  <c r="AK52" i="5" s="1"/>
  <c r="L51" i="5"/>
  <c r="AL52" i="5" s="1"/>
  <c r="O51" i="5"/>
  <c r="AO52" i="5" s="1"/>
  <c r="P51" i="5"/>
  <c r="AP52" i="5" s="1"/>
  <c r="E273" i="5"/>
  <c r="D53" i="5"/>
  <c r="AF52" i="5"/>
  <c r="AN52" i="5"/>
  <c r="C1193" i="5"/>
  <c r="E1193" i="5"/>
  <c r="J1193" i="5"/>
  <c r="AH52" i="5" l="1"/>
</calcChain>
</file>

<file path=xl/sharedStrings.xml><?xml version="1.0" encoding="utf-8"?>
<sst xmlns="http://schemas.openxmlformats.org/spreadsheetml/2006/main" count="877" uniqueCount="99">
  <si>
    <t>Animal #</t>
  </si>
  <si>
    <t>Error</t>
  </si>
  <si>
    <t>Error on Windows 10 MAtLAB 2019b</t>
  </si>
  <si>
    <t>AND</t>
  </si>
  <si>
    <t>avg_velocity</t>
  </si>
  <si>
    <t>#52</t>
  </si>
  <si>
    <t>E1</t>
  </si>
  <si>
    <t>ERROR</t>
  </si>
  <si>
    <t>E2</t>
  </si>
  <si>
    <t>E3</t>
  </si>
  <si>
    <t>E4</t>
  </si>
  <si>
    <t>E5</t>
  </si>
  <si>
    <t>NOTE:</t>
  </si>
  <si>
    <t xml:space="preserve">
6171 Epochs</t>
  </si>
  <si>
    <t>might not be accurate because of the different floor</t>
  </si>
  <si>
    <t>#156</t>
  </si>
  <si>
    <t>#157</t>
  </si>
  <si>
    <t>E6</t>
  </si>
  <si>
    <t>UPDATED</t>
  </si>
  <si>
    <t>6171 Pre:</t>
  </si>
  <si>
    <t>D4</t>
  </si>
  <si>
    <t>D8</t>
  </si>
  <si>
    <t>D12</t>
  </si>
  <si>
    <t>D16</t>
  </si>
  <si>
    <t>D20</t>
  </si>
  <si>
    <t>D22</t>
  </si>
  <si>
    <t>D26</t>
  </si>
  <si>
    <t>D30</t>
  </si>
  <si>
    <t>D34</t>
  </si>
  <si>
    <t>possible vars:</t>
  </si>
  <si>
    <t>hand motion length</t>
  </si>
  <si>
    <t>MJ stuff:</t>
  </si>
  <si>
    <t>event tag</t>
  </si>
  <si>
    <t>tag grasping events</t>
  </si>
  <si>
    <t>tag release events</t>
  </si>
  <si>
    <t>D5</t>
  </si>
  <si>
    <t>D6</t>
  </si>
  <si>
    <t>D7</t>
  </si>
  <si>
    <t>D9</t>
  </si>
  <si>
    <t>D10</t>
  </si>
  <si>
    <t>D11</t>
  </si>
  <si>
    <t>D13</t>
  </si>
  <si>
    <t>D14</t>
  </si>
  <si>
    <t>D15</t>
  </si>
  <si>
    <t>D3</t>
  </si>
  <si>
    <t>pre-immunization</t>
  </si>
  <si>
    <t>D1</t>
  </si>
  <si>
    <t>D2</t>
  </si>
  <si>
    <t>6179 Epochs</t>
  </si>
  <si>
    <t>post</t>
  </si>
  <si>
    <t>pre</t>
  </si>
  <si>
    <t>*extra 15.1</t>
  </si>
  <si>
    <t>6178 Epochs</t>
  </si>
  <si>
    <t>6177 D5 Multi trials</t>
  </si>
  <si>
    <t>6177 Epochs</t>
  </si>
  <si>
    <t>All done:)</t>
  </si>
  <si>
    <t>D13*</t>
  </si>
  <si>
    <t>* Only has one trial</t>
  </si>
  <si>
    <t>- excluding because its just the full video and not trimmed to epoch</t>
  </si>
  <si>
    <t>post-immunization</t>
  </si>
  <si>
    <t>D18</t>
  </si>
  <si>
    <t>All done :)</t>
  </si>
  <si>
    <t>All doone:)</t>
  </si>
  <si>
    <t>D17</t>
  </si>
  <si>
    <t>D19</t>
  </si>
  <si>
    <t>Average of all 1st round post-immunization</t>
  </si>
  <si>
    <t>Average velocity of all pre-immunization</t>
  </si>
  <si>
    <t>Average plot</t>
  </si>
  <si>
    <t>mouse</t>
  </si>
  <si>
    <t>Non-Resistant</t>
  </si>
  <si>
    <t>AVG VELOCITY</t>
  </si>
  <si>
    <t>D21</t>
  </si>
  <si>
    <t>D23</t>
  </si>
  <si>
    <t>D24</t>
  </si>
  <si>
    <t>D25</t>
  </si>
  <si>
    <t>D27</t>
  </si>
  <si>
    <t>D28</t>
  </si>
  <si>
    <t>D29</t>
  </si>
  <si>
    <t>D31</t>
  </si>
  <si>
    <t>D32</t>
  </si>
  <si>
    <t>Fractal Dimensions - dim_val</t>
  </si>
  <si>
    <t>Fractal Dimensions - dim_v2</t>
  </si>
  <si>
    <t>Universally Adjusted Average Velocity</t>
  </si>
  <si>
    <t>no clinical symptoms</t>
  </si>
  <si>
    <t>continuing clinical symptoms until endpoint</t>
  </si>
  <si>
    <t>onset of clinical symptoms</t>
  </si>
  <si>
    <t>-</t>
  </si>
  <si>
    <t>TEST HERE</t>
  </si>
  <si>
    <t>XD1</t>
  </si>
  <si>
    <t>XD2</t>
  </si>
  <si>
    <t>XD3</t>
  </si>
  <si>
    <t>XD4</t>
  </si>
  <si>
    <t>XD5</t>
  </si>
  <si>
    <t>XD6</t>
  </si>
  <si>
    <t>XD7</t>
  </si>
  <si>
    <t>average of all</t>
  </si>
  <si>
    <t>before, onset, after</t>
  </si>
  <si>
    <t>Resistant</t>
  </si>
  <si>
    <t>Group Adjusted Average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</si>
</sst>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0"/>
      <color theme="1"/>
      <name val="Arial"/>
    </font>
    <font>
      <sz val="10"/>
      <color rgb="FF9900FF"/>
      <name val="Arial"/>
    </font>
    <font>
      <b/>
      <sz val="10"/>
      <color theme="1"/>
      <name val="Arial"/>
    </font>
    <font>
      <sz val="10"/>
      <color rgb="FF000000"/>
      <name val="Arial"/>
    </font>
    <font>
      <b/>
      <u/>
      <sz val="10"/>
      <color theme="1"/>
      <name val="Arial"/>
    </font>
    <font>
      <sz val="11"/>
      <color rgb="FF9900FF"/>
      <name val="Arial"/>
    </font>
    <font>
      <b/>
      <u/>
      <sz val="10"/>
      <color theme="1"/>
      <name val="Arial"/>
    </font>
    <font>
      <sz val="11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u/>
      <sz val="10"/>
      <color rgb="FF000000"/>
      <name val="Arial"/>
    </font>
    <font>
      <sz val="10"/>
      <name val="Arial"/>
    </font>
    <font>
      <sz val="10"/>
      <name val="Arial"/>
    </font>
    <font>
      <b/>
      <u/>
      <sz val="10"/>
      <color rgb="FF000000"/>
      <name val="Arial"/>
    </font>
    <font>
      <b/>
      <u/>
      <sz val="10"/>
      <color theme="1"/>
      <name val="Arial"/>
    </font>
    <font>
      <sz val="11"/>
      <color rgb="FF000000"/>
      <name val="Calibri"/>
    </font>
    <font>
      <b/>
      <u/>
      <sz val="10"/>
      <color theme="1"/>
      <name val="Arial"/>
    </font>
    <font>
      <b/>
      <u/>
      <sz val="11"/>
      <color rgb="FF000000"/>
      <name val="Calibri"/>
    </font>
    <font>
      <b/>
      <u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/>
    <xf numFmtId="0" fontId="3" fillId="0" borderId="0" xfId="0" applyFont="1" applyAlignment="1"/>
    <xf numFmtId="0" fontId="1" fillId="4" borderId="0" xfId="0" applyFont="1" applyFill="1" applyAlignment="1"/>
    <xf numFmtId="0" fontId="5" fillId="0" borderId="0" xfId="0" applyFont="1" applyAlignment="1"/>
    <xf numFmtId="0" fontId="1" fillId="6" borderId="0" xfId="0" applyFont="1" applyFill="1"/>
    <xf numFmtId="0" fontId="1" fillId="4" borderId="0" xfId="0" applyFont="1" applyFill="1"/>
    <xf numFmtId="0" fontId="1" fillId="7" borderId="0" xfId="0" applyFont="1" applyFill="1"/>
    <xf numFmtId="0" fontId="3" fillId="7" borderId="0" xfId="0" applyFont="1" applyFill="1" applyAlignment="1"/>
    <xf numFmtId="0" fontId="1" fillId="0" borderId="0" xfId="0" applyFont="1"/>
    <xf numFmtId="0" fontId="1" fillId="7" borderId="0" xfId="0" applyFont="1" applyFill="1" applyAlignment="1"/>
    <xf numFmtId="0" fontId="6" fillId="0" borderId="0" xfId="0" applyFont="1" applyAlignment="1"/>
    <xf numFmtId="0" fontId="6" fillId="0" borderId="0" xfId="0" applyFont="1"/>
    <xf numFmtId="0" fontId="2" fillId="8" borderId="0" xfId="0" applyFont="1" applyFill="1" applyAlignment="1"/>
    <xf numFmtId="0" fontId="7" fillId="0" borderId="0" xfId="0" applyFont="1" applyAlignment="1"/>
    <xf numFmtId="0" fontId="1" fillId="9" borderId="0" xfId="0" applyFont="1" applyFill="1" applyAlignment="1"/>
    <xf numFmtId="0" fontId="8" fillId="0" borderId="0" xfId="0" applyFont="1"/>
    <xf numFmtId="0" fontId="3" fillId="0" borderId="0" xfId="0" applyFont="1"/>
    <xf numFmtId="0" fontId="9" fillId="5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0" fillId="5" borderId="0" xfId="0" applyFont="1" applyFill="1" applyAlignment="1"/>
    <xf numFmtId="0" fontId="8" fillId="0" borderId="1" xfId="0" applyFont="1" applyBorder="1"/>
    <xf numFmtId="0" fontId="1" fillId="9" borderId="0" xfId="0" applyFont="1" applyFill="1"/>
    <xf numFmtId="0" fontId="11" fillId="5" borderId="0" xfId="0" applyFont="1" applyFill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Alignment="1">
      <alignment horizontal="right"/>
    </xf>
    <xf numFmtId="0" fontId="13" fillId="0" borderId="1" xfId="0" applyFont="1" applyBorder="1" applyAlignment="1"/>
    <xf numFmtId="0" fontId="14" fillId="5" borderId="0" xfId="0" applyFont="1" applyFill="1" applyAlignment="1"/>
    <xf numFmtId="0" fontId="12" fillId="0" borderId="1" xfId="0" applyFont="1" applyBorder="1" applyAlignment="1"/>
    <xf numFmtId="0" fontId="15" fillId="6" borderId="0" xfId="0" applyFont="1" applyFill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4" fillId="0" borderId="0" xfId="0" applyFont="1" applyAlignment="1"/>
    <xf numFmtId="0" fontId="17" fillId="0" borderId="0" xfId="0" applyFont="1" applyAlignment="1"/>
    <xf numFmtId="0" fontId="4" fillId="0" borderId="0" xfId="0" applyFont="1" applyAlignment="1"/>
    <xf numFmtId="0" fontId="16" fillId="0" borderId="0" xfId="0" applyFont="1" applyAlignment="1"/>
    <xf numFmtId="0" fontId="16" fillId="10" borderId="0" xfId="0" applyFont="1" applyFill="1" applyAlignment="1"/>
    <xf numFmtId="0" fontId="18" fillId="0" borderId="0" xfId="0" applyFont="1" applyAlignment="1"/>
    <xf numFmtId="0" fontId="16" fillId="0" borderId="0" xfId="0" applyFont="1" applyAlignment="1">
      <alignment horizontal="right"/>
    </xf>
    <xf numFmtId="0" fontId="13" fillId="6" borderId="0" xfId="0" applyFont="1" applyFill="1" applyAlignment="1"/>
    <xf numFmtId="0" fontId="16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2" fillId="0" borderId="0" xfId="0" applyFont="1" applyAlignment="1"/>
    <xf numFmtId="0" fontId="4" fillId="0" borderId="0" xfId="0" applyFont="1" applyAlignment="1">
      <alignment horizontal="right"/>
    </xf>
    <xf numFmtId="0" fontId="1" fillId="10" borderId="0" xfId="0" applyFont="1" applyFill="1" applyAlignment="1"/>
    <xf numFmtId="0" fontId="19" fillId="0" borderId="0" xfId="0" applyFont="1" applyAlignment="1"/>
    <xf numFmtId="0" fontId="12" fillId="0" borderId="0" xfId="0" applyFont="1" applyAlignment="1"/>
    <xf numFmtId="0" fontId="1" fillId="10" borderId="0" xfId="0" applyFont="1" applyFill="1"/>
    <xf numFmtId="0" fontId="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before, onset, after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'ANOVA Spreadsheat'!$C$100</c:f>
              <c:strCache>
                <c:ptCount val="1"/>
                <c:pt idx="0">
                  <c:v>before, onset, after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'ANOVA Spreadsheat'!$D$99:$F$99</c:f>
              <c:strCache>
                <c:ptCount val="3"/>
                <c:pt idx="0">
                  <c:v>XD1</c:v>
                </c:pt>
                <c:pt idx="1">
                  <c:v>XD2</c:v>
                </c:pt>
                <c:pt idx="2">
                  <c:v>XD3</c:v>
                </c:pt>
              </c:strCache>
            </c:strRef>
          </c:cat>
          <c:val>
            <c:numRef>
              <c:f>'ANOVA Spreadsheat'!$D$100:$F$100</c:f>
              <c:numCache>
                <c:formatCode>General</c:formatCode>
                <c:ptCount val="3"/>
                <c:pt idx="0">
                  <c:v>2.7679933585757572</c:v>
                </c:pt>
                <c:pt idx="1">
                  <c:v>2.6226038383636361</c:v>
                </c:pt>
                <c:pt idx="2">
                  <c:v>2.4662350356666662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B-4FEB-AA41-96EC186C4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485"/>
        <c:axId val="65569707"/>
      </c:lineChart>
      <c:catAx>
        <c:axId val="20906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Adjusted Days around clinical symptoms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569707"/>
        <c:crosses val="autoZero"/>
        <c:auto val="1"/>
        <c:lblAlgn val="ctr"/>
        <c:lblOffset val="100"/>
        <c:noMultiLvlLbl val="1"/>
      </c:catAx>
      <c:valAx>
        <c:axId val="65569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064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avg_velocity!$B$272:$L$272</c:f>
              <c:strCache>
                <c:ptCount val="11"/>
                <c:pt idx="0">
                  <c:v>D4</c:v>
                </c:pt>
                <c:pt idx="1">
                  <c:v>D5</c:v>
                </c:pt>
                <c:pt idx="2">
                  <c:v>D6</c:v>
                </c:pt>
                <c:pt idx="3">
                  <c:v>D7</c:v>
                </c:pt>
                <c:pt idx="4">
                  <c:v>D8</c:v>
                </c:pt>
                <c:pt idx="5">
                  <c:v>D9</c:v>
                </c:pt>
                <c:pt idx="6">
                  <c:v>D10</c:v>
                </c:pt>
                <c:pt idx="7">
                  <c:v>D11</c:v>
                </c:pt>
                <c:pt idx="8">
                  <c:v>D12</c:v>
                </c:pt>
                <c:pt idx="9">
                  <c:v>D13</c:v>
                </c:pt>
                <c:pt idx="10">
                  <c:v>D14</c:v>
                </c:pt>
              </c:strCache>
            </c:strRef>
          </c:cat>
          <c:val>
            <c:numRef>
              <c:f>avg_velocity!$B$273:$L$273</c:f>
              <c:numCache>
                <c:formatCode>General</c:formatCode>
                <c:ptCount val="11"/>
                <c:pt idx="0">
                  <c:v>2.9884354166666665</c:v>
                </c:pt>
                <c:pt idx="1">
                  <c:v>2.4136000000000002</c:v>
                </c:pt>
                <c:pt idx="2">
                  <c:v>2.7129295833333336</c:v>
                </c:pt>
                <c:pt idx="3">
                  <c:v>2.2019252380952379</c:v>
                </c:pt>
                <c:pt idx="4">
                  <c:v>2.7106187500000001</c:v>
                </c:pt>
                <c:pt idx="5">
                  <c:v>2.7538774999999998</c:v>
                </c:pt>
                <c:pt idx="6">
                  <c:v>2.7585066666666669</c:v>
                </c:pt>
                <c:pt idx="7">
                  <c:v>2.6248187500000002</c:v>
                </c:pt>
                <c:pt idx="8">
                  <c:v>2.2222775000000001</c:v>
                </c:pt>
                <c:pt idx="9">
                  <c:v>2.4581208333333331</c:v>
                </c:pt>
                <c:pt idx="10">
                  <c:v>2.2092000000000001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65-41EA-9A51-4449E7B02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947411"/>
        <c:axId val="1136606141"/>
      </c:barChart>
      <c:catAx>
        <c:axId val="739947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6606141"/>
        <c:crosses val="autoZero"/>
        <c:auto val="1"/>
        <c:lblAlgn val="ctr"/>
        <c:lblOffset val="100"/>
        <c:noMultiLvlLbl val="1"/>
      </c:catAx>
      <c:valAx>
        <c:axId val="1136606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99474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6177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avg_velocity!$B$272:$L$272</c:f>
              <c:strCache>
                <c:ptCount val="11"/>
                <c:pt idx="0">
                  <c:v>D4</c:v>
                </c:pt>
                <c:pt idx="1">
                  <c:v>D5</c:v>
                </c:pt>
                <c:pt idx="2">
                  <c:v>D6</c:v>
                </c:pt>
                <c:pt idx="3">
                  <c:v>D7</c:v>
                </c:pt>
                <c:pt idx="4">
                  <c:v>D8</c:v>
                </c:pt>
                <c:pt idx="5">
                  <c:v>D9</c:v>
                </c:pt>
                <c:pt idx="6">
                  <c:v>D10</c:v>
                </c:pt>
                <c:pt idx="7">
                  <c:v>D11</c:v>
                </c:pt>
                <c:pt idx="8">
                  <c:v>D12</c:v>
                </c:pt>
                <c:pt idx="9">
                  <c:v>D13</c:v>
                </c:pt>
                <c:pt idx="10">
                  <c:v>D14</c:v>
                </c:pt>
              </c:strCache>
            </c:strRef>
          </c:cat>
          <c:val>
            <c:numRef>
              <c:f>avg_velocity!$B$273:$L$273</c:f>
              <c:numCache>
                <c:formatCode>General</c:formatCode>
                <c:ptCount val="11"/>
                <c:pt idx="0">
                  <c:v>2.9884354166666665</c:v>
                </c:pt>
                <c:pt idx="1">
                  <c:v>2.4136000000000002</c:v>
                </c:pt>
                <c:pt idx="2">
                  <c:v>2.7129295833333336</c:v>
                </c:pt>
                <c:pt idx="3">
                  <c:v>2.2019252380952379</c:v>
                </c:pt>
                <c:pt idx="4">
                  <c:v>2.7106187500000001</c:v>
                </c:pt>
                <c:pt idx="5">
                  <c:v>2.7538774999999998</c:v>
                </c:pt>
                <c:pt idx="6">
                  <c:v>2.7585066666666669</c:v>
                </c:pt>
                <c:pt idx="7">
                  <c:v>2.6248187500000002</c:v>
                </c:pt>
                <c:pt idx="8">
                  <c:v>2.2222775000000001</c:v>
                </c:pt>
                <c:pt idx="9">
                  <c:v>2.4581208333333331</c:v>
                </c:pt>
                <c:pt idx="10">
                  <c:v>2.2092000000000001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8-409B-8FCC-F4D7E826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56010"/>
        <c:axId val="1122480133"/>
      </c:lineChart>
      <c:catAx>
        <c:axId val="235556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2480133"/>
        <c:crosses val="autoZero"/>
        <c:auto val="1"/>
        <c:lblAlgn val="ctr"/>
        <c:lblOffset val="100"/>
        <c:noMultiLvlLbl val="1"/>
      </c:catAx>
      <c:valAx>
        <c:axId val="1122480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55560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avg_velocity!$B$364:$K$364</c:f>
              <c:strCache>
                <c:ptCount val="10"/>
                <c:pt idx="0">
                  <c:v>D4</c:v>
                </c:pt>
                <c:pt idx="1">
                  <c:v>D5</c:v>
                </c:pt>
                <c:pt idx="2">
                  <c:v>D6</c:v>
                </c:pt>
                <c:pt idx="3">
                  <c:v>D7</c:v>
                </c:pt>
                <c:pt idx="4">
                  <c:v>D8</c:v>
                </c:pt>
                <c:pt idx="5">
                  <c:v>D9</c:v>
                </c:pt>
                <c:pt idx="6">
                  <c:v>D10</c:v>
                </c:pt>
                <c:pt idx="7">
                  <c:v>D11</c:v>
                </c:pt>
                <c:pt idx="8">
                  <c:v>D12</c:v>
                </c:pt>
                <c:pt idx="9">
                  <c:v>D13</c:v>
                </c:pt>
              </c:strCache>
            </c:strRef>
          </c:cat>
          <c:val>
            <c:numRef>
              <c:f>avg_velocity!$B$365:$K$365</c:f>
              <c:numCache>
                <c:formatCode>General</c:formatCode>
                <c:ptCount val="10"/>
                <c:pt idx="0">
                  <c:v>2.2314541666666665</c:v>
                </c:pt>
                <c:pt idx="1">
                  <c:v>3.0211791666666667</c:v>
                </c:pt>
                <c:pt idx="2">
                  <c:v>2.4037416666666669</c:v>
                </c:pt>
                <c:pt idx="3">
                  <c:v>2.4449624999999999</c:v>
                </c:pt>
                <c:pt idx="4">
                  <c:v>2.7071500000000004</c:v>
                </c:pt>
                <c:pt idx="5">
                  <c:v>3.253308333333333</c:v>
                </c:pt>
                <c:pt idx="6">
                  <c:v>3.1304625000000001</c:v>
                </c:pt>
                <c:pt idx="7">
                  <c:v>3.0260583333333337</c:v>
                </c:pt>
                <c:pt idx="8">
                  <c:v>3.1572750000000003</c:v>
                </c:pt>
                <c:pt idx="9">
                  <c:v>2.1122555555555551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C5-47DF-A604-365C7BF3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50491"/>
        <c:axId val="20298724"/>
      </c:barChart>
      <c:catAx>
        <c:axId val="89150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98724"/>
        <c:crosses val="autoZero"/>
        <c:auto val="1"/>
        <c:lblAlgn val="ctr"/>
        <c:lblOffset val="100"/>
        <c:noMultiLvlLbl val="1"/>
      </c:catAx>
      <c:valAx>
        <c:axId val="20298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1504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6172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avg_velocity!$B$364:$K$364</c:f>
              <c:strCache>
                <c:ptCount val="10"/>
                <c:pt idx="0">
                  <c:v>D4</c:v>
                </c:pt>
                <c:pt idx="1">
                  <c:v>D5</c:v>
                </c:pt>
                <c:pt idx="2">
                  <c:v>D6</c:v>
                </c:pt>
                <c:pt idx="3">
                  <c:v>D7</c:v>
                </c:pt>
                <c:pt idx="4">
                  <c:v>D8</c:v>
                </c:pt>
                <c:pt idx="5">
                  <c:v>D9</c:v>
                </c:pt>
                <c:pt idx="6">
                  <c:v>D10</c:v>
                </c:pt>
                <c:pt idx="7">
                  <c:v>D11</c:v>
                </c:pt>
                <c:pt idx="8">
                  <c:v>D12</c:v>
                </c:pt>
                <c:pt idx="9">
                  <c:v>D13</c:v>
                </c:pt>
              </c:strCache>
            </c:strRef>
          </c:cat>
          <c:val>
            <c:numRef>
              <c:f>avg_velocity!$B$365:$K$365</c:f>
              <c:numCache>
                <c:formatCode>General</c:formatCode>
                <c:ptCount val="10"/>
                <c:pt idx="0">
                  <c:v>2.2314541666666665</c:v>
                </c:pt>
                <c:pt idx="1">
                  <c:v>3.0211791666666667</c:v>
                </c:pt>
                <c:pt idx="2">
                  <c:v>2.4037416666666669</c:v>
                </c:pt>
                <c:pt idx="3">
                  <c:v>2.4449624999999999</c:v>
                </c:pt>
                <c:pt idx="4">
                  <c:v>2.7071500000000004</c:v>
                </c:pt>
                <c:pt idx="5">
                  <c:v>3.253308333333333</c:v>
                </c:pt>
                <c:pt idx="6">
                  <c:v>3.1304625000000001</c:v>
                </c:pt>
                <c:pt idx="7">
                  <c:v>3.0260583333333337</c:v>
                </c:pt>
                <c:pt idx="8">
                  <c:v>3.1572750000000003</c:v>
                </c:pt>
                <c:pt idx="9">
                  <c:v>2.1122555555555551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6-48BE-8364-CEFB2919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63902"/>
        <c:axId val="1812937057"/>
      </c:lineChart>
      <c:catAx>
        <c:axId val="375163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2937057"/>
        <c:crosses val="autoZero"/>
        <c:auto val="1"/>
        <c:lblAlgn val="ctr"/>
        <c:lblOffset val="100"/>
        <c:noMultiLvlLbl val="1"/>
      </c:catAx>
      <c:valAx>
        <c:axId val="1812937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51639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5897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avg_velocity!$B$612:$H$612</c:f>
              <c:strCache>
                <c:ptCount val="7"/>
                <c:pt idx="0">
                  <c:v>D4</c:v>
                </c:pt>
                <c:pt idx="1">
                  <c:v>D6</c:v>
                </c:pt>
                <c:pt idx="2">
                  <c:v>D8</c:v>
                </c:pt>
                <c:pt idx="3">
                  <c:v>D10</c:v>
                </c:pt>
                <c:pt idx="4">
                  <c:v>D12</c:v>
                </c:pt>
                <c:pt idx="5">
                  <c:v>D13</c:v>
                </c:pt>
                <c:pt idx="6">
                  <c:v>D14</c:v>
                </c:pt>
              </c:strCache>
            </c:strRef>
          </c:cat>
          <c:val>
            <c:numRef>
              <c:f>avg_velocity!$B$613:$H$613</c:f>
              <c:numCache>
                <c:formatCode>General</c:formatCode>
                <c:ptCount val="7"/>
                <c:pt idx="0">
                  <c:v>3.5657488888888889</c:v>
                </c:pt>
                <c:pt idx="1">
                  <c:v>3.5999333333333325</c:v>
                </c:pt>
                <c:pt idx="2">
                  <c:v>3.3554527777777778</c:v>
                </c:pt>
                <c:pt idx="3">
                  <c:v>3.5610199999999996</c:v>
                </c:pt>
                <c:pt idx="4">
                  <c:v>3.0610633333333332</c:v>
                </c:pt>
                <c:pt idx="5">
                  <c:v>3.0531145833333335</c:v>
                </c:pt>
                <c:pt idx="6">
                  <c:v>2.4733000000000001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3-4909-8858-7F191C954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254644"/>
        <c:axId val="39588889"/>
      </c:lineChart>
      <c:catAx>
        <c:axId val="337254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588889"/>
        <c:crosses val="autoZero"/>
        <c:auto val="1"/>
        <c:lblAlgn val="ctr"/>
        <c:lblOffset val="100"/>
        <c:noMultiLvlLbl val="1"/>
      </c:catAx>
      <c:valAx>
        <c:axId val="39588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72546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5898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avg_velocity!$D$505:$M$505</c:f>
              <c:strCache>
                <c:ptCount val="10"/>
                <c:pt idx="0">
                  <c:v>D4</c:v>
                </c:pt>
                <c:pt idx="1">
                  <c:v>D6</c:v>
                </c:pt>
                <c:pt idx="2">
                  <c:v>D8</c:v>
                </c:pt>
                <c:pt idx="3">
                  <c:v>D10</c:v>
                </c:pt>
                <c:pt idx="4">
                  <c:v>D12</c:v>
                </c:pt>
                <c:pt idx="5">
                  <c:v>D13</c:v>
                </c:pt>
                <c:pt idx="6">
                  <c:v>D14</c:v>
                </c:pt>
                <c:pt idx="7">
                  <c:v>D15</c:v>
                </c:pt>
                <c:pt idx="8">
                  <c:v>D16</c:v>
                </c:pt>
                <c:pt idx="9">
                  <c:v>D18</c:v>
                </c:pt>
              </c:strCache>
            </c:strRef>
          </c:cat>
          <c:val>
            <c:numRef>
              <c:f>avg_velocity!$D$506:$M$506</c:f>
              <c:numCache>
                <c:formatCode>General</c:formatCode>
                <c:ptCount val="10"/>
                <c:pt idx="0">
                  <c:v>3.0409000000000002</c:v>
                </c:pt>
                <c:pt idx="1">
                  <c:v>2.9911166666666666</c:v>
                </c:pt>
                <c:pt idx="2">
                  <c:v>2.3357666666666668</c:v>
                </c:pt>
                <c:pt idx="3">
                  <c:v>2.6444333333333332</c:v>
                </c:pt>
                <c:pt idx="4">
                  <c:v>1.8568333333333333</c:v>
                </c:pt>
                <c:pt idx="5">
                  <c:v>2.4337499999999999</c:v>
                </c:pt>
                <c:pt idx="6">
                  <c:v>2.7361250000000004</c:v>
                </c:pt>
                <c:pt idx="7">
                  <c:v>2.8538100000000002</c:v>
                </c:pt>
                <c:pt idx="8">
                  <c:v>2.7289099999999999</c:v>
                </c:pt>
                <c:pt idx="9">
                  <c:v>2.9538400000000005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F-4A44-A444-F7CEF7FF8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239489"/>
        <c:axId val="1980008792"/>
      </c:lineChart>
      <c:catAx>
        <c:axId val="365239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0008792"/>
        <c:crosses val="autoZero"/>
        <c:auto val="1"/>
        <c:lblAlgn val="ctr"/>
        <c:lblOffset val="100"/>
        <c:noMultiLvlLbl val="1"/>
      </c:catAx>
      <c:valAx>
        <c:axId val="1980008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5239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All 2nd Round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avg_velocity!$AE$51:$AQ$51</c:f>
              <c:strCache>
                <c:ptCount val="13"/>
                <c:pt idx="0">
                  <c:v>D4</c:v>
                </c:pt>
                <c:pt idx="1">
                  <c:v>D5</c:v>
                </c:pt>
                <c:pt idx="2">
                  <c:v>D6</c:v>
                </c:pt>
                <c:pt idx="3">
                  <c:v>D7</c:v>
                </c:pt>
                <c:pt idx="4">
                  <c:v>D8</c:v>
                </c:pt>
                <c:pt idx="5">
                  <c:v>D9</c:v>
                </c:pt>
                <c:pt idx="6">
                  <c:v>D10</c:v>
                </c:pt>
                <c:pt idx="7">
                  <c:v>D11</c:v>
                </c:pt>
                <c:pt idx="8">
                  <c:v>D12</c:v>
                </c:pt>
                <c:pt idx="9">
                  <c:v>D13</c:v>
                </c:pt>
                <c:pt idx="10">
                  <c:v>D14</c:v>
                </c:pt>
                <c:pt idx="11">
                  <c:v>D15</c:v>
                </c:pt>
                <c:pt idx="12">
                  <c:v>D16</c:v>
                </c:pt>
              </c:strCache>
            </c:strRef>
          </c:cat>
          <c:val>
            <c:numRef>
              <c:f>avg_velocity!$AE$52:$AQ$52</c:f>
              <c:numCache>
                <c:formatCode>General</c:formatCode>
                <c:ptCount val="13"/>
                <c:pt idx="0">
                  <c:v>2.8837907500000002</c:v>
                </c:pt>
                <c:pt idx="1">
                  <c:v>2.7831539999999997</c:v>
                </c:pt>
                <c:pt idx="2">
                  <c:v>2.7275924166666665</c:v>
                </c:pt>
                <c:pt idx="3">
                  <c:v>2.6648408809523807</c:v>
                </c:pt>
                <c:pt idx="4">
                  <c:v>2.7922002500000001</c:v>
                </c:pt>
                <c:pt idx="5">
                  <c:v>2.7795346666666663</c:v>
                </c:pt>
                <c:pt idx="6">
                  <c:v>3.0582900833333335</c:v>
                </c:pt>
                <c:pt idx="7">
                  <c:v>2.7056270833333338</c:v>
                </c:pt>
                <c:pt idx="8">
                  <c:v>2.5868229999999999</c:v>
                </c:pt>
                <c:pt idx="9">
                  <c:v>2.5169861111111107</c:v>
                </c:pt>
                <c:pt idx="10">
                  <c:v>2.3068522569444445</c:v>
                </c:pt>
                <c:pt idx="11">
                  <c:v>2.4056169642857146</c:v>
                </c:pt>
                <c:pt idx="12">
                  <c:v>1.5145899999999999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9-4947-ABDB-1DF5D1AB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071079"/>
        <c:axId val="525736791"/>
      </c:lineChart>
      <c:catAx>
        <c:axId val="885071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5736791"/>
        <c:crosses val="autoZero"/>
        <c:auto val="1"/>
        <c:lblAlgn val="ctr"/>
        <c:lblOffset val="100"/>
        <c:noMultiLvlLbl val="1"/>
      </c:catAx>
      <c:valAx>
        <c:axId val="525736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50710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5903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avg_velocity!$B$1016:$I$1016</c:f>
              <c:strCache>
                <c:ptCount val="8"/>
                <c:pt idx="0">
                  <c:v>D4</c:v>
                </c:pt>
                <c:pt idx="1">
                  <c:v>D6</c:v>
                </c:pt>
                <c:pt idx="2">
                  <c:v>D8</c:v>
                </c:pt>
                <c:pt idx="3">
                  <c:v>D10</c:v>
                </c:pt>
                <c:pt idx="4">
                  <c:v>D12</c:v>
                </c:pt>
                <c:pt idx="5">
                  <c:v>D14</c:v>
                </c:pt>
                <c:pt idx="6">
                  <c:v>D16</c:v>
                </c:pt>
                <c:pt idx="7">
                  <c:v>D18</c:v>
                </c:pt>
              </c:strCache>
            </c:strRef>
          </c:cat>
          <c:val>
            <c:numRef>
              <c:f>avg_velocity!$B$1017:$I$1017</c:f>
              <c:numCache>
                <c:formatCode>General</c:formatCode>
                <c:ptCount val="8"/>
                <c:pt idx="0">
                  <c:v>2.7990166666666667</c:v>
                </c:pt>
                <c:pt idx="1">
                  <c:v>2.4391555555555557</c:v>
                </c:pt>
                <c:pt idx="2">
                  <c:v>2.7605111111111111</c:v>
                </c:pt>
                <c:pt idx="3">
                  <c:v>3.0221666666666667</c:v>
                </c:pt>
                <c:pt idx="4">
                  <c:v>2.4567999999999999</c:v>
                </c:pt>
                <c:pt idx="5">
                  <c:v>2.9093499999999999</c:v>
                </c:pt>
                <c:pt idx="6">
                  <c:v>2.6264722222222221</c:v>
                </c:pt>
                <c:pt idx="7">
                  <c:v>2.4007000000000001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D-45A9-A20C-5EDBCF702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888231"/>
        <c:axId val="1498391496"/>
      </c:lineChart>
      <c:catAx>
        <c:axId val="1824888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8391496"/>
        <c:crosses val="autoZero"/>
        <c:auto val="1"/>
        <c:lblAlgn val="ctr"/>
        <c:lblOffset val="100"/>
        <c:noMultiLvlLbl val="1"/>
      </c:catAx>
      <c:valAx>
        <c:axId val="1498391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48882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5902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avg_velocity!$C$913:$L$913</c:f>
              <c:strCache>
                <c:ptCount val="10"/>
                <c:pt idx="0">
                  <c:v>D4</c:v>
                </c:pt>
                <c:pt idx="1">
                  <c:v>D6</c:v>
                </c:pt>
                <c:pt idx="2">
                  <c:v>D8</c:v>
                </c:pt>
                <c:pt idx="3">
                  <c:v>D10</c:v>
                </c:pt>
                <c:pt idx="4">
                  <c:v>D12</c:v>
                </c:pt>
                <c:pt idx="5">
                  <c:v>D14</c:v>
                </c:pt>
                <c:pt idx="6">
                  <c:v>D15</c:v>
                </c:pt>
                <c:pt idx="7">
                  <c:v>D16</c:v>
                </c:pt>
                <c:pt idx="8">
                  <c:v>D17</c:v>
                </c:pt>
                <c:pt idx="9">
                  <c:v>D18</c:v>
                </c:pt>
              </c:strCache>
            </c:strRef>
          </c:cat>
          <c:val>
            <c:numRef>
              <c:f>avg_velocity!$C$914:$L$914</c:f>
              <c:numCache>
                <c:formatCode>General</c:formatCode>
                <c:ptCount val="10"/>
                <c:pt idx="0">
                  <c:v>2.2181999999999999</c:v>
                </c:pt>
                <c:pt idx="1">
                  <c:v>1.6642444444444446</c:v>
                </c:pt>
                <c:pt idx="2">
                  <c:v>2.0290833333333333</c:v>
                </c:pt>
                <c:pt idx="3">
                  <c:v>2.0806333333333336</c:v>
                </c:pt>
                <c:pt idx="4">
                  <c:v>2.6223000000000005</c:v>
                </c:pt>
                <c:pt idx="5">
                  <c:v>2.6691666666666669</c:v>
                </c:pt>
                <c:pt idx="6">
                  <c:v>2.6188666666666669</c:v>
                </c:pt>
                <c:pt idx="7">
                  <c:v>2.5457200000000002</c:v>
                </c:pt>
                <c:pt idx="8">
                  <c:v>2.2273666666666663</c:v>
                </c:pt>
                <c:pt idx="9">
                  <c:v>1.944294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3-418C-A5EB-C131802D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721289"/>
        <c:axId val="1872882889"/>
      </c:lineChart>
      <c:catAx>
        <c:axId val="1787721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2882889"/>
        <c:crosses val="autoZero"/>
        <c:auto val="1"/>
        <c:lblAlgn val="ctr"/>
        <c:lblOffset val="100"/>
        <c:noMultiLvlLbl val="1"/>
      </c:catAx>
      <c:valAx>
        <c:axId val="1872882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77212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5904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avg_velocity!$C$1124:$K$1124</c:f>
              <c:strCache>
                <c:ptCount val="9"/>
                <c:pt idx="0">
                  <c:v>D4</c:v>
                </c:pt>
                <c:pt idx="1">
                  <c:v>D6</c:v>
                </c:pt>
                <c:pt idx="2">
                  <c:v>D8</c:v>
                </c:pt>
                <c:pt idx="3">
                  <c:v>D10</c:v>
                </c:pt>
                <c:pt idx="4">
                  <c:v>D12</c:v>
                </c:pt>
                <c:pt idx="5">
                  <c:v>D13</c:v>
                </c:pt>
                <c:pt idx="6">
                  <c:v>D14</c:v>
                </c:pt>
                <c:pt idx="7">
                  <c:v>D16</c:v>
                </c:pt>
                <c:pt idx="8">
                  <c:v>D18</c:v>
                </c:pt>
              </c:strCache>
            </c:strRef>
          </c:cat>
          <c:val>
            <c:numRef>
              <c:f>avg_velocity!$C$1125:$K$1125</c:f>
              <c:numCache>
                <c:formatCode>General</c:formatCode>
                <c:ptCount val="9"/>
                <c:pt idx="0">
                  <c:v>2.7963583333333335</c:v>
                </c:pt>
                <c:pt idx="1">
                  <c:v>2.642841666666667</c:v>
                </c:pt>
                <c:pt idx="2">
                  <c:v>3.218575</c:v>
                </c:pt>
                <c:pt idx="3">
                  <c:v>3.1340222222222223</c:v>
                </c:pt>
                <c:pt idx="4">
                  <c:v>3.0622000000000003</c:v>
                </c:pt>
                <c:pt idx="5">
                  <c:v>2.8016749999999999</c:v>
                </c:pt>
                <c:pt idx="6">
                  <c:v>3.1455799999999998</c:v>
                </c:pt>
                <c:pt idx="7">
                  <c:v>2.8264699999999996</c:v>
                </c:pt>
                <c:pt idx="8">
                  <c:v>2.3734200000000003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E-48DC-B0B9-ED37CA44D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088941"/>
        <c:axId val="615328482"/>
      </c:lineChart>
      <c:catAx>
        <c:axId val="1957088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5328482"/>
        <c:crosses val="autoZero"/>
        <c:auto val="1"/>
        <c:lblAlgn val="ctr"/>
        <c:lblOffset val="100"/>
        <c:noMultiLvlLbl val="1"/>
      </c:catAx>
      <c:valAx>
        <c:axId val="615328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70889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avg_velocity!$B$50:$Q$50</c:f>
              <c:strCache>
                <c:ptCount val="16"/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</c:strCache>
            </c:strRef>
          </c:cat>
          <c:val>
            <c:numRef>
              <c:f>avg_velocity!$B$51:$Q$51</c:f>
              <c:numCache>
                <c:formatCode>General</c:formatCode>
                <c:ptCount val="16"/>
                <c:pt idx="3">
                  <c:v>3.34366875</c:v>
                </c:pt>
                <c:pt idx="4">
                  <c:v>2.9704958333333331</c:v>
                </c:pt>
                <c:pt idx="5">
                  <c:v>3.0900583333333334</c:v>
                </c:pt>
                <c:pt idx="6">
                  <c:v>2.3336999999999999</c:v>
                </c:pt>
                <c:pt idx="7">
                  <c:v>2.35412</c:v>
                </c:pt>
                <c:pt idx="8">
                  <c:v>2.7554749999999997</c:v>
                </c:pt>
                <c:pt idx="9">
                  <c:v>3.0383083333333332</c:v>
                </c:pt>
                <c:pt idx="10">
                  <c:v>2.7628083333333335</c:v>
                </c:pt>
                <c:pt idx="11">
                  <c:v>2.7634499999999997</c:v>
                </c:pt>
                <c:pt idx="12">
                  <c:v>2.3365749999999998</c:v>
                </c:pt>
                <c:pt idx="13">
                  <c:v>2.3740208333333337</c:v>
                </c:pt>
                <c:pt idx="14">
                  <c:v>2.2438750000000001</c:v>
                </c:pt>
                <c:pt idx="15">
                  <c:v>1.9038799999999998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13A-4E3D-9CAC-E40A33AC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801751"/>
        <c:axId val="1983923488"/>
      </c:barChart>
      <c:catAx>
        <c:axId val="721801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923488"/>
        <c:crosses val="autoZero"/>
        <c:auto val="1"/>
        <c:lblAlgn val="ctr"/>
        <c:lblOffset val="100"/>
        <c:noMultiLvlLbl val="1"/>
      </c:catAx>
      <c:valAx>
        <c:axId val="1983923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18017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5895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avg_velocity!$D$443:$K$443</c:f>
              <c:strCache>
                <c:ptCount val="8"/>
                <c:pt idx="0">
                  <c:v>D4</c:v>
                </c:pt>
                <c:pt idx="1">
                  <c:v>D6</c:v>
                </c:pt>
                <c:pt idx="2">
                  <c:v>D8</c:v>
                </c:pt>
                <c:pt idx="3">
                  <c:v>D10</c:v>
                </c:pt>
                <c:pt idx="4">
                  <c:v>D12</c:v>
                </c:pt>
                <c:pt idx="5">
                  <c:v>D14</c:v>
                </c:pt>
                <c:pt idx="6">
                  <c:v>D16</c:v>
                </c:pt>
                <c:pt idx="7">
                  <c:v>D18</c:v>
                </c:pt>
              </c:strCache>
            </c:strRef>
          </c:cat>
          <c:val>
            <c:numRef>
              <c:f>avg_velocity!$D$444:$K$444</c:f>
              <c:numCache>
                <c:formatCode>General</c:formatCode>
                <c:ptCount val="8"/>
                <c:pt idx="0">
                  <c:v>2.7765666666666662</c:v>
                </c:pt>
                <c:pt idx="1">
                  <c:v>3.1106333333333329</c:v>
                </c:pt>
                <c:pt idx="2">
                  <c:v>2.5602666666666667</c:v>
                </c:pt>
                <c:pt idx="3">
                  <c:v>3.2052999999999998</c:v>
                </c:pt>
                <c:pt idx="4">
                  <c:v>3.0696166666666667</c:v>
                </c:pt>
                <c:pt idx="5">
                  <c:v>3.6103166666666673</c:v>
                </c:pt>
                <c:pt idx="6">
                  <c:v>3.1294111111111111</c:v>
                </c:pt>
                <c:pt idx="7">
                  <c:v>2.79413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6-46BE-A3F2-E9EF352C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826511"/>
        <c:axId val="1654142008"/>
      </c:lineChart>
      <c:catAx>
        <c:axId val="191282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4142008"/>
        <c:crosses val="autoZero"/>
        <c:auto val="1"/>
        <c:lblAlgn val="ctr"/>
        <c:lblOffset val="100"/>
        <c:noMultiLvlLbl val="1"/>
      </c:catAx>
      <c:valAx>
        <c:axId val="1654142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28265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5896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avg_velocity!$C$717:$K$717</c:f>
              <c:strCache>
                <c:ptCount val="9"/>
                <c:pt idx="0">
                  <c:v>D4</c:v>
                </c:pt>
                <c:pt idx="1">
                  <c:v>D6</c:v>
                </c:pt>
                <c:pt idx="2">
                  <c:v>D8</c:v>
                </c:pt>
                <c:pt idx="3">
                  <c:v>D10</c:v>
                </c:pt>
                <c:pt idx="4">
                  <c:v>D12</c:v>
                </c:pt>
                <c:pt idx="5">
                  <c:v>D14</c:v>
                </c:pt>
                <c:pt idx="6">
                  <c:v>D15</c:v>
                </c:pt>
                <c:pt idx="7">
                  <c:v>D16</c:v>
                </c:pt>
                <c:pt idx="8">
                  <c:v>D18</c:v>
                </c:pt>
              </c:strCache>
            </c:strRef>
          </c:cat>
          <c:val>
            <c:numRef>
              <c:f>avg_velocity!$C$718:$K$718</c:f>
              <c:numCache>
                <c:formatCode>General</c:formatCode>
                <c:ptCount val="9"/>
                <c:pt idx="0">
                  <c:v>2.1709333333333336</c:v>
                </c:pt>
                <c:pt idx="1">
                  <c:v>2.8325611111111115</c:v>
                </c:pt>
                <c:pt idx="2">
                  <c:v>2.7069916666666671</c:v>
                </c:pt>
                <c:pt idx="3">
                  <c:v>2.0740777777777777</c:v>
                </c:pt>
                <c:pt idx="4">
                  <c:v>3.2651555555555554</c:v>
                </c:pt>
                <c:pt idx="5">
                  <c:v>2.8899777777777778</c:v>
                </c:pt>
                <c:pt idx="6">
                  <c:v>3.3477766666666668</c:v>
                </c:pt>
                <c:pt idx="7">
                  <c:v>2.70486</c:v>
                </c:pt>
                <c:pt idx="8">
                  <c:v>2.4457300000000002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7-42DC-95B1-A14999D7C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442812"/>
        <c:axId val="954180067"/>
      </c:lineChart>
      <c:catAx>
        <c:axId val="1902442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4180067"/>
        <c:crosses val="autoZero"/>
        <c:auto val="1"/>
        <c:lblAlgn val="ctr"/>
        <c:lblOffset val="100"/>
        <c:noMultiLvlLbl val="1"/>
      </c:catAx>
      <c:valAx>
        <c:axId val="954180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24428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5899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avg_velocity!$C$824:$L$824</c:f>
              <c:strCache>
                <c:ptCount val="10"/>
                <c:pt idx="0">
                  <c:v>D4</c:v>
                </c:pt>
                <c:pt idx="1">
                  <c:v>D6</c:v>
                </c:pt>
                <c:pt idx="2">
                  <c:v>D8</c:v>
                </c:pt>
                <c:pt idx="3">
                  <c:v>D10</c:v>
                </c:pt>
                <c:pt idx="4">
                  <c:v>D12</c:v>
                </c:pt>
                <c:pt idx="5">
                  <c:v>D14</c:v>
                </c:pt>
                <c:pt idx="6">
                  <c:v>D16</c:v>
                </c:pt>
                <c:pt idx="7">
                  <c:v>D17</c:v>
                </c:pt>
                <c:pt idx="8">
                  <c:v>D18</c:v>
                </c:pt>
                <c:pt idx="9">
                  <c:v>D19</c:v>
                </c:pt>
              </c:strCache>
            </c:strRef>
          </c:cat>
          <c:val>
            <c:numRef>
              <c:f>avg_velocity!$C$825:$L$825</c:f>
              <c:numCache>
                <c:formatCode>General</c:formatCode>
                <c:ptCount val="10"/>
                <c:pt idx="0">
                  <c:v>2.6950777777777777</c:v>
                </c:pt>
                <c:pt idx="1">
                  <c:v>2.830766666666666</c:v>
                </c:pt>
                <c:pt idx="2">
                  <c:v>2.5368999999999997</c:v>
                </c:pt>
                <c:pt idx="3">
                  <c:v>3.2820666666666667</c:v>
                </c:pt>
                <c:pt idx="4">
                  <c:v>2.771713333333333</c:v>
                </c:pt>
                <c:pt idx="5">
                  <c:v>2.8177916666666665</c:v>
                </c:pt>
                <c:pt idx="6">
                  <c:v>2.6532444444444443</c:v>
                </c:pt>
                <c:pt idx="7">
                  <c:v>2.690516666666666</c:v>
                </c:pt>
                <c:pt idx="8">
                  <c:v>2.7084233333333332</c:v>
                </c:pt>
                <c:pt idx="9">
                  <c:v>2.42842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B-4A59-9998-3EE31333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2149"/>
        <c:axId val="2120773512"/>
      </c:lineChart>
      <c:catAx>
        <c:axId val="24282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0773512"/>
        <c:crosses val="autoZero"/>
        <c:auto val="1"/>
        <c:lblAlgn val="ctr"/>
        <c:lblOffset val="100"/>
        <c:noMultiLvlLbl val="1"/>
      </c:catAx>
      <c:valAx>
        <c:axId val="2120773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2821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All of 1st Round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avg_velocity!$C$1192:$J$1192</c:f>
              <c:strCache>
                <c:ptCount val="8"/>
                <c:pt idx="0">
                  <c:v>D4</c:v>
                </c:pt>
                <c:pt idx="1">
                  <c:v>D6</c:v>
                </c:pt>
                <c:pt idx="2">
                  <c:v>D8</c:v>
                </c:pt>
                <c:pt idx="3">
                  <c:v>D10</c:v>
                </c:pt>
                <c:pt idx="4">
                  <c:v>D12</c:v>
                </c:pt>
                <c:pt idx="5">
                  <c:v>D14</c:v>
                </c:pt>
                <c:pt idx="6">
                  <c:v>D16</c:v>
                </c:pt>
                <c:pt idx="7">
                  <c:v>D18</c:v>
                </c:pt>
              </c:strCache>
            </c:strRef>
          </c:cat>
          <c:val>
            <c:numRef>
              <c:f>avg_velocity!$C$1193:$J$1193</c:f>
              <c:numCache>
                <c:formatCode>General</c:formatCode>
                <c:ptCount val="8"/>
                <c:pt idx="0">
                  <c:v>2.7578502083333336</c:v>
                </c:pt>
                <c:pt idx="1">
                  <c:v>2.7639065972222219</c:v>
                </c:pt>
                <c:pt idx="2">
                  <c:v>2.7820662698412701</c:v>
                </c:pt>
                <c:pt idx="3">
                  <c:v>2.8754649999999997</c:v>
                </c:pt>
                <c:pt idx="4">
                  <c:v>2.7707102777777779</c:v>
                </c:pt>
                <c:pt idx="5">
                  <c:v>2.9403487301587306</c:v>
                </c:pt>
                <c:pt idx="6">
                  <c:v>0</c:v>
                </c:pt>
                <c:pt idx="7">
                  <c:v>2.5172196190476188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7-472C-9E1E-E1B72889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862355"/>
        <c:axId val="1517170112"/>
      </c:lineChart>
      <c:catAx>
        <c:axId val="1710862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7170112"/>
        <c:crosses val="autoZero"/>
        <c:auto val="1"/>
        <c:lblAlgn val="ctr"/>
        <c:lblOffset val="100"/>
        <c:noMultiLvlLbl val="1"/>
      </c:catAx>
      <c:valAx>
        <c:axId val="1517170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08623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6172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avg_velocity!$C$345:$L$345</c:f>
              <c:strCache>
                <c:ptCount val="10"/>
                <c:pt idx="0">
                  <c:v>D4</c:v>
                </c:pt>
                <c:pt idx="1">
                  <c:v>D5</c:v>
                </c:pt>
                <c:pt idx="2">
                  <c:v>D6</c:v>
                </c:pt>
                <c:pt idx="3">
                  <c:v>D7</c:v>
                </c:pt>
                <c:pt idx="4">
                  <c:v>D8</c:v>
                </c:pt>
                <c:pt idx="5">
                  <c:v>D9</c:v>
                </c:pt>
                <c:pt idx="6">
                  <c:v>D10</c:v>
                </c:pt>
                <c:pt idx="7">
                  <c:v>D11</c:v>
                </c:pt>
                <c:pt idx="8">
                  <c:v>D12</c:v>
                </c:pt>
                <c:pt idx="9">
                  <c:v>D13</c:v>
                </c:pt>
              </c:strCache>
            </c:strRef>
          </c:cat>
          <c:val>
            <c:numRef>
              <c:f>avg_velocity!$C$346:$L$346</c:f>
              <c:numCache>
                <c:formatCode>General</c:formatCode>
                <c:ptCount val="10"/>
                <c:pt idx="0">
                  <c:v>2.2314541666666665</c:v>
                </c:pt>
                <c:pt idx="1">
                  <c:v>3.0211791666666667</c:v>
                </c:pt>
                <c:pt idx="2">
                  <c:v>2.4037416666666669</c:v>
                </c:pt>
                <c:pt idx="3">
                  <c:v>2.4449624999999999</c:v>
                </c:pt>
                <c:pt idx="4">
                  <c:v>2.7071500000000004</c:v>
                </c:pt>
                <c:pt idx="5">
                  <c:v>3.253308333333333</c:v>
                </c:pt>
                <c:pt idx="6">
                  <c:v>3.1304625000000001</c:v>
                </c:pt>
                <c:pt idx="7">
                  <c:v>3.0260583333333337</c:v>
                </c:pt>
                <c:pt idx="8">
                  <c:v>3.1572750000000003</c:v>
                </c:pt>
                <c:pt idx="9">
                  <c:v>2.1122555555555551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A-4706-9808-059C054B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517795"/>
        <c:axId val="890846809"/>
      </c:lineChart>
      <c:catAx>
        <c:axId val="995517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0846809"/>
        <c:crosses val="autoZero"/>
        <c:auto val="1"/>
        <c:lblAlgn val="ctr"/>
        <c:lblOffset val="100"/>
        <c:noMultiLvlLbl val="1"/>
      </c:catAx>
      <c:valAx>
        <c:axId val="890846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55177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avg_velocity!$B$272:$L$272</c:f>
              <c:strCache>
                <c:ptCount val="11"/>
                <c:pt idx="0">
                  <c:v>D4</c:v>
                </c:pt>
                <c:pt idx="1">
                  <c:v>D5</c:v>
                </c:pt>
                <c:pt idx="2">
                  <c:v>D6</c:v>
                </c:pt>
                <c:pt idx="3">
                  <c:v>D7</c:v>
                </c:pt>
                <c:pt idx="4">
                  <c:v>D8</c:v>
                </c:pt>
                <c:pt idx="5">
                  <c:v>D9</c:v>
                </c:pt>
                <c:pt idx="6">
                  <c:v>D10</c:v>
                </c:pt>
                <c:pt idx="7">
                  <c:v>D11</c:v>
                </c:pt>
                <c:pt idx="8">
                  <c:v>D12</c:v>
                </c:pt>
                <c:pt idx="9">
                  <c:v>D13</c:v>
                </c:pt>
                <c:pt idx="10">
                  <c:v>D14</c:v>
                </c:pt>
              </c:strCache>
            </c:strRef>
          </c:cat>
          <c:val>
            <c:numRef>
              <c:f>avg_velocity!$B$273:$L$273</c:f>
              <c:numCache>
                <c:formatCode>General</c:formatCode>
                <c:ptCount val="11"/>
                <c:pt idx="0">
                  <c:v>2.9884354166666665</c:v>
                </c:pt>
                <c:pt idx="1">
                  <c:v>2.4136000000000002</c:v>
                </c:pt>
                <c:pt idx="2">
                  <c:v>2.7129295833333336</c:v>
                </c:pt>
                <c:pt idx="3">
                  <c:v>2.2019252380952379</c:v>
                </c:pt>
                <c:pt idx="4">
                  <c:v>2.7106187500000001</c:v>
                </c:pt>
                <c:pt idx="5">
                  <c:v>2.7538774999999998</c:v>
                </c:pt>
                <c:pt idx="6">
                  <c:v>2.7585066666666669</c:v>
                </c:pt>
                <c:pt idx="7">
                  <c:v>2.6248187500000002</c:v>
                </c:pt>
                <c:pt idx="8">
                  <c:v>2.2222775000000001</c:v>
                </c:pt>
                <c:pt idx="9">
                  <c:v>2.4581208333333331</c:v>
                </c:pt>
                <c:pt idx="10">
                  <c:v>2.2092000000000001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1-4D41-82CE-75FB456E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65209"/>
        <c:axId val="2128628374"/>
      </c:lineChart>
      <c:catAx>
        <c:axId val="1776965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8628374"/>
        <c:crosses val="autoZero"/>
        <c:auto val="1"/>
        <c:lblAlgn val="ctr"/>
        <c:lblOffset val="100"/>
        <c:noMultiLvlLbl val="1"/>
      </c:catAx>
      <c:valAx>
        <c:axId val="2128628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69652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Control (pre-immunization)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avg_velocity!$H$1223:$K$1223</c:f>
              <c:strCache>
                <c:ptCount val="3"/>
                <c:pt idx="0">
                  <c:v>D1</c:v>
                </c:pt>
                <c:pt idx="1">
                  <c:v>D2</c:v>
                </c:pt>
                <c:pt idx="2">
                  <c:v>D3</c:v>
                </c:pt>
              </c:strCache>
            </c:strRef>
          </c:cat>
          <c:val>
            <c:numRef>
              <c:f>avg_velocity!$H$1224:$K$1224</c:f>
              <c:numCache>
                <c:formatCode>General</c:formatCode>
                <c:ptCount val="4"/>
                <c:pt idx="0">
                  <c:v>2.4428306046969621</c:v>
                </c:pt>
                <c:pt idx="1">
                  <c:v>2.4177858811327559</c:v>
                </c:pt>
                <c:pt idx="2">
                  <c:v>2.2863058653846151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A-43B7-A0CC-D40298359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127600"/>
        <c:axId val="1749255853"/>
      </c:lineChart>
      <c:catAx>
        <c:axId val="105512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9255853"/>
        <c:crosses val="autoZero"/>
        <c:auto val="1"/>
        <c:lblAlgn val="ctr"/>
        <c:lblOffset val="100"/>
        <c:noMultiLvlLbl val="1"/>
      </c:catAx>
      <c:valAx>
        <c:axId val="1749255853"/>
        <c:scaling>
          <c:orientation val="minMax"/>
          <c:max val="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5127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6171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avg_velocity!$B$50:$Q$50</c:f>
              <c:strCache>
                <c:ptCount val="16"/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D9</c:v>
                </c:pt>
                <c:pt idx="9">
                  <c:v>D10</c:v>
                </c:pt>
                <c:pt idx="10">
                  <c:v>D11</c:v>
                </c:pt>
                <c:pt idx="11">
                  <c:v>D12</c:v>
                </c:pt>
                <c:pt idx="12">
                  <c:v>D13</c:v>
                </c:pt>
                <c:pt idx="13">
                  <c:v>D14</c:v>
                </c:pt>
                <c:pt idx="14">
                  <c:v>D15</c:v>
                </c:pt>
                <c:pt idx="15">
                  <c:v>D16</c:v>
                </c:pt>
              </c:strCache>
            </c:strRef>
          </c:cat>
          <c:val>
            <c:numRef>
              <c:f>avg_velocity!$B$51:$Q$51</c:f>
              <c:numCache>
                <c:formatCode>General</c:formatCode>
                <c:ptCount val="16"/>
                <c:pt idx="3">
                  <c:v>3.34366875</c:v>
                </c:pt>
                <c:pt idx="4">
                  <c:v>2.9704958333333331</c:v>
                </c:pt>
                <c:pt idx="5">
                  <c:v>3.0900583333333334</c:v>
                </c:pt>
                <c:pt idx="6">
                  <c:v>2.3336999999999999</c:v>
                </c:pt>
                <c:pt idx="7">
                  <c:v>2.35412</c:v>
                </c:pt>
                <c:pt idx="8">
                  <c:v>2.7554749999999997</c:v>
                </c:pt>
                <c:pt idx="9">
                  <c:v>3.0383083333333332</c:v>
                </c:pt>
                <c:pt idx="10">
                  <c:v>2.7628083333333335</c:v>
                </c:pt>
                <c:pt idx="11">
                  <c:v>2.7634499999999997</c:v>
                </c:pt>
                <c:pt idx="12">
                  <c:v>2.3365749999999998</c:v>
                </c:pt>
                <c:pt idx="13">
                  <c:v>2.3740208333333337</c:v>
                </c:pt>
                <c:pt idx="14">
                  <c:v>2.2438750000000001</c:v>
                </c:pt>
                <c:pt idx="15">
                  <c:v>1.9038799999999998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2-4D58-974E-0BBF146D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3138"/>
        <c:axId val="1131648514"/>
      </c:lineChart>
      <c:catAx>
        <c:axId val="163073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1648514"/>
        <c:crosses val="autoZero"/>
        <c:auto val="1"/>
        <c:lblAlgn val="ctr"/>
        <c:lblOffset val="100"/>
        <c:noMultiLvlLbl val="1"/>
      </c:catAx>
      <c:valAx>
        <c:axId val="1131648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0731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avg_velocity!$C$29:$I$29</c:f>
              <c:strCache>
                <c:ptCount val="7"/>
                <c:pt idx="0">
                  <c:v>D4</c:v>
                </c:pt>
                <c:pt idx="1">
                  <c:v>D8</c:v>
                </c:pt>
                <c:pt idx="2">
                  <c:v>D12</c:v>
                </c:pt>
                <c:pt idx="3">
                  <c:v>D16</c:v>
                </c:pt>
                <c:pt idx="4">
                  <c:v>D20</c:v>
                </c:pt>
                <c:pt idx="5">
                  <c:v>D22</c:v>
                </c:pt>
                <c:pt idx="6">
                  <c:v>D26</c:v>
                </c:pt>
              </c:strCache>
            </c:strRef>
          </c:cat>
          <c:val>
            <c:numRef>
              <c:f>avg_velocity!$C$30:$I$30</c:f>
              <c:numCache>
                <c:formatCode>General</c:formatCode>
                <c:ptCount val="7"/>
                <c:pt idx="0">
                  <c:v>2.0739829166666666</c:v>
                </c:pt>
                <c:pt idx="1">
                  <c:v>2.3206641666666665</c:v>
                </c:pt>
                <c:pt idx="2">
                  <c:v>2.1758625</c:v>
                </c:pt>
                <c:pt idx="3">
                  <c:v>2.6145499999999999</c:v>
                </c:pt>
                <c:pt idx="4">
                  <c:v>2.6185299999999998</c:v>
                </c:pt>
                <c:pt idx="5">
                  <c:v>2.8818683333333337</c:v>
                </c:pt>
                <c:pt idx="6">
                  <c:v>1.9296500000000001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D42-443B-846C-65C44FF51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81175"/>
        <c:axId val="1620259236"/>
      </c:barChart>
      <c:catAx>
        <c:axId val="751081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0259236"/>
        <c:crosses val="autoZero"/>
        <c:auto val="1"/>
        <c:lblAlgn val="ctr"/>
        <c:lblOffset val="100"/>
        <c:noMultiLvlLbl val="1"/>
      </c:catAx>
      <c:valAx>
        <c:axId val="1620259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10811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avg_velocity!$C$29:$I$29</c:f>
              <c:strCache>
                <c:ptCount val="7"/>
                <c:pt idx="0">
                  <c:v>D4</c:v>
                </c:pt>
                <c:pt idx="1">
                  <c:v>D8</c:v>
                </c:pt>
                <c:pt idx="2">
                  <c:v>D12</c:v>
                </c:pt>
                <c:pt idx="3">
                  <c:v>D16</c:v>
                </c:pt>
                <c:pt idx="4">
                  <c:v>D20</c:v>
                </c:pt>
                <c:pt idx="5">
                  <c:v>D22</c:v>
                </c:pt>
                <c:pt idx="6">
                  <c:v>D26</c:v>
                </c:pt>
              </c:strCache>
            </c:strRef>
          </c:cat>
          <c:val>
            <c:numRef>
              <c:f>avg_velocity!$C$30:$I$30</c:f>
              <c:numCache>
                <c:formatCode>General</c:formatCode>
                <c:ptCount val="7"/>
                <c:pt idx="0">
                  <c:v>2.0739829166666666</c:v>
                </c:pt>
                <c:pt idx="1">
                  <c:v>2.3206641666666665</c:v>
                </c:pt>
                <c:pt idx="2">
                  <c:v>2.1758625</c:v>
                </c:pt>
                <c:pt idx="3">
                  <c:v>2.6145499999999999</c:v>
                </c:pt>
                <c:pt idx="4">
                  <c:v>2.6185299999999998</c:v>
                </c:pt>
                <c:pt idx="5">
                  <c:v>2.8818683333333337</c:v>
                </c:pt>
                <c:pt idx="6">
                  <c:v>1.9296500000000001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B-445E-9EFF-517A66BCB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901027"/>
        <c:axId val="299004281"/>
      </c:lineChart>
      <c:catAx>
        <c:axId val="1099901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9004281"/>
        <c:crosses val="autoZero"/>
        <c:auto val="1"/>
        <c:lblAlgn val="ctr"/>
        <c:lblOffset val="100"/>
        <c:noMultiLvlLbl val="1"/>
      </c:catAx>
      <c:valAx>
        <c:axId val="299004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99010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6179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avg_velocity!$B$127:$O$127</c:f>
              <c:strCache>
                <c:ptCount val="14"/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  <c:pt idx="8">
                  <c:v>D11</c:v>
                </c:pt>
                <c:pt idx="9">
                  <c:v>D12</c:v>
                </c:pt>
                <c:pt idx="10">
                  <c:v>D13</c:v>
                </c:pt>
                <c:pt idx="11">
                  <c:v>D14</c:v>
                </c:pt>
                <c:pt idx="12">
                  <c:v>D15</c:v>
                </c:pt>
                <c:pt idx="13">
                  <c:v>D16</c:v>
                </c:pt>
              </c:strCache>
            </c:strRef>
          </c:cat>
          <c:val>
            <c:numRef>
              <c:f>avg_velocity!$B$128:$O$128</c:f>
              <c:numCache>
                <c:formatCode>General</c:formatCode>
                <c:ptCount val="14"/>
                <c:pt idx="1">
                  <c:v>2.9721183333333334</c:v>
                </c:pt>
                <c:pt idx="2">
                  <c:v>2.7496916666666662</c:v>
                </c:pt>
                <c:pt idx="3">
                  <c:v>2.7333624999999997</c:v>
                </c:pt>
                <c:pt idx="4">
                  <c:v>2.4471625000000001</c:v>
                </c:pt>
                <c:pt idx="5">
                  <c:v>3.0325791666666668</c:v>
                </c:pt>
                <c:pt idx="6">
                  <c:v>2.2969749999999998</c:v>
                </c:pt>
                <c:pt idx="7">
                  <c:v>2.7388645833333332</c:v>
                </c:pt>
                <c:pt idx="8">
                  <c:v>2.2394750000000001</c:v>
                </c:pt>
                <c:pt idx="9">
                  <c:v>2.6406749999999999</c:v>
                </c:pt>
                <c:pt idx="10">
                  <c:v>2.466004166666667</c:v>
                </c:pt>
                <c:pt idx="11">
                  <c:v>2.2693527777777782</c:v>
                </c:pt>
                <c:pt idx="12">
                  <c:v>2.627675</c:v>
                </c:pt>
                <c:pt idx="13">
                  <c:v>1.1253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0-49BE-A154-E70FFF27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23958"/>
        <c:axId val="1559877672"/>
      </c:lineChart>
      <c:catAx>
        <c:axId val="76723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9877672"/>
        <c:crosses val="autoZero"/>
        <c:auto val="1"/>
        <c:lblAlgn val="ctr"/>
        <c:lblOffset val="100"/>
        <c:noMultiLvlLbl val="1"/>
      </c:catAx>
      <c:valAx>
        <c:axId val="1559877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7239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avg_velocity!$B$127:$O$127</c:f>
              <c:strCache>
                <c:ptCount val="14"/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  <c:pt idx="8">
                  <c:v>D11</c:v>
                </c:pt>
                <c:pt idx="9">
                  <c:v>D12</c:v>
                </c:pt>
                <c:pt idx="10">
                  <c:v>D13</c:v>
                </c:pt>
                <c:pt idx="11">
                  <c:v>D14</c:v>
                </c:pt>
                <c:pt idx="12">
                  <c:v>D15</c:v>
                </c:pt>
                <c:pt idx="13">
                  <c:v>D16</c:v>
                </c:pt>
              </c:strCache>
            </c:strRef>
          </c:cat>
          <c:val>
            <c:numRef>
              <c:f>avg_velocity!$B$128:$O$128</c:f>
              <c:numCache>
                <c:formatCode>General</c:formatCode>
                <c:ptCount val="14"/>
                <c:pt idx="1">
                  <c:v>2.9721183333333334</c:v>
                </c:pt>
                <c:pt idx="2">
                  <c:v>2.7496916666666662</c:v>
                </c:pt>
                <c:pt idx="3">
                  <c:v>2.7333624999999997</c:v>
                </c:pt>
                <c:pt idx="4">
                  <c:v>2.4471625000000001</c:v>
                </c:pt>
                <c:pt idx="5">
                  <c:v>3.0325791666666668</c:v>
                </c:pt>
                <c:pt idx="6">
                  <c:v>2.2969749999999998</c:v>
                </c:pt>
                <c:pt idx="7">
                  <c:v>2.7388645833333332</c:v>
                </c:pt>
                <c:pt idx="8">
                  <c:v>2.2394750000000001</c:v>
                </c:pt>
                <c:pt idx="9">
                  <c:v>2.6406749999999999</c:v>
                </c:pt>
                <c:pt idx="10">
                  <c:v>2.466004166666667</c:v>
                </c:pt>
                <c:pt idx="11">
                  <c:v>2.2693527777777782</c:v>
                </c:pt>
                <c:pt idx="12">
                  <c:v>2.627675</c:v>
                </c:pt>
                <c:pt idx="13">
                  <c:v>1.1253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86-44DC-9EBB-43E71E77A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612416"/>
        <c:axId val="212457240"/>
      </c:barChart>
      <c:catAx>
        <c:axId val="82061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457240"/>
        <c:crosses val="autoZero"/>
        <c:auto val="1"/>
        <c:lblAlgn val="ctr"/>
        <c:lblOffset val="100"/>
        <c:noMultiLvlLbl val="1"/>
      </c:catAx>
      <c:valAx>
        <c:axId val="212457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06124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avg_velocity!$B$199:$M$199</c:f>
              <c:strCache>
                <c:ptCount val="12"/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  <c:pt idx="8">
                  <c:v>D11</c:v>
                </c:pt>
                <c:pt idx="9">
                  <c:v>D12</c:v>
                </c:pt>
                <c:pt idx="10">
                  <c:v>D13</c:v>
                </c:pt>
                <c:pt idx="11">
                  <c:v>D14</c:v>
                </c:pt>
              </c:strCache>
            </c:strRef>
          </c:cat>
          <c:val>
            <c:numRef>
              <c:f>avg_velocity!$B$200:$M$200</c:f>
              <c:numCache>
                <c:formatCode>General</c:formatCode>
                <c:ptCount val="12"/>
                <c:pt idx="1">
                  <c:v>3.2105812500000002</c:v>
                </c:pt>
                <c:pt idx="2">
                  <c:v>2.7608033333333335</c:v>
                </c:pt>
                <c:pt idx="3">
                  <c:v>2.69787</c:v>
                </c:pt>
                <c:pt idx="4">
                  <c:v>3.3740833333333331</c:v>
                </c:pt>
                <c:pt idx="5">
                  <c:v>3.1565333333333334</c:v>
                </c:pt>
                <c:pt idx="6">
                  <c:v>2.8380375</c:v>
                </c:pt>
                <c:pt idx="7">
                  <c:v>3.1473708333333335</c:v>
                </c:pt>
                <c:pt idx="8">
                  <c:v>2.8749750000000001</c:v>
                </c:pt>
                <c:pt idx="9">
                  <c:v>3.1278125000000001</c:v>
                </c:pt>
                <c:pt idx="10">
                  <c:v>3.2119750000000002</c:v>
                </c:pt>
                <c:pt idx="11">
                  <c:v>2.3748354166666665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E30-4831-931B-C0BF6D9F8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988884"/>
        <c:axId val="524664813"/>
      </c:barChart>
      <c:catAx>
        <c:axId val="1338988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4664813"/>
        <c:crosses val="autoZero"/>
        <c:auto val="1"/>
        <c:lblAlgn val="ctr"/>
        <c:lblOffset val="100"/>
        <c:noMultiLvlLbl val="1"/>
      </c:catAx>
      <c:valAx>
        <c:axId val="524664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89888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6178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</c:errBars>
          <c:cat>
            <c:strRef>
              <c:f>avg_velocity!$B$199:$M$199</c:f>
              <c:strCache>
                <c:ptCount val="12"/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  <c:pt idx="8">
                  <c:v>D11</c:v>
                </c:pt>
                <c:pt idx="9">
                  <c:v>D12</c:v>
                </c:pt>
                <c:pt idx="10">
                  <c:v>D13</c:v>
                </c:pt>
                <c:pt idx="11">
                  <c:v>D14</c:v>
                </c:pt>
              </c:strCache>
            </c:strRef>
          </c:cat>
          <c:val>
            <c:numRef>
              <c:f>avg_velocity!$B$200:$M$200</c:f>
              <c:numCache>
                <c:formatCode>General</c:formatCode>
                <c:ptCount val="12"/>
                <c:pt idx="1">
                  <c:v>3.2105812500000002</c:v>
                </c:pt>
                <c:pt idx="2">
                  <c:v>2.7608033333333335</c:v>
                </c:pt>
                <c:pt idx="3">
                  <c:v>2.69787</c:v>
                </c:pt>
                <c:pt idx="4">
                  <c:v>3.3740833333333331</c:v>
                </c:pt>
                <c:pt idx="5">
                  <c:v>3.1565333333333334</c:v>
                </c:pt>
                <c:pt idx="6">
                  <c:v>2.8380375</c:v>
                </c:pt>
                <c:pt idx="7">
                  <c:v>3.1473708333333335</c:v>
                </c:pt>
                <c:pt idx="8">
                  <c:v>2.8749750000000001</c:v>
                </c:pt>
                <c:pt idx="9">
                  <c:v>3.1278125000000001</c:v>
                </c:pt>
                <c:pt idx="10">
                  <c:v>3.2119750000000002</c:v>
                </c:pt>
                <c:pt idx="11">
                  <c:v>2.3748354166666665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B-403D-9A2F-CFF83C7C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153351"/>
        <c:axId val="2007132620"/>
      </c:lineChart>
      <c:catAx>
        <c:axId val="1648153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7132620"/>
        <c:crosses val="autoZero"/>
        <c:auto val="1"/>
        <c:lblAlgn val="ctr"/>
        <c:lblOffset val="100"/>
        <c:noMultiLvlLbl val="1"/>
      </c:catAx>
      <c:valAx>
        <c:axId val="2007132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Velocity (cm/s)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81533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114300</xdr:colOff>
      <xdr:row>86</xdr:row>
      <xdr:rowOff>66675</xdr:rowOff>
    </xdr:from>
    <xdr:ext cx="7077075" cy="4371975"/>
    <xdr:graphicFrame macro="">
      <xdr:nvGraphicFramePr>
        <xdr:cNvPr id="69" name="Chart 69" title="Chart"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581025</xdr:colOff>
      <xdr:row>53</xdr:row>
      <xdr:rowOff>123825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114300</xdr:colOff>
      <xdr:row>53</xdr:row>
      <xdr:rowOff>123825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257175</xdr:colOff>
      <xdr:row>30</xdr:row>
      <xdr:rowOff>180975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600075</xdr:colOff>
      <xdr:row>30</xdr:row>
      <xdr:rowOff>180975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142875</xdr:colOff>
      <xdr:row>128</xdr:row>
      <xdr:rowOff>114300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128</xdr:row>
      <xdr:rowOff>114300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201</xdr:row>
      <xdr:rowOff>123825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6</xdr:col>
      <xdr:colOff>142875</xdr:colOff>
      <xdr:row>201</xdr:row>
      <xdr:rowOff>123825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0</xdr:colOff>
      <xdr:row>274</xdr:row>
      <xdr:rowOff>152400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7</xdr:col>
      <xdr:colOff>0</xdr:colOff>
      <xdr:row>274</xdr:row>
      <xdr:rowOff>38100</xdr:rowOff>
    </xdr:from>
    <xdr:ext cx="57150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0</xdr:col>
      <xdr:colOff>0</xdr:colOff>
      <xdr:row>367</xdr:row>
      <xdr:rowOff>85725</xdr:rowOff>
    </xdr:from>
    <xdr:ext cx="5715000" cy="35337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6</xdr:col>
      <xdr:colOff>276225</xdr:colOff>
      <xdr:row>367</xdr:row>
      <xdr:rowOff>85725</xdr:rowOff>
    </xdr:from>
    <xdr:ext cx="5715000" cy="35337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</xdr:col>
      <xdr:colOff>161925</xdr:colOff>
      <xdr:row>613</xdr:row>
      <xdr:rowOff>104775</xdr:rowOff>
    </xdr:from>
    <xdr:ext cx="5715000" cy="3533775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3</xdr:col>
      <xdr:colOff>504825</xdr:colOff>
      <xdr:row>507</xdr:row>
      <xdr:rowOff>133350</xdr:rowOff>
    </xdr:from>
    <xdr:ext cx="5715000" cy="3533775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33</xdr:col>
      <xdr:colOff>238125</xdr:colOff>
      <xdr:row>54</xdr:row>
      <xdr:rowOff>123825</xdr:rowOff>
    </xdr:from>
    <xdr:ext cx="5715000" cy="3533775"/>
    <xdr:graphicFrame macro="">
      <xdr:nvGraphicFramePr>
        <xdr:cNvPr id="16" name="Chart 15" title="Chart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0</xdr:col>
      <xdr:colOff>0</xdr:colOff>
      <xdr:row>1019</xdr:row>
      <xdr:rowOff>0</xdr:rowOff>
    </xdr:from>
    <xdr:ext cx="5715000" cy="3533775"/>
    <xdr:graphicFrame macro="">
      <xdr:nvGraphicFramePr>
        <xdr:cNvPr id="17" name="Chart 16" title="Chart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2</xdr:col>
      <xdr:colOff>571500</xdr:colOff>
      <xdr:row>915</xdr:row>
      <xdr:rowOff>123825</xdr:rowOff>
    </xdr:from>
    <xdr:ext cx="5715000" cy="3533775"/>
    <xdr:graphicFrame macro="">
      <xdr:nvGraphicFramePr>
        <xdr:cNvPr id="18" name="Chart 17" title="Chart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2</xdr:col>
      <xdr:colOff>171450</xdr:colOff>
      <xdr:row>1125</xdr:row>
      <xdr:rowOff>171450</xdr:rowOff>
    </xdr:from>
    <xdr:ext cx="5715000" cy="3533775"/>
    <xdr:graphicFrame macro="">
      <xdr:nvGraphicFramePr>
        <xdr:cNvPr id="19" name="Chart 18" title="Chart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11</xdr:col>
      <xdr:colOff>333375</xdr:colOff>
      <xdr:row>427</xdr:row>
      <xdr:rowOff>76200</xdr:rowOff>
    </xdr:from>
    <xdr:ext cx="5715000" cy="3533775"/>
    <xdr:graphicFrame macro="">
      <xdr:nvGraphicFramePr>
        <xdr:cNvPr id="20" name="Chart 19" title="Chart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4</xdr:col>
      <xdr:colOff>228600</xdr:colOff>
      <xdr:row>719</xdr:row>
      <xdr:rowOff>38100</xdr:rowOff>
    </xdr:from>
    <xdr:ext cx="5715000" cy="3533775"/>
    <xdr:graphicFrame macro="">
      <xdr:nvGraphicFramePr>
        <xdr:cNvPr id="21" name="Chart 20" title="Chart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3</xdr:col>
      <xdr:colOff>571500</xdr:colOff>
      <xdr:row>825</xdr:row>
      <xdr:rowOff>76200</xdr:rowOff>
    </xdr:from>
    <xdr:ext cx="5715000" cy="3533775"/>
    <xdr:graphicFrame macro="">
      <xdr:nvGraphicFramePr>
        <xdr:cNvPr id="22" name="Chart 21" title="Chart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1</xdr:col>
      <xdr:colOff>590550</xdr:colOff>
      <xdr:row>1195</xdr:row>
      <xdr:rowOff>161925</xdr:rowOff>
    </xdr:from>
    <xdr:ext cx="5715000" cy="3533775"/>
    <xdr:graphicFrame macro="">
      <xdr:nvGraphicFramePr>
        <xdr:cNvPr id="23" name="Chart 22" title="Chart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14</xdr:col>
      <xdr:colOff>342900</xdr:colOff>
      <xdr:row>332</xdr:row>
      <xdr:rowOff>76200</xdr:rowOff>
    </xdr:from>
    <xdr:ext cx="5715000" cy="3533775"/>
    <xdr:graphicFrame macro="">
      <xdr:nvGraphicFramePr>
        <xdr:cNvPr id="24" name="Chart 23" title="Chart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1</xdr:col>
      <xdr:colOff>476250</xdr:colOff>
      <xdr:row>274</xdr:row>
      <xdr:rowOff>152400</xdr:rowOff>
    </xdr:from>
    <xdr:ext cx="5715000" cy="3533775"/>
    <xdr:graphicFrame macro="">
      <xdr:nvGraphicFramePr>
        <xdr:cNvPr id="25" name="Chart 24" title="Chart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6</xdr:col>
      <xdr:colOff>95250</xdr:colOff>
      <xdr:row>1224</xdr:row>
      <xdr:rowOff>76200</xdr:rowOff>
    </xdr:from>
    <xdr:ext cx="5410200" cy="3343275"/>
    <xdr:graphicFrame macro="">
      <xdr:nvGraphicFramePr>
        <xdr:cNvPr id="26" name="Chart 25" title="Chart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E157"/>
  <sheetViews>
    <sheetView tabSelected="1" topLeftCell="A70" workbookViewId="0">
      <selection activeCell="F89" sqref="F89"/>
    </sheetView>
  </sheetViews>
  <sheetFormatPr defaultColWidth="14.42578125" defaultRowHeight="15.75" customHeight="1" x14ac:dyDescent="0.2"/>
  <cols>
    <col min="3" max="3" width="17.85546875" customWidth="1"/>
  </cols>
  <sheetData>
    <row r="1" spans="1:31" ht="15.75" customHeight="1" x14ac:dyDescent="0.25">
      <c r="A1" s="49" t="s">
        <v>70</v>
      </c>
      <c r="B1" s="64"/>
      <c r="C1" s="65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</row>
    <row r="2" spans="1:31" x14ac:dyDescent="0.2">
      <c r="A2" s="50"/>
      <c r="B2" s="45" t="s">
        <v>68</v>
      </c>
      <c r="C2" s="48" t="s">
        <v>20</v>
      </c>
      <c r="D2" s="48" t="s">
        <v>35</v>
      </c>
      <c r="E2" s="48" t="s">
        <v>36</v>
      </c>
      <c r="F2" s="48" t="s">
        <v>37</v>
      </c>
      <c r="G2" s="48" t="s">
        <v>21</v>
      </c>
      <c r="H2" s="48" t="s">
        <v>38</v>
      </c>
      <c r="I2" s="48" t="s">
        <v>39</v>
      </c>
      <c r="J2" s="48" t="s">
        <v>40</v>
      </c>
      <c r="K2" s="48" t="s">
        <v>22</v>
      </c>
      <c r="L2" s="48" t="s">
        <v>41</v>
      </c>
      <c r="M2" s="48" t="s">
        <v>42</v>
      </c>
      <c r="N2" s="48" t="s">
        <v>43</v>
      </c>
      <c r="O2" s="48" t="s">
        <v>23</v>
      </c>
      <c r="P2" s="48" t="s">
        <v>63</v>
      </c>
      <c r="Q2" s="48" t="s">
        <v>60</v>
      </c>
      <c r="R2" s="48" t="s">
        <v>64</v>
      </c>
      <c r="S2" s="48" t="s">
        <v>24</v>
      </c>
      <c r="T2" s="48" t="s">
        <v>71</v>
      </c>
      <c r="U2" s="48" t="s">
        <v>25</v>
      </c>
      <c r="V2" s="48" t="s">
        <v>72</v>
      </c>
      <c r="W2" s="48" t="s">
        <v>73</v>
      </c>
      <c r="X2" s="48" t="s">
        <v>74</v>
      </c>
      <c r="Y2" s="48" t="s">
        <v>26</v>
      </c>
      <c r="Z2" s="48" t="s">
        <v>75</v>
      </c>
      <c r="AA2" s="48" t="s">
        <v>76</v>
      </c>
      <c r="AB2" s="48" t="s">
        <v>77</v>
      </c>
      <c r="AC2" s="48" t="s">
        <v>27</v>
      </c>
      <c r="AD2" s="48" t="s">
        <v>78</v>
      </c>
      <c r="AE2" s="48" t="s">
        <v>79</v>
      </c>
    </row>
    <row r="3" spans="1:31" ht="15.75" customHeight="1" x14ac:dyDescent="0.25">
      <c r="A3" s="50"/>
      <c r="B3" s="46">
        <v>5895</v>
      </c>
      <c r="C3" s="47">
        <v>2.776566667</v>
      </c>
      <c r="D3" s="51"/>
      <c r="E3" s="47">
        <v>3.110633333</v>
      </c>
      <c r="F3" s="51"/>
      <c r="G3" s="47">
        <v>2.5602666670000001</v>
      </c>
      <c r="H3" s="51"/>
      <c r="I3" s="47">
        <v>3.2052999999999998</v>
      </c>
      <c r="J3" s="51"/>
      <c r="K3" s="47">
        <v>3.069616667</v>
      </c>
      <c r="L3" s="51"/>
      <c r="M3" s="47">
        <v>3.6103166670000002</v>
      </c>
      <c r="N3" s="51"/>
      <c r="O3" s="47">
        <v>3.129411111</v>
      </c>
      <c r="P3" s="51"/>
      <c r="Q3" s="47">
        <v>2.79413</v>
      </c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</row>
    <row r="4" spans="1:31" ht="15.75" customHeight="1" x14ac:dyDescent="0.25">
      <c r="A4" s="50"/>
      <c r="B4" s="46">
        <v>5896</v>
      </c>
      <c r="C4" s="47">
        <v>2.1709333329999998</v>
      </c>
      <c r="D4" s="51"/>
      <c r="E4" s="47">
        <v>2.832561111</v>
      </c>
      <c r="F4" s="51"/>
      <c r="G4" s="47">
        <v>2.706991667</v>
      </c>
      <c r="H4" s="51"/>
      <c r="I4" s="47">
        <v>2.0740777779999999</v>
      </c>
      <c r="J4" s="51"/>
      <c r="K4" s="47">
        <v>3.2651555559999998</v>
      </c>
      <c r="L4" s="51"/>
      <c r="M4" s="47">
        <v>2.889977778</v>
      </c>
      <c r="N4" s="51"/>
      <c r="O4" s="47">
        <v>2.70486</v>
      </c>
      <c r="P4" s="51"/>
      <c r="Q4" s="47">
        <v>2.4457300000000002</v>
      </c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</row>
    <row r="5" spans="1:31" ht="15.75" customHeight="1" x14ac:dyDescent="0.25">
      <c r="A5" s="50"/>
      <c r="B5" s="46">
        <v>5897</v>
      </c>
      <c r="C5" s="47">
        <v>3.565748889</v>
      </c>
      <c r="D5" s="51"/>
      <c r="E5" s="47">
        <v>3.5999333330000001</v>
      </c>
      <c r="F5" s="51"/>
      <c r="G5" s="47">
        <v>3.3554527780000001</v>
      </c>
      <c r="H5" s="51"/>
      <c r="I5" s="47">
        <v>3.5610200000000001</v>
      </c>
      <c r="J5" s="51"/>
      <c r="K5" s="47">
        <v>3.0610633329999999</v>
      </c>
      <c r="L5" s="51"/>
      <c r="M5" s="47">
        <v>2.4733000000000001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</row>
    <row r="6" spans="1:31" ht="15.75" customHeight="1" x14ac:dyDescent="0.25">
      <c r="A6" s="50"/>
      <c r="B6" s="46">
        <v>5898</v>
      </c>
      <c r="C6" s="47">
        <v>3.0409000000000002</v>
      </c>
      <c r="D6" s="51"/>
      <c r="E6" s="47">
        <v>2.991116667</v>
      </c>
      <c r="F6" s="51"/>
      <c r="G6" s="47">
        <v>2.3357666670000001</v>
      </c>
      <c r="H6" s="51"/>
      <c r="I6" s="47">
        <v>2.6444333329999998</v>
      </c>
      <c r="J6" s="51"/>
      <c r="K6" s="47">
        <v>1.856833333</v>
      </c>
      <c r="L6" s="51"/>
      <c r="M6" s="47">
        <v>2.7361249999999999</v>
      </c>
      <c r="N6" s="51"/>
      <c r="O6" s="47">
        <v>2.7289099999999999</v>
      </c>
      <c r="P6" s="51"/>
      <c r="Q6" s="47">
        <v>2.9347500000000002</v>
      </c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</row>
    <row r="7" spans="1:31" ht="15.75" customHeight="1" x14ac:dyDescent="0.25">
      <c r="A7" s="50"/>
      <c r="B7" s="46">
        <v>5899</v>
      </c>
      <c r="C7" s="47">
        <v>2.6950777779999999</v>
      </c>
      <c r="D7" s="51"/>
      <c r="E7" s="47">
        <v>2.8307666669999998</v>
      </c>
      <c r="F7" s="51"/>
      <c r="G7" s="47">
        <v>2.5369000000000002</v>
      </c>
      <c r="H7" s="51"/>
      <c r="I7" s="47">
        <v>3.282066667</v>
      </c>
      <c r="J7" s="51"/>
      <c r="K7" s="47">
        <v>2.7717133330000001</v>
      </c>
      <c r="L7" s="51"/>
      <c r="M7" s="47">
        <v>2.8177916669999998</v>
      </c>
      <c r="N7" s="51"/>
      <c r="O7" s="47">
        <v>2.6532444439999998</v>
      </c>
      <c r="P7" s="51"/>
      <c r="Q7" s="47">
        <v>2.7084233329999998</v>
      </c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</row>
    <row r="8" spans="1:31" ht="15.75" customHeight="1" x14ac:dyDescent="0.25">
      <c r="A8" s="50"/>
      <c r="B8" s="46">
        <v>5902</v>
      </c>
      <c r="C8" s="47">
        <v>2.2181999999999999</v>
      </c>
      <c r="D8" s="51"/>
      <c r="E8" s="47">
        <v>1.6642444439999999</v>
      </c>
      <c r="F8" s="51"/>
      <c r="G8" s="47">
        <v>2.029083333</v>
      </c>
      <c r="H8" s="51"/>
      <c r="I8" s="47">
        <v>2.0806333330000002</v>
      </c>
      <c r="J8" s="51"/>
      <c r="K8" s="47">
        <v>2.6223000000000001</v>
      </c>
      <c r="L8" s="51"/>
      <c r="M8" s="47">
        <v>2.6691666669999998</v>
      </c>
      <c r="N8" s="51"/>
      <c r="O8" s="47">
        <v>2.5457200000000002</v>
      </c>
      <c r="P8" s="51"/>
      <c r="Q8" s="47">
        <v>1.944294</v>
      </c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</row>
    <row r="9" spans="1:31" ht="15.75" customHeight="1" x14ac:dyDescent="0.25">
      <c r="A9" s="50"/>
      <c r="B9" s="46">
        <v>5903</v>
      </c>
      <c r="C9" s="47">
        <v>2.7990166670000001</v>
      </c>
      <c r="D9" s="51"/>
      <c r="E9" s="47">
        <v>2.4391555559999998</v>
      </c>
      <c r="F9" s="51"/>
      <c r="G9" s="47">
        <v>2.760511111</v>
      </c>
      <c r="H9" s="51"/>
      <c r="I9" s="47">
        <v>3.022166667</v>
      </c>
      <c r="J9" s="51"/>
      <c r="K9" s="47">
        <v>2.4567999999999999</v>
      </c>
      <c r="L9" s="51"/>
      <c r="M9" s="47">
        <v>2.9093499999999999</v>
      </c>
      <c r="N9" s="51"/>
      <c r="O9" s="47">
        <v>2.6264722219999999</v>
      </c>
      <c r="P9" s="51"/>
      <c r="Q9" s="47">
        <v>2.4007000000000001</v>
      </c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</row>
    <row r="10" spans="1:31" ht="15.75" customHeight="1" x14ac:dyDescent="0.25">
      <c r="A10" s="50"/>
      <c r="B10" s="46">
        <v>5904</v>
      </c>
      <c r="C10" s="47">
        <v>2.7963583330000001</v>
      </c>
      <c r="D10" s="51"/>
      <c r="E10" s="47">
        <v>2.6428416669999999</v>
      </c>
      <c r="F10" s="51"/>
      <c r="G10" s="47">
        <v>3.218575</v>
      </c>
      <c r="H10" s="51"/>
      <c r="I10" s="47">
        <v>3.134022222</v>
      </c>
      <c r="J10" s="51"/>
      <c r="K10" s="47">
        <v>3.0621999999999998</v>
      </c>
      <c r="L10" s="51"/>
      <c r="M10" s="47">
        <v>3.1455799999999998</v>
      </c>
      <c r="N10" s="51"/>
      <c r="O10" s="47">
        <v>2.82647</v>
      </c>
      <c r="P10" s="51"/>
      <c r="Q10" s="47">
        <v>2.3734199999999999</v>
      </c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</row>
    <row r="11" spans="1:31" ht="15.75" customHeight="1" x14ac:dyDescent="0.25">
      <c r="A11" s="50"/>
      <c r="B11" s="46">
        <v>6170</v>
      </c>
      <c r="C11" s="47">
        <v>2.0739829169999999</v>
      </c>
      <c r="D11" s="51"/>
      <c r="E11" s="52"/>
      <c r="F11" s="51"/>
      <c r="G11" s="47">
        <v>2.3206641669999999</v>
      </c>
      <c r="H11" s="51"/>
      <c r="I11" s="52"/>
      <c r="J11" s="51"/>
      <c r="K11" s="47">
        <v>2.1758625</v>
      </c>
      <c r="L11" s="51"/>
      <c r="M11" s="52"/>
      <c r="N11" s="51"/>
      <c r="O11" s="47">
        <v>2.6145499999999999</v>
      </c>
      <c r="P11" s="51"/>
      <c r="Q11" s="52"/>
      <c r="R11" s="51"/>
      <c r="S11" s="47">
        <v>2.6185299999999998</v>
      </c>
      <c r="T11" s="51"/>
      <c r="U11" s="51"/>
      <c r="V11" s="51"/>
      <c r="W11" s="51"/>
      <c r="X11" s="51"/>
      <c r="Y11" s="47">
        <v>1.9296500000000001</v>
      </c>
      <c r="Z11" s="51"/>
      <c r="AA11" s="51"/>
      <c r="AB11" s="51"/>
      <c r="AC11" s="47">
        <v>2.7484250000000001</v>
      </c>
      <c r="AD11" s="51"/>
      <c r="AE11" s="51"/>
    </row>
    <row r="12" spans="1:31" ht="15.75" customHeight="1" x14ac:dyDescent="0.25">
      <c r="A12" s="50"/>
      <c r="B12" s="46">
        <v>6171</v>
      </c>
      <c r="C12" s="47">
        <v>3.34366875</v>
      </c>
      <c r="D12" s="47">
        <v>2.9704958330000002</v>
      </c>
      <c r="E12" s="47">
        <v>3.090058333</v>
      </c>
      <c r="F12" s="47">
        <v>2.3336999999999999</v>
      </c>
      <c r="G12" s="47">
        <v>2.35412</v>
      </c>
      <c r="H12" s="47">
        <v>2.7554750000000001</v>
      </c>
      <c r="I12" s="47">
        <v>3.0383083329999998</v>
      </c>
      <c r="J12" s="47">
        <v>2.7628083330000002</v>
      </c>
      <c r="K12" s="47">
        <v>2.7634500000000002</v>
      </c>
      <c r="L12" s="47">
        <v>2.3365749999999998</v>
      </c>
      <c r="M12" s="47">
        <v>2.3740208329999999</v>
      </c>
      <c r="N12" s="47">
        <v>2.2438750000000001</v>
      </c>
      <c r="O12" s="47">
        <v>1.90388</v>
      </c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</row>
    <row r="13" spans="1:31" ht="15.75" customHeight="1" x14ac:dyDescent="0.25">
      <c r="A13" s="50"/>
      <c r="B13" s="46">
        <v>6172</v>
      </c>
      <c r="C13" s="47">
        <v>2.2314541669999999</v>
      </c>
      <c r="D13" s="47">
        <v>3.0211791670000001</v>
      </c>
      <c r="E13" s="47">
        <v>2.4037416669999998</v>
      </c>
      <c r="F13" s="47">
        <v>2.4449624999999999</v>
      </c>
      <c r="G13" s="47">
        <v>2.7071499999999999</v>
      </c>
      <c r="H13" s="47">
        <v>3.2533083330000001</v>
      </c>
      <c r="I13" s="47">
        <v>3.1304625000000001</v>
      </c>
      <c r="J13" s="47">
        <v>3.0260583329999999</v>
      </c>
      <c r="K13" s="47">
        <v>3.1572749999999998</v>
      </c>
      <c r="L13" s="47">
        <v>2.112255556</v>
      </c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</row>
    <row r="14" spans="1:31" ht="15.75" customHeight="1" x14ac:dyDescent="0.25">
      <c r="A14" s="50"/>
      <c r="B14" s="46">
        <v>6177</v>
      </c>
      <c r="C14" s="47">
        <v>2.9884354169999998</v>
      </c>
      <c r="D14" s="47">
        <v>2.6831624999999999</v>
      </c>
      <c r="E14" s="47">
        <v>2.7129295830000002</v>
      </c>
      <c r="F14" s="47">
        <v>2.1930404170000002</v>
      </c>
      <c r="G14" s="47">
        <v>2.7106187500000001</v>
      </c>
      <c r="H14" s="47">
        <v>2.7538775000000002</v>
      </c>
      <c r="I14" s="47">
        <v>2.7585066669999998</v>
      </c>
      <c r="J14" s="47">
        <v>2.6248187500000002</v>
      </c>
      <c r="K14" s="47">
        <v>2.2222775000000001</v>
      </c>
      <c r="L14" s="47">
        <v>2.4581208330000002</v>
      </c>
      <c r="M14" s="47">
        <v>2.2092000000000001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</row>
    <row r="15" spans="1:31" ht="15.75" customHeight="1" x14ac:dyDescent="0.25">
      <c r="A15" s="50"/>
      <c r="B15" s="46">
        <v>6178</v>
      </c>
      <c r="C15" s="47">
        <v>3.2105812500000002</v>
      </c>
      <c r="D15" s="47">
        <v>2.7608033330000001</v>
      </c>
      <c r="E15" s="47">
        <v>2.69787</v>
      </c>
      <c r="F15" s="47">
        <v>3.3740833330000002</v>
      </c>
      <c r="G15" s="47">
        <v>3.1565333330000001</v>
      </c>
      <c r="H15" s="47">
        <v>2.8380375</v>
      </c>
      <c r="I15" s="47">
        <v>3.1473708330000001</v>
      </c>
      <c r="J15" s="47">
        <v>2.8749750000000001</v>
      </c>
      <c r="K15" s="47">
        <v>3.1278125000000001</v>
      </c>
      <c r="L15" s="47">
        <v>3.2119749999999998</v>
      </c>
      <c r="M15" s="47">
        <v>2.3748354169999999</v>
      </c>
      <c r="N15" s="47">
        <v>2.001917857</v>
      </c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</row>
    <row r="16" spans="1:31" ht="15.75" customHeight="1" x14ac:dyDescent="0.25">
      <c r="A16" s="50"/>
      <c r="B16" s="46">
        <v>6179</v>
      </c>
      <c r="C16" s="47">
        <v>2.9721183330000001</v>
      </c>
      <c r="D16" s="47">
        <v>2.9704958330000002</v>
      </c>
      <c r="E16" s="47">
        <v>3.090058333</v>
      </c>
      <c r="F16" s="47">
        <v>2.3336999999999999</v>
      </c>
      <c r="G16" s="47">
        <v>2.35412</v>
      </c>
      <c r="H16" s="47">
        <v>2.7554750000000001</v>
      </c>
      <c r="I16" s="47">
        <v>3.0383083329999998</v>
      </c>
      <c r="J16" s="47">
        <v>2.7628083330000002</v>
      </c>
      <c r="K16" s="47">
        <v>2.7634500000000002</v>
      </c>
      <c r="L16" s="47">
        <v>2.3365749999999998</v>
      </c>
      <c r="M16" s="47">
        <v>2.3740208329999999</v>
      </c>
      <c r="N16" s="47">
        <v>2.2438750000000001</v>
      </c>
      <c r="O16" s="47">
        <v>1.90388</v>
      </c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</row>
    <row r="20" spans="1:20" ht="15.75" customHeight="1" x14ac:dyDescent="0.25">
      <c r="A20" s="53" t="s">
        <v>80</v>
      </c>
    </row>
    <row r="22" spans="1:20" x14ac:dyDescent="0.2">
      <c r="B22" s="45" t="s">
        <v>68</v>
      </c>
      <c r="C22" s="48" t="s">
        <v>20</v>
      </c>
      <c r="D22" s="48" t="s">
        <v>35</v>
      </c>
      <c r="E22" s="48" t="s">
        <v>36</v>
      </c>
      <c r="F22" s="48" t="s">
        <v>37</v>
      </c>
      <c r="G22" s="48" t="s">
        <v>21</v>
      </c>
      <c r="H22" s="48" t="s">
        <v>38</v>
      </c>
      <c r="I22" s="48" t="s">
        <v>39</v>
      </c>
      <c r="J22" s="48" t="s">
        <v>40</v>
      </c>
      <c r="K22" s="48" t="s">
        <v>22</v>
      </c>
      <c r="L22" s="48" t="s">
        <v>41</v>
      </c>
      <c r="M22" s="48" t="s">
        <v>42</v>
      </c>
      <c r="N22" s="48" t="s">
        <v>43</v>
      </c>
      <c r="O22" s="48" t="s">
        <v>23</v>
      </c>
      <c r="P22" s="48" t="s">
        <v>63</v>
      </c>
      <c r="Q22" s="48" t="s">
        <v>60</v>
      </c>
      <c r="R22" s="48" t="s">
        <v>64</v>
      </c>
      <c r="S22" s="48" t="s">
        <v>24</v>
      </c>
      <c r="T22" s="48" t="s">
        <v>71</v>
      </c>
    </row>
    <row r="23" spans="1:20" ht="15.75" customHeight="1" x14ac:dyDescent="0.25">
      <c r="B23" s="46">
        <v>5895</v>
      </c>
      <c r="C23" s="52"/>
      <c r="D23" s="51"/>
      <c r="E23" s="52"/>
      <c r="F23" s="51"/>
      <c r="G23" s="52"/>
      <c r="H23" s="51"/>
      <c r="I23" s="52"/>
      <c r="J23" s="51"/>
      <c r="K23" s="52"/>
    </row>
    <row r="24" spans="1:20" ht="15.75" customHeight="1" x14ac:dyDescent="0.25">
      <c r="B24" s="46">
        <v>5896</v>
      </c>
      <c r="C24" s="52"/>
      <c r="D24" s="51"/>
      <c r="E24" s="52"/>
      <c r="F24" s="51"/>
      <c r="G24" s="52"/>
      <c r="H24" s="51"/>
      <c r="I24" s="52"/>
      <c r="J24" s="51"/>
      <c r="K24" s="52"/>
    </row>
    <row r="25" spans="1:20" ht="15.75" customHeight="1" x14ac:dyDescent="0.25">
      <c r="B25" s="46">
        <v>5897</v>
      </c>
      <c r="C25" s="52"/>
      <c r="D25" s="51"/>
      <c r="E25" s="52"/>
      <c r="F25" s="51"/>
      <c r="G25" s="52"/>
      <c r="H25" s="51"/>
      <c r="I25" s="52"/>
      <c r="J25" s="51"/>
      <c r="K25" s="52"/>
    </row>
    <row r="26" spans="1:20" ht="15.75" customHeight="1" x14ac:dyDescent="0.25">
      <c r="B26" s="46">
        <v>5898</v>
      </c>
      <c r="C26" s="52"/>
      <c r="D26" s="51"/>
      <c r="E26" s="52"/>
      <c r="F26" s="51"/>
      <c r="G26" s="52"/>
      <c r="H26" s="51"/>
      <c r="I26" s="52"/>
      <c r="J26" s="51"/>
      <c r="K26" s="52"/>
    </row>
    <row r="27" spans="1:20" ht="15.75" customHeight="1" x14ac:dyDescent="0.25">
      <c r="B27" s="46">
        <v>5899</v>
      </c>
      <c r="C27" s="52"/>
      <c r="D27" s="51"/>
      <c r="E27" s="52"/>
      <c r="F27" s="51"/>
      <c r="G27" s="52"/>
      <c r="H27" s="51"/>
      <c r="I27" s="52"/>
      <c r="J27" s="51"/>
      <c r="K27" s="52"/>
    </row>
    <row r="28" spans="1:20" ht="15.75" customHeight="1" x14ac:dyDescent="0.25">
      <c r="B28" s="46">
        <v>5902</v>
      </c>
      <c r="C28" s="52"/>
      <c r="D28" s="51"/>
      <c r="E28" s="52"/>
      <c r="F28" s="51"/>
      <c r="G28" s="52"/>
      <c r="H28" s="51"/>
      <c r="I28" s="52"/>
      <c r="J28" s="51"/>
      <c r="K28" s="52"/>
    </row>
    <row r="29" spans="1:20" ht="15.75" customHeight="1" x14ac:dyDescent="0.25">
      <c r="B29" s="46">
        <v>5903</v>
      </c>
      <c r="C29" s="52"/>
      <c r="D29" s="51"/>
      <c r="E29" s="52"/>
      <c r="F29" s="51"/>
      <c r="G29" s="52"/>
      <c r="H29" s="51"/>
      <c r="I29" s="52"/>
      <c r="J29" s="51"/>
      <c r="K29" s="52"/>
    </row>
    <row r="30" spans="1:20" ht="15.75" customHeight="1" x14ac:dyDescent="0.25">
      <c r="B30" s="46">
        <v>5904</v>
      </c>
      <c r="C30" s="52"/>
      <c r="D30" s="51"/>
      <c r="E30" s="52"/>
      <c r="F30" s="51"/>
      <c r="G30" s="52"/>
      <c r="H30" s="51"/>
      <c r="I30" s="52"/>
      <c r="J30" s="51"/>
      <c r="K30" s="52"/>
    </row>
    <row r="31" spans="1:20" ht="15.75" customHeight="1" x14ac:dyDescent="0.25">
      <c r="B31" s="46">
        <v>6170</v>
      </c>
      <c r="C31" s="52"/>
      <c r="D31" s="51"/>
      <c r="E31" s="52"/>
      <c r="F31" s="51"/>
      <c r="G31" s="52"/>
      <c r="H31" s="51"/>
      <c r="I31" s="52"/>
      <c r="J31" s="51"/>
      <c r="K31" s="52"/>
    </row>
    <row r="32" spans="1:20" ht="15.75" customHeight="1" x14ac:dyDescent="0.25">
      <c r="B32" s="46">
        <v>6171</v>
      </c>
      <c r="C32" s="47">
        <v>1.2830250000000001</v>
      </c>
      <c r="D32" s="51"/>
      <c r="E32" s="47">
        <v>1.2475499999999999</v>
      </c>
      <c r="F32" s="51"/>
      <c r="G32" s="47">
        <v>1.214266667</v>
      </c>
      <c r="H32" s="51"/>
      <c r="I32" s="47">
        <v>1.2794749999999999</v>
      </c>
      <c r="J32" s="51"/>
      <c r="K32" s="47">
        <v>1.2827333329999999</v>
      </c>
    </row>
    <row r="33" spans="1:11" ht="15.75" customHeight="1" x14ac:dyDescent="0.25">
      <c r="B33" s="46">
        <v>6172</v>
      </c>
      <c r="C33" s="47">
        <v>1.1928032930000001</v>
      </c>
      <c r="D33" s="51"/>
      <c r="E33" s="47">
        <v>1.2230324930000001</v>
      </c>
      <c r="F33" s="51"/>
      <c r="G33" s="47">
        <v>1.2116926260000001</v>
      </c>
      <c r="H33" s="51"/>
      <c r="I33" s="47">
        <v>1.2683771779999999</v>
      </c>
      <c r="J33" s="51"/>
      <c r="K33" s="47">
        <v>1.275894189</v>
      </c>
    </row>
    <row r="34" spans="1:11" ht="15.75" customHeight="1" x14ac:dyDescent="0.25">
      <c r="B34" s="46">
        <v>6177</v>
      </c>
      <c r="C34" s="47">
        <v>1.227042274</v>
      </c>
      <c r="D34" s="51"/>
      <c r="E34" s="47">
        <v>1.21776946</v>
      </c>
      <c r="F34" s="51"/>
      <c r="G34" s="47">
        <v>1.1928262000000001</v>
      </c>
      <c r="H34" s="51"/>
      <c r="I34" s="47">
        <v>1.298839839</v>
      </c>
      <c r="J34" s="51"/>
      <c r="K34" s="47">
        <v>1.2732358370000001</v>
      </c>
    </row>
    <row r="35" spans="1:11" ht="15.75" customHeight="1" x14ac:dyDescent="0.25">
      <c r="B35" s="46">
        <v>6178</v>
      </c>
      <c r="C35" s="47">
        <v>1.2318496400000001</v>
      </c>
      <c r="D35" s="51"/>
      <c r="E35" s="47">
        <v>1.209122711</v>
      </c>
      <c r="F35" s="51"/>
      <c r="G35" s="47">
        <v>1.2336675479999999</v>
      </c>
      <c r="H35" s="51"/>
      <c r="I35" s="47">
        <v>1.3053699519999999</v>
      </c>
      <c r="J35" s="51"/>
      <c r="K35" s="47">
        <v>1.2978556139999999</v>
      </c>
    </row>
    <row r="36" spans="1:11" ht="15.75" customHeight="1" x14ac:dyDescent="0.25">
      <c r="B36" s="46">
        <v>6179</v>
      </c>
      <c r="C36" s="47">
        <v>1.2029825119999999</v>
      </c>
      <c r="D36" s="51"/>
      <c r="E36" s="47">
        <v>1.216367094</v>
      </c>
      <c r="F36" s="51"/>
      <c r="G36" s="47">
        <v>1.2287847110000001</v>
      </c>
      <c r="H36" s="51"/>
      <c r="I36" s="47">
        <v>1.2488727100000001</v>
      </c>
      <c r="J36" s="51"/>
      <c r="K36" s="47">
        <v>1.3055707830000001</v>
      </c>
    </row>
    <row r="37" spans="1:11" ht="15.75" customHeight="1" x14ac:dyDescent="0.25">
      <c r="B37" s="51"/>
      <c r="C37" s="51"/>
      <c r="D37" s="51"/>
      <c r="E37" s="51"/>
      <c r="F37" s="51"/>
      <c r="G37" s="51"/>
      <c r="H37" s="51"/>
      <c r="I37" s="51"/>
      <c r="J37" s="51"/>
      <c r="K37" s="51"/>
    </row>
    <row r="38" spans="1:11" ht="15" x14ac:dyDescent="0.25"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ht="15" x14ac:dyDescent="0.25"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ht="15" x14ac:dyDescent="0.25">
      <c r="A40" s="53" t="s">
        <v>81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</row>
    <row r="41" spans="1:11" ht="12.75" x14ac:dyDescent="0.2">
      <c r="B41" s="45" t="s">
        <v>68</v>
      </c>
      <c r="C41" s="48" t="s">
        <v>20</v>
      </c>
      <c r="D41" s="48" t="s">
        <v>35</v>
      </c>
      <c r="E41" s="48" t="s">
        <v>36</v>
      </c>
      <c r="F41" s="48" t="s">
        <v>37</v>
      </c>
      <c r="G41" s="48" t="s">
        <v>21</v>
      </c>
      <c r="H41" s="48" t="s">
        <v>38</v>
      </c>
      <c r="I41" s="48" t="s">
        <v>39</v>
      </c>
      <c r="J41" s="48" t="s">
        <v>40</v>
      </c>
      <c r="K41" s="48" t="s">
        <v>22</v>
      </c>
    </row>
    <row r="42" spans="1:11" ht="15" x14ac:dyDescent="0.25">
      <c r="B42" s="46">
        <v>5895</v>
      </c>
      <c r="C42" s="52"/>
      <c r="D42" s="51"/>
      <c r="E42" s="52"/>
      <c r="F42" s="51"/>
      <c r="G42" s="52"/>
      <c r="H42" s="51"/>
      <c r="I42" s="52"/>
      <c r="J42" s="51"/>
      <c r="K42" s="52"/>
    </row>
    <row r="43" spans="1:11" ht="15" x14ac:dyDescent="0.25">
      <c r="B43" s="46">
        <v>5896</v>
      </c>
      <c r="C43" s="52"/>
      <c r="D43" s="51"/>
      <c r="E43" s="52"/>
      <c r="F43" s="51"/>
      <c r="G43" s="52"/>
      <c r="H43" s="51"/>
      <c r="I43" s="52"/>
      <c r="J43" s="51"/>
      <c r="K43" s="52"/>
    </row>
    <row r="44" spans="1:11" ht="15" x14ac:dyDescent="0.25">
      <c r="B44" s="46">
        <v>5897</v>
      </c>
      <c r="C44" s="52"/>
      <c r="D44" s="51"/>
      <c r="E44" s="52"/>
      <c r="F44" s="51"/>
      <c r="G44" s="52"/>
      <c r="H44" s="51"/>
      <c r="I44" s="52"/>
      <c r="J44" s="51"/>
      <c r="K44" s="52"/>
    </row>
    <row r="45" spans="1:11" ht="15" x14ac:dyDescent="0.25">
      <c r="B45" s="46">
        <v>5898</v>
      </c>
      <c r="C45" s="52"/>
      <c r="D45" s="51"/>
      <c r="E45" s="52"/>
      <c r="F45" s="51"/>
      <c r="G45" s="52"/>
      <c r="H45" s="51"/>
      <c r="I45" s="52"/>
      <c r="J45" s="51"/>
      <c r="K45" s="52"/>
    </row>
    <row r="46" spans="1:11" ht="15" x14ac:dyDescent="0.25">
      <c r="B46" s="46">
        <v>5899</v>
      </c>
      <c r="C46" s="52"/>
      <c r="D46" s="51"/>
      <c r="E46" s="52"/>
      <c r="F46" s="51"/>
      <c r="G46" s="52"/>
      <c r="H46" s="51"/>
      <c r="I46" s="52"/>
      <c r="J46" s="51"/>
      <c r="K46" s="52"/>
    </row>
    <row r="47" spans="1:11" ht="15" x14ac:dyDescent="0.25">
      <c r="B47" s="46">
        <v>5902</v>
      </c>
      <c r="C47" s="52"/>
      <c r="D47" s="51"/>
      <c r="E47" s="52"/>
      <c r="F47" s="51"/>
      <c r="G47" s="52"/>
      <c r="H47" s="51"/>
      <c r="I47" s="52"/>
      <c r="J47" s="51"/>
      <c r="K47" s="52"/>
    </row>
    <row r="48" spans="1:11" ht="15" x14ac:dyDescent="0.25">
      <c r="B48" s="46">
        <v>5903</v>
      </c>
      <c r="C48" s="52"/>
      <c r="D48" s="51"/>
      <c r="E48" s="52"/>
      <c r="F48" s="51"/>
      <c r="G48" s="52"/>
      <c r="H48" s="51"/>
      <c r="I48" s="52"/>
      <c r="J48" s="51"/>
      <c r="K48" s="52"/>
    </row>
    <row r="49" spans="1:16" ht="15" x14ac:dyDescent="0.25">
      <c r="B49" s="46">
        <v>5904</v>
      </c>
      <c r="C49" s="52"/>
      <c r="D49" s="51"/>
      <c r="E49" s="52"/>
      <c r="F49" s="51"/>
      <c r="G49" s="52"/>
      <c r="H49" s="51"/>
      <c r="I49" s="52"/>
      <c r="J49" s="51"/>
      <c r="K49" s="52"/>
    </row>
    <row r="50" spans="1:16" ht="15" x14ac:dyDescent="0.25">
      <c r="B50" s="46">
        <v>6170</v>
      </c>
      <c r="C50" s="52"/>
      <c r="D50" s="51"/>
      <c r="E50" s="52"/>
      <c r="F50" s="51"/>
      <c r="G50" s="52"/>
      <c r="H50" s="51"/>
      <c r="I50" s="52"/>
      <c r="J50" s="51"/>
      <c r="K50" s="52"/>
    </row>
    <row r="51" spans="1:16" ht="15" x14ac:dyDescent="0.25">
      <c r="B51" s="46">
        <v>6171</v>
      </c>
      <c r="C51" s="47">
        <v>1.6703749999999999</v>
      </c>
      <c r="D51" s="51"/>
      <c r="E51" s="47">
        <v>1.6391500000000001</v>
      </c>
      <c r="F51" s="51"/>
      <c r="G51" s="47">
        <v>1.662633333</v>
      </c>
      <c r="H51" s="51"/>
      <c r="I51" s="47">
        <v>1.6856500000000001</v>
      </c>
      <c r="J51" s="51"/>
      <c r="K51" s="47">
        <v>1.7282</v>
      </c>
    </row>
    <row r="52" spans="1:16" ht="15" x14ac:dyDescent="0.25">
      <c r="B52" s="46">
        <v>6172</v>
      </c>
      <c r="C52" s="47">
        <v>1.621029947</v>
      </c>
      <c r="D52" s="51"/>
      <c r="E52" s="47">
        <v>1.6909182570000001</v>
      </c>
      <c r="F52" s="51"/>
      <c r="G52" s="47">
        <v>1.6415897049999999</v>
      </c>
      <c r="H52" s="51"/>
      <c r="I52" s="47">
        <v>1.6445032610000001</v>
      </c>
      <c r="J52" s="51"/>
      <c r="K52" s="47">
        <v>1.6727823799999999</v>
      </c>
    </row>
    <row r="53" spans="1:16" ht="15" x14ac:dyDescent="0.25">
      <c r="B53" s="46">
        <v>6177</v>
      </c>
      <c r="C53" s="47">
        <v>1.633469609</v>
      </c>
      <c r="D53" s="51"/>
      <c r="E53" s="47">
        <v>1.58485035</v>
      </c>
      <c r="F53" s="51"/>
      <c r="G53" s="47">
        <v>1.6524705479999999</v>
      </c>
      <c r="H53" s="51"/>
      <c r="I53" s="47">
        <v>1.5937077180000001</v>
      </c>
      <c r="J53" s="51"/>
      <c r="K53" s="47">
        <v>1.610351479</v>
      </c>
    </row>
    <row r="54" spans="1:16" ht="15" x14ac:dyDescent="0.25">
      <c r="B54" s="46">
        <v>6178</v>
      </c>
      <c r="C54" s="47">
        <v>1.6500202939999999</v>
      </c>
      <c r="D54" s="51"/>
      <c r="E54" s="47">
        <v>1.618235928</v>
      </c>
      <c r="F54" s="51"/>
      <c r="G54" s="47">
        <v>1.6435214579999999</v>
      </c>
      <c r="H54" s="51"/>
      <c r="I54" s="47">
        <v>1.6020205780000001</v>
      </c>
      <c r="J54" s="51"/>
      <c r="K54" s="47">
        <v>1.5902836419999999</v>
      </c>
    </row>
    <row r="55" spans="1:16" ht="15" x14ac:dyDescent="0.25">
      <c r="B55" s="46">
        <v>6179</v>
      </c>
      <c r="C55" s="47">
        <v>1.626238029</v>
      </c>
      <c r="D55" s="51"/>
      <c r="E55" s="47">
        <v>1.620657931</v>
      </c>
      <c r="F55" s="51"/>
      <c r="G55" s="47">
        <v>1.6845402679999999</v>
      </c>
      <c r="H55" s="51"/>
      <c r="I55" s="47">
        <v>1.6124569360000001</v>
      </c>
      <c r="J55" s="51"/>
      <c r="K55" s="47">
        <v>1.680171112</v>
      </c>
    </row>
    <row r="59" spans="1:16" ht="12.75" x14ac:dyDescent="0.2">
      <c r="A59" s="11" t="s">
        <v>82</v>
      </c>
    </row>
    <row r="60" spans="1:16" ht="12.75" x14ac:dyDescent="0.2">
      <c r="A60" s="9" t="s">
        <v>69</v>
      </c>
      <c r="D60" s="1" t="s">
        <v>83</v>
      </c>
      <c r="F60" s="1" t="s">
        <v>84</v>
      </c>
    </row>
    <row r="61" spans="1:16" ht="12.75" x14ac:dyDescent="0.2">
      <c r="C61" s="45" t="s">
        <v>68</v>
      </c>
      <c r="D61" s="48"/>
      <c r="E61" s="48" t="s">
        <v>85</v>
      </c>
      <c r="F61" s="48"/>
      <c r="G61" s="48"/>
      <c r="H61" s="48"/>
      <c r="I61" s="48"/>
      <c r="J61" s="48"/>
      <c r="K61" s="48"/>
    </row>
    <row r="62" spans="1:16" ht="12.75" x14ac:dyDescent="0.2">
      <c r="D62" s="39" t="s">
        <v>42</v>
      </c>
      <c r="E62" s="39" t="s">
        <v>43</v>
      </c>
      <c r="F62" s="39" t="s">
        <v>23</v>
      </c>
      <c r="G62" s="39" t="s">
        <v>63</v>
      </c>
      <c r="H62" s="1" t="s">
        <v>60</v>
      </c>
      <c r="I62" s="1" t="s">
        <v>64</v>
      </c>
      <c r="J62" s="1" t="s">
        <v>24</v>
      </c>
      <c r="K62" s="1" t="s">
        <v>71</v>
      </c>
      <c r="L62" s="1" t="s">
        <v>25</v>
      </c>
      <c r="M62" s="1" t="s">
        <v>72</v>
      </c>
      <c r="N62" s="1" t="s">
        <v>73</v>
      </c>
      <c r="O62" s="1" t="s">
        <v>74</v>
      </c>
      <c r="P62" s="1" t="s">
        <v>26</v>
      </c>
    </row>
    <row r="63" spans="1:16" ht="15" x14ac:dyDescent="0.25">
      <c r="C63" s="46">
        <v>5896</v>
      </c>
      <c r="D63" s="47">
        <v>2.889977778</v>
      </c>
      <c r="E63" s="51">
        <v>3.3477766666666668</v>
      </c>
      <c r="F63" s="47">
        <v>2.70486</v>
      </c>
      <c r="G63" s="51"/>
      <c r="H63" s="47">
        <v>2.4457300000000002</v>
      </c>
    </row>
    <row r="64" spans="1:16" ht="12.75" x14ac:dyDescent="0.2">
      <c r="D64" s="39" t="s">
        <v>22</v>
      </c>
      <c r="E64" s="39" t="s">
        <v>41</v>
      </c>
      <c r="F64" s="39" t="s">
        <v>42</v>
      </c>
      <c r="G64" s="39" t="s">
        <v>43</v>
      </c>
      <c r="H64" s="1" t="s">
        <v>23</v>
      </c>
      <c r="I64" s="1" t="s">
        <v>63</v>
      </c>
      <c r="J64" s="1" t="s">
        <v>60</v>
      </c>
      <c r="K64" s="1" t="s">
        <v>64</v>
      </c>
      <c r="L64" s="1" t="s">
        <v>24</v>
      </c>
      <c r="M64" s="1" t="s">
        <v>71</v>
      </c>
      <c r="N64" s="1" t="s">
        <v>25</v>
      </c>
      <c r="O64" s="1" t="s">
        <v>72</v>
      </c>
    </row>
    <row r="65" spans="1:16" ht="15" x14ac:dyDescent="0.25">
      <c r="C65" s="1">
        <v>5897</v>
      </c>
      <c r="D65" s="47">
        <v>3.0610633329999999</v>
      </c>
      <c r="E65" s="51">
        <v>3.0531145833333335</v>
      </c>
      <c r="F65" s="47">
        <v>2.4733000000000001</v>
      </c>
      <c r="G65" s="51"/>
      <c r="H65" s="47"/>
      <c r="I65" s="51"/>
      <c r="J65" s="47"/>
    </row>
    <row r="66" spans="1:16" ht="12.75" x14ac:dyDescent="0.2">
      <c r="D66" s="39" t="s">
        <v>41</v>
      </c>
      <c r="E66" s="39" t="s">
        <v>42</v>
      </c>
      <c r="F66" s="39" t="s">
        <v>43</v>
      </c>
      <c r="G66" s="39" t="s">
        <v>23</v>
      </c>
      <c r="H66" s="1" t="s">
        <v>63</v>
      </c>
      <c r="I66" s="1" t="s">
        <v>60</v>
      </c>
      <c r="J66" s="1" t="s">
        <v>64</v>
      </c>
      <c r="K66" s="1" t="s">
        <v>24</v>
      </c>
      <c r="L66" s="1" t="s">
        <v>71</v>
      </c>
      <c r="M66" s="1" t="s">
        <v>25</v>
      </c>
      <c r="N66" s="1" t="s">
        <v>72</v>
      </c>
    </row>
    <row r="67" spans="1:16" ht="15" x14ac:dyDescent="0.25">
      <c r="C67" s="46">
        <v>5898</v>
      </c>
      <c r="D67" s="51">
        <v>2.4337499999999999</v>
      </c>
      <c r="E67" s="47">
        <v>2.7361249999999999</v>
      </c>
      <c r="F67" s="51">
        <v>2.8538100000000002</v>
      </c>
      <c r="G67" s="47">
        <v>2.7289099999999999</v>
      </c>
      <c r="H67" s="51"/>
      <c r="I67" s="47">
        <v>2.9347500000000002</v>
      </c>
    </row>
    <row r="68" spans="1:16" ht="12.75" x14ac:dyDescent="0.2">
      <c r="D68" s="39" t="s">
        <v>63</v>
      </c>
      <c r="E68" s="39" t="s">
        <v>60</v>
      </c>
      <c r="F68" s="39" t="s">
        <v>64</v>
      </c>
      <c r="G68" s="39" t="s">
        <v>24</v>
      </c>
      <c r="H68" s="1" t="s">
        <v>71</v>
      </c>
      <c r="I68" s="1" t="s">
        <v>25</v>
      </c>
      <c r="J68" s="1" t="s">
        <v>72</v>
      </c>
      <c r="K68" s="1" t="s">
        <v>73</v>
      </c>
      <c r="L68" s="1" t="s">
        <v>74</v>
      </c>
    </row>
    <row r="69" spans="1:16" ht="15" x14ac:dyDescent="0.25">
      <c r="C69" s="46">
        <v>5899</v>
      </c>
      <c r="D69" s="51">
        <v>2.690516666666666</v>
      </c>
      <c r="E69" s="47">
        <v>2.7084233329999998</v>
      </c>
      <c r="F69">
        <v>2.42842</v>
      </c>
      <c r="M69" s="1" t="s">
        <v>86</v>
      </c>
      <c r="N69" s="1" t="s">
        <v>86</v>
      </c>
      <c r="O69" s="1" t="s">
        <v>86</v>
      </c>
      <c r="P69" s="1" t="s">
        <v>86</v>
      </c>
    </row>
    <row r="70" spans="1:16" ht="12.75" x14ac:dyDescent="0.2">
      <c r="D70" s="39" t="s">
        <v>43</v>
      </c>
      <c r="E70" s="39" t="s">
        <v>23</v>
      </c>
      <c r="F70" s="39" t="s">
        <v>63</v>
      </c>
      <c r="G70" s="39" t="s">
        <v>60</v>
      </c>
      <c r="H70" s="1" t="s">
        <v>64</v>
      </c>
      <c r="I70" s="1" t="s">
        <v>24</v>
      </c>
      <c r="J70" s="1" t="s">
        <v>71</v>
      </c>
      <c r="K70" s="1" t="s">
        <v>25</v>
      </c>
      <c r="L70" s="1" t="s">
        <v>72</v>
      </c>
      <c r="M70" s="1" t="s">
        <v>73</v>
      </c>
    </row>
    <row r="71" spans="1:16" ht="15" x14ac:dyDescent="0.25">
      <c r="C71" s="46">
        <v>5902</v>
      </c>
      <c r="D71" s="51">
        <v>2.6188666666666669</v>
      </c>
      <c r="E71" s="47">
        <v>2.5457200000000002</v>
      </c>
      <c r="F71" s="51">
        <v>2.2273666666666663</v>
      </c>
      <c r="G71" s="47">
        <v>1.944294</v>
      </c>
    </row>
    <row r="72" spans="1:16" ht="12.75" x14ac:dyDescent="0.2">
      <c r="D72" s="39" t="s">
        <v>22</v>
      </c>
      <c r="E72" s="39" t="s">
        <v>41</v>
      </c>
      <c r="F72" s="39" t="s">
        <v>42</v>
      </c>
      <c r="G72" s="39" t="s">
        <v>43</v>
      </c>
      <c r="H72" s="1" t="s">
        <v>23</v>
      </c>
      <c r="I72" s="1" t="s">
        <v>63</v>
      </c>
      <c r="J72" s="1" t="s">
        <v>60</v>
      </c>
      <c r="K72" s="1" t="s">
        <v>64</v>
      </c>
      <c r="L72" s="1" t="s">
        <v>24</v>
      </c>
      <c r="M72" s="1" t="s">
        <v>71</v>
      </c>
    </row>
    <row r="73" spans="1:16" ht="15" x14ac:dyDescent="0.25">
      <c r="C73" s="46">
        <v>5904</v>
      </c>
      <c r="D73" s="47">
        <v>3.0621999999999998</v>
      </c>
      <c r="E73" s="51">
        <v>2.8016749999999999</v>
      </c>
      <c r="F73" s="47">
        <v>3.1455799999999998</v>
      </c>
      <c r="G73" s="51"/>
      <c r="H73" s="47">
        <v>2.82647</v>
      </c>
      <c r="I73" s="51"/>
      <c r="J73" s="47">
        <v>2.3734199999999999</v>
      </c>
    </row>
    <row r="74" spans="1:16" ht="12.75" x14ac:dyDescent="0.2">
      <c r="D74" s="39" t="s">
        <v>41</v>
      </c>
      <c r="E74" s="39" t="s">
        <v>42</v>
      </c>
      <c r="F74" s="39" t="s">
        <v>43</v>
      </c>
      <c r="G74" s="39" t="s">
        <v>23</v>
      </c>
      <c r="H74" s="1" t="s">
        <v>63</v>
      </c>
      <c r="I74" s="1" t="s">
        <v>60</v>
      </c>
      <c r="J74" s="1" t="s">
        <v>64</v>
      </c>
      <c r="K74" s="1" t="s">
        <v>24</v>
      </c>
      <c r="L74" s="1" t="s">
        <v>71</v>
      </c>
    </row>
    <row r="75" spans="1:16" ht="15" x14ac:dyDescent="0.25">
      <c r="C75" s="46">
        <v>6171</v>
      </c>
      <c r="D75" s="47">
        <v>2.3365749999999998</v>
      </c>
      <c r="E75" s="47">
        <v>2.3740208329999999</v>
      </c>
      <c r="F75" s="47">
        <v>2.2438750000000001</v>
      </c>
      <c r="G75" s="47">
        <v>1.90388</v>
      </c>
      <c r="M75" s="1" t="s">
        <v>86</v>
      </c>
      <c r="N75" s="1" t="s">
        <v>86</v>
      </c>
      <c r="O75" s="1" t="s">
        <v>86</v>
      </c>
      <c r="P75" s="1" t="s">
        <v>86</v>
      </c>
    </row>
    <row r="76" spans="1:16" ht="12.75" x14ac:dyDescent="0.2">
      <c r="A76" s="46"/>
      <c r="D76" s="39" t="s">
        <v>22</v>
      </c>
      <c r="E76" s="39" t="s">
        <v>41</v>
      </c>
      <c r="F76" s="39" t="s">
        <v>42</v>
      </c>
      <c r="G76" s="39" t="s">
        <v>43</v>
      </c>
      <c r="H76" s="1" t="s">
        <v>23</v>
      </c>
      <c r="I76" s="1" t="s">
        <v>63</v>
      </c>
      <c r="J76" s="1" t="s">
        <v>60</v>
      </c>
      <c r="K76" s="1" t="s">
        <v>64</v>
      </c>
      <c r="L76" s="1" t="s">
        <v>24</v>
      </c>
    </row>
    <row r="77" spans="1:16" ht="15" x14ac:dyDescent="0.25">
      <c r="B77" s="45"/>
      <c r="C77" s="46">
        <v>6172</v>
      </c>
      <c r="D77" s="47">
        <v>3.1572749999999998</v>
      </c>
      <c r="E77" s="47">
        <v>2.112255556</v>
      </c>
      <c r="F77" s="39" t="s">
        <v>86</v>
      </c>
      <c r="G77" s="39" t="s">
        <v>86</v>
      </c>
      <c r="H77" s="1" t="s">
        <v>86</v>
      </c>
      <c r="I77" s="1" t="s">
        <v>86</v>
      </c>
      <c r="J77" s="1" t="s">
        <v>86</v>
      </c>
      <c r="K77" s="1" t="s">
        <v>86</v>
      </c>
      <c r="L77" s="1" t="s">
        <v>86</v>
      </c>
      <c r="M77" s="1" t="s">
        <v>86</v>
      </c>
      <c r="N77" s="1" t="s">
        <v>86</v>
      </c>
      <c r="O77" s="1" t="s">
        <v>86</v>
      </c>
      <c r="P77" s="1" t="s">
        <v>86</v>
      </c>
    </row>
    <row r="78" spans="1:16" ht="12.75" x14ac:dyDescent="0.2">
      <c r="A78" s="46"/>
      <c r="B78" s="46"/>
      <c r="D78" s="1" t="s">
        <v>22</v>
      </c>
      <c r="E78" s="1" t="s">
        <v>41</v>
      </c>
      <c r="F78" s="1" t="s">
        <v>42</v>
      </c>
      <c r="G78" s="1" t="s">
        <v>43</v>
      </c>
      <c r="H78" s="1" t="s">
        <v>23</v>
      </c>
      <c r="I78" s="1" t="s">
        <v>63</v>
      </c>
      <c r="J78" s="1" t="s">
        <v>60</v>
      </c>
      <c r="K78" s="1" t="s">
        <v>64</v>
      </c>
      <c r="L78" s="1" t="s">
        <v>24</v>
      </c>
    </row>
    <row r="79" spans="1:16" ht="15" x14ac:dyDescent="0.25">
      <c r="B79" s="46"/>
      <c r="C79" s="46">
        <v>6177</v>
      </c>
      <c r="D79" s="47">
        <v>2.2222775000000001</v>
      </c>
      <c r="E79" s="47">
        <v>2.4581208330000002</v>
      </c>
      <c r="F79" s="47">
        <v>2.2092000000000001</v>
      </c>
      <c r="G79" s="1" t="s">
        <v>86</v>
      </c>
      <c r="H79" s="1" t="s">
        <v>86</v>
      </c>
      <c r="I79" s="1" t="s">
        <v>86</v>
      </c>
      <c r="J79" s="1" t="s">
        <v>86</v>
      </c>
      <c r="K79" s="1" t="s">
        <v>86</v>
      </c>
      <c r="L79" s="1" t="s">
        <v>86</v>
      </c>
      <c r="M79" s="1" t="s">
        <v>86</v>
      </c>
      <c r="N79" s="1" t="s">
        <v>86</v>
      </c>
      <c r="O79" s="1" t="s">
        <v>86</v>
      </c>
      <c r="P79" s="1" t="s">
        <v>86</v>
      </c>
    </row>
    <row r="80" spans="1:16" ht="12.75" x14ac:dyDescent="0.2">
      <c r="A80" s="46"/>
      <c r="B80" s="46"/>
      <c r="D80" s="1" t="s">
        <v>41</v>
      </c>
      <c r="E80" s="1" t="s">
        <v>42</v>
      </c>
      <c r="F80" s="1" t="s">
        <v>43</v>
      </c>
      <c r="G80" s="1" t="s">
        <v>23</v>
      </c>
      <c r="H80" s="1" t="s">
        <v>63</v>
      </c>
      <c r="I80" s="1" t="s">
        <v>60</v>
      </c>
      <c r="J80" s="1" t="s">
        <v>64</v>
      </c>
      <c r="K80" s="1" t="s">
        <v>24</v>
      </c>
      <c r="L80" s="1" t="s">
        <v>71</v>
      </c>
      <c r="M80" s="1" t="s">
        <v>25</v>
      </c>
      <c r="N80" s="1" t="s">
        <v>72</v>
      </c>
    </row>
    <row r="81" spans="1:16" ht="15" x14ac:dyDescent="0.25">
      <c r="B81" s="46"/>
      <c r="C81" s="46">
        <v>6178</v>
      </c>
      <c r="D81" s="47">
        <v>3.2119749999999998</v>
      </c>
      <c r="E81" s="47">
        <v>2.3748354169999999</v>
      </c>
      <c r="F81" s="47">
        <v>2.001917857</v>
      </c>
      <c r="G81" s="1" t="s">
        <v>86</v>
      </c>
      <c r="H81" s="1" t="s">
        <v>86</v>
      </c>
      <c r="I81" s="1" t="s">
        <v>86</v>
      </c>
      <c r="J81" s="1" t="s">
        <v>86</v>
      </c>
      <c r="K81" s="1" t="s">
        <v>86</v>
      </c>
      <c r="L81" s="1" t="s">
        <v>86</v>
      </c>
      <c r="M81" s="1" t="s">
        <v>86</v>
      </c>
      <c r="N81" s="1" t="s">
        <v>86</v>
      </c>
      <c r="O81" s="1" t="s">
        <v>86</v>
      </c>
      <c r="P81" s="1" t="s">
        <v>86</v>
      </c>
    </row>
    <row r="82" spans="1:16" ht="12.75" x14ac:dyDescent="0.2">
      <c r="A82" s="46"/>
      <c r="B82" s="46"/>
      <c r="D82" s="1" t="s">
        <v>22</v>
      </c>
      <c r="E82" s="1" t="s">
        <v>41</v>
      </c>
      <c r="F82" s="1" t="s">
        <v>42</v>
      </c>
      <c r="G82" s="1" t="s">
        <v>43</v>
      </c>
      <c r="H82" s="1" t="s">
        <v>23</v>
      </c>
      <c r="I82" s="1" t="s">
        <v>63</v>
      </c>
      <c r="J82" s="1" t="s">
        <v>60</v>
      </c>
      <c r="K82" s="1" t="s">
        <v>64</v>
      </c>
      <c r="L82" s="1" t="s">
        <v>24</v>
      </c>
      <c r="M82" s="1" t="s">
        <v>71</v>
      </c>
      <c r="N82" s="1" t="s">
        <v>25</v>
      </c>
    </row>
    <row r="83" spans="1:16" ht="15" x14ac:dyDescent="0.25">
      <c r="B83" s="46"/>
      <c r="C83" s="46">
        <v>6179</v>
      </c>
      <c r="D83" s="47">
        <v>2.7634500000000002</v>
      </c>
      <c r="E83" s="47">
        <v>2.3365749999999998</v>
      </c>
      <c r="F83" s="47">
        <v>2.3740208329999999</v>
      </c>
      <c r="G83" s="47">
        <v>2.2438750000000001</v>
      </c>
      <c r="H83" s="47">
        <v>1.90388</v>
      </c>
      <c r="I83" s="1" t="s">
        <v>86</v>
      </c>
      <c r="J83" s="1" t="s">
        <v>86</v>
      </c>
      <c r="K83" s="1" t="s">
        <v>86</v>
      </c>
      <c r="L83" s="1" t="s">
        <v>86</v>
      </c>
      <c r="M83" s="1" t="s">
        <v>86</v>
      </c>
      <c r="N83" s="1" t="s">
        <v>86</v>
      </c>
      <c r="O83" s="1" t="s">
        <v>86</v>
      </c>
      <c r="P83" s="1" t="s">
        <v>86</v>
      </c>
    </row>
    <row r="84" spans="1:16" ht="15" x14ac:dyDescent="0.25">
      <c r="B84" s="46"/>
      <c r="C84" s="54"/>
    </row>
    <row r="85" spans="1:16" ht="15" x14ac:dyDescent="0.25">
      <c r="A85" s="55" t="s">
        <v>87</v>
      </c>
      <c r="B85" s="46"/>
      <c r="C85" s="47"/>
    </row>
    <row r="86" spans="1:16" ht="15" x14ac:dyDescent="0.25">
      <c r="B86" s="46"/>
      <c r="C86" s="1" t="s">
        <v>68</v>
      </c>
      <c r="D86" s="56" t="s">
        <v>88</v>
      </c>
      <c r="E86" s="56" t="s">
        <v>89</v>
      </c>
      <c r="F86" s="56" t="s">
        <v>90</v>
      </c>
      <c r="G86" s="47" t="s">
        <v>91</v>
      </c>
      <c r="H86" s="47" t="s">
        <v>92</v>
      </c>
      <c r="I86" s="47" t="s">
        <v>93</v>
      </c>
      <c r="J86" s="47" t="s">
        <v>94</v>
      </c>
    </row>
    <row r="87" spans="1:16" ht="15" x14ac:dyDescent="0.25">
      <c r="C87" s="57">
        <v>5896</v>
      </c>
      <c r="D87" s="54">
        <v>2.889977778</v>
      </c>
      <c r="E87" s="51">
        <v>3.3477766666666668</v>
      </c>
      <c r="F87" s="54">
        <v>2.70486</v>
      </c>
      <c r="G87" s="2"/>
      <c r="H87" s="54">
        <v>2.4457300000000002</v>
      </c>
      <c r="I87" s="2"/>
      <c r="J87" s="2"/>
    </row>
    <row r="88" spans="1:16" ht="15" x14ac:dyDescent="0.25">
      <c r="C88" s="36">
        <v>5897</v>
      </c>
      <c r="D88" s="47">
        <v>3.0610633329999999</v>
      </c>
      <c r="E88" s="51">
        <v>3.0531145833333335</v>
      </c>
      <c r="F88" s="47">
        <v>2.4733000000000001</v>
      </c>
      <c r="G88" s="2"/>
      <c r="H88" s="54"/>
      <c r="I88" s="2"/>
      <c r="J88" s="54"/>
    </row>
    <row r="89" spans="1:16" ht="15" x14ac:dyDescent="0.25">
      <c r="C89" s="57">
        <v>5898</v>
      </c>
      <c r="D89" s="51">
        <v>2.4337499999999999</v>
      </c>
      <c r="E89" s="54">
        <v>2.7361249999999999</v>
      </c>
      <c r="F89" s="51">
        <v>2.8538100000000002</v>
      </c>
      <c r="G89" s="54">
        <v>2.7289099999999999</v>
      </c>
      <c r="H89" s="2"/>
      <c r="I89" s="54">
        <v>2.9347500000000002</v>
      </c>
      <c r="J89" s="2"/>
    </row>
    <row r="90" spans="1:16" ht="15" x14ac:dyDescent="0.25">
      <c r="C90" s="57">
        <v>5899</v>
      </c>
      <c r="D90" s="51">
        <v>2.690516666666666</v>
      </c>
      <c r="E90" s="54">
        <v>2.7084233329999998</v>
      </c>
      <c r="F90">
        <v>2.42842</v>
      </c>
      <c r="G90" s="2"/>
      <c r="H90" s="2"/>
      <c r="I90" s="2"/>
      <c r="J90" s="2"/>
    </row>
    <row r="91" spans="1:16" ht="15" x14ac:dyDescent="0.25">
      <c r="C91" s="57">
        <v>5902</v>
      </c>
      <c r="D91" s="51">
        <v>2.6188666666666669</v>
      </c>
      <c r="E91" s="54">
        <v>2.5457200000000002</v>
      </c>
      <c r="F91" s="51">
        <v>2.2273666666666663</v>
      </c>
      <c r="G91" s="54">
        <v>1.944294</v>
      </c>
      <c r="H91" s="2"/>
      <c r="I91" s="2"/>
      <c r="J91" s="2"/>
    </row>
    <row r="92" spans="1:16" ht="15" x14ac:dyDescent="0.25">
      <c r="C92" s="57">
        <v>5904</v>
      </c>
      <c r="D92" s="54">
        <v>3.0621999999999998</v>
      </c>
      <c r="E92" s="51">
        <v>2.8016749999999999</v>
      </c>
      <c r="F92" s="54">
        <v>3.1455799999999998</v>
      </c>
      <c r="G92" s="2"/>
      <c r="H92" s="54">
        <v>2.82647</v>
      </c>
      <c r="I92" s="2"/>
      <c r="J92" s="54">
        <v>2.3734199999999999</v>
      </c>
    </row>
    <row r="93" spans="1:16" ht="15" x14ac:dyDescent="0.25">
      <c r="C93" s="57">
        <v>6171</v>
      </c>
      <c r="D93" s="54">
        <v>2.3365749999999998</v>
      </c>
      <c r="E93" s="54">
        <v>2.3740208329999999</v>
      </c>
      <c r="F93" s="54">
        <v>2.2438750000000001</v>
      </c>
      <c r="G93" s="54">
        <v>1.90388</v>
      </c>
      <c r="H93" s="5" t="s">
        <v>86</v>
      </c>
      <c r="I93" s="5" t="s">
        <v>86</v>
      </c>
      <c r="J93" s="5" t="s">
        <v>86</v>
      </c>
    </row>
    <row r="94" spans="1:16" ht="15" x14ac:dyDescent="0.25">
      <c r="C94" s="57">
        <v>6172</v>
      </c>
      <c r="D94" s="54">
        <v>3.1572749999999998</v>
      </c>
      <c r="E94" s="54">
        <v>2.112255556</v>
      </c>
      <c r="F94" s="58" t="s">
        <v>86</v>
      </c>
      <c r="G94" s="5" t="s">
        <v>86</v>
      </c>
      <c r="H94" s="2" t="s">
        <v>86</v>
      </c>
      <c r="I94" s="2" t="s">
        <v>86</v>
      </c>
      <c r="J94" s="2" t="s">
        <v>86</v>
      </c>
    </row>
    <row r="95" spans="1:16" ht="15" x14ac:dyDescent="0.25">
      <c r="C95" s="57">
        <v>6177</v>
      </c>
      <c r="D95" s="54">
        <v>2.2222775000000001</v>
      </c>
      <c r="E95" s="54">
        <v>2.4581208330000002</v>
      </c>
      <c r="F95" s="54">
        <v>2.2092000000000001</v>
      </c>
      <c r="G95" s="2" t="s">
        <v>86</v>
      </c>
      <c r="H95" s="2" t="s">
        <v>86</v>
      </c>
      <c r="I95" s="2" t="s">
        <v>86</v>
      </c>
      <c r="J95" s="2" t="s">
        <v>86</v>
      </c>
    </row>
    <row r="96" spans="1:16" ht="15" x14ac:dyDescent="0.25">
      <c r="C96" s="57">
        <v>6178</v>
      </c>
      <c r="D96" s="54">
        <v>3.2119749999999998</v>
      </c>
      <c r="E96" s="54">
        <v>2.3748354169999999</v>
      </c>
      <c r="F96" s="54">
        <v>2.001917857</v>
      </c>
      <c r="G96" s="2" t="s">
        <v>86</v>
      </c>
      <c r="H96" s="2" t="s">
        <v>86</v>
      </c>
      <c r="I96" s="2" t="s">
        <v>86</v>
      </c>
      <c r="J96" s="2" t="s">
        <v>86</v>
      </c>
    </row>
    <row r="97" spans="1:31" ht="15" x14ac:dyDescent="0.25">
      <c r="C97" s="57">
        <v>6179</v>
      </c>
      <c r="D97" s="54">
        <v>2.7634500000000002</v>
      </c>
      <c r="E97" s="54">
        <v>2.3365749999999998</v>
      </c>
      <c r="F97" s="54">
        <v>2.3740208329999999</v>
      </c>
      <c r="G97" s="54">
        <v>2.2438750000000001</v>
      </c>
      <c r="H97" s="54">
        <v>1.90388</v>
      </c>
      <c r="I97" s="2" t="s">
        <v>86</v>
      </c>
      <c r="J97" s="2" t="s">
        <v>86</v>
      </c>
    </row>
    <row r="99" spans="1:31" ht="15" x14ac:dyDescent="0.25">
      <c r="C99" s="9" t="s">
        <v>95</v>
      </c>
      <c r="D99" s="47" t="s">
        <v>88</v>
      </c>
      <c r="E99" s="47" t="s">
        <v>89</v>
      </c>
      <c r="F99" s="47" t="s">
        <v>90</v>
      </c>
      <c r="G99" s="47"/>
      <c r="H99" s="47"/>
      <c r="I99" s="47"/>
      <c r="J99" s="47"/>
    </row>
    <row r="100" spans="1:31" ht="12.75" x14ac:dyDescent="0.2">
      <c r="C100" s="9" t="s">
        <v>96</v>
      </c>
      <c r="D100" s="16">
        <f t="shared" ref="D100:F100" si="0">AVERAGE(D87:D97)</f>
        <v>2.7679933585757572</v>
      </c>
      <c r="E100" s="16">
        <f t="shared" si="0"/>
        <v>2.6226038383636361</v>
      </c>
      <c r="F100" s="16">
        <f t="shared" si="0"/>
        <v>2.4662350356666662</v>
      </c>
    </row>
    <row r="104" spans="1:31" ht="12.75" x14ac:dyDescent="0.2">
      <c r="A104" s="9" t="s">
        <v>97</v>
      </c>
    </row>
    <row r="105" spans="1:31" ht="12.75" x14ac:dyDescent="0.2">
      <c r="A105" s="1">
        <v>5895</v>
      </c>
    </row>
    <row r="106" spans="1:31" ht="12.75" x14ac:dyDescent="0.2">
      <c r="A106" s="1">
        <v>5903</v>
      </c>
    </row>
    <row r="107" spans="1:31" ht="12.75" x14ac:dyDescent="0.2">
      <c r="A107" s="1">
        <v>6170</v>
      </c>
    </row>
    <row r="109" spans="1:31" ht="12.75" x14ac:dyDescent="0.2">
      <c r="A109" s="11" t="s">
        <v>98</v>
      </c>
    </row>
    <row r="110" spans="1:31" ht="12.75" x14ac:dyDescent="0.2">
      <c r="A110" s="1" t="s">
        <v>69</v>
      </c>
    </row>
    <row r="111" spans="1:31" ht="12.75" x14ac:dyDescent="0.2">
      <c r="A111" s="50"/>
      <c r="B111" s="45" t="s">
        <v>68</v>
      </c>
      <c r="C111" s="48" t="s">
        <v>20</v>
      </c>
      <c r="D111" s="48" t="s">
        <v>35</v>
      </c>
      <c r="E111" s="48" t="s">
        <v>36</v>
      </c>
      <c r="F111" s="48" t="s">
        <v>37</v>
      </c>
      <c r="G111" s="48" t="s">
        <v>21</v>
      </c>
      <c r="H111" s="48" t="s">
        <v>38</v>
      </c>
      <c r="I111" s="48" t="s">
        <v>39</v>
      </c>
      <c r="J111" s="48" t="s">
        <v>40</v>
      </c>
      <c r="K111" s="48" t="s">
        <v>22</v>
      </c>
      <c r="L111" s="48" t="s">
        <v>41</v>
      </c>
      <c r="M111" s="48" t="s">
        <v>42</v>
      </c>
      <c r="N111" s="48" t="s">
        <v>43</v>
      </c>
      <c r="O111" s="48" t="s">
        <v>23</v>
      </c>
      <c r="P111" s="48" t="s">
        <v>63</v>
      </c>
      <c r="Q111" s="48" t="s">
        <v>60</v>
      </c>
      <c r="R111" s="48" t="s">
        <v>64</v>
      </c>
      <c r="S111" s="48" t="s">
        <v>24</v>
      </c>
      <c r="T111" s="48" t="s">
        <v>71</v>
      </c>
      <c r="U111" s="48" t="s">
        <v>25</v>
      </c>
      <c r="V111" s="48" t="s">
        <v>72</v>
      </c>
      <c r="W111" s="48" t="s">
        <v>73</v>
      </c>
      <c r="X111" s="48" t="s">
        <v>74</v>
      </c>
      <c r="Y111" s="48" t="s">
        <v>26</v>
      </c>
      <c r="Z111" s="48" t="s">
        <v>75</v>
      </c>
      <c r="AA111" s="48" t="s">
        <v>76</v>
      </c>
      <c r="AB111" s="48" t="s">
        <v>77</v>
      </c>
      <c r="AC111" s="48" t="s">
        <v>27</v>
      </c>
      <c r="AD111" s="48" t="s">
        <v>78</v>
      </c>
      <c r="AE111" s="48" t="s">
        <v>79</v>
      </c>
    </row>
    <row r="112" spans="1:31" ht="15" x14ac:dyDescent="0.25">
      <c r="B112" s="46">
        <v>5896</v>
      </c>
      <c r="C112" s="47">
        <v>2.1709333329999998</v>
      </c>
      <c r="D112" s="51"/>
      <c r="E112" s="47">
        <v>2.832561111</v>
      </c>
      <c r="F112" s="51"/>
      <c r="G112" s="47">
        <v>2.706991667</v>
      </c>
      <c r="H112" s="51"/>
      <c r="I112" s="47">
        <v>2.0740777779999999</v>
      </c>
      <c r="J112" s="51"/>
      <c r="K112" s="47">
        <v>3.2651555559999998</v>
      </c>
      <c r="L112" s="51"/>
      <c r="M112" s="47">
        <v>2.889977778</v>
      </c>
      <c r="N112" s="51"/>
      <c r="O112" s="47">
        <v>2.70486</v>
      </c>
      <c r="P112" s="51"/>
      <c r="Q112" s="47">
        <v>2.4457300000000002</v>
      </c>
    </row>
    <row r="113" spans="1:31" ht="15" x14ac:dyDescent="0.25">
      <c r="B113" s="46">
        <v>5897</v>
      </c>
      <c r="C113" s="47">
        <v>3.565748889</v>
      </c>
      <c r="D113" s="51"/>
      <c r="E113" s="47">
        <v>3.5999333330000001</v>
      </c>
      <c r="F113" s="51"/>
      <c r="G113" s="47">
        <v>3.3554527780000001</v>
      </c>
      <c r="H113" s="51"/>
      <c r="I113" s="47">
        <v>3.5610200000000001</v>
      </c>
      <c r="J113" s="51"/>
      <c r="K113" s="47">
        <v>3.0610633329999999</v>
      </c>
      <c r="L113" s="51"/>
      <c r="M113" s="47">
        <v>2.4733000000000001</v>
      </c>
      <c r="N113" s="51"/>
      <c r="O113" s="51"/>
      <c r="P113" s="51"/>
      <c r="Q113" s="51"/>
    </row>
    <row r="114" spans="1:31" ht="15" x14ac:dyDescent="0.25">
      <c r="B114" s="46">
        <v>5898</v>
      </c>
      <c r="C114" s="47">
        <v>3.0409000000000002</v>
      </c>
      <c r="D114" s="51"/>
      <c r="E114" s="47">
        <v>2.991116667</v>
      </c>
      <c r="F114" s="51"/>
      <c r="G114" s="47">
        <v>2.3357666670000001</v>
      </c>
      <c r="H114" s="51"/>
      <c r="I114" s="47">
        <v>2.6444333329999998</v>
      </c>
      <c r="J114" s="51"/>
      <c r="K114" s="47">
        <v>1.856833333</v>
      </c>
      <c r="L114" s="51"/>
      <c r="M114" s="47">
        <v>2.7361249999999999</v>
      </c>
      <c r="N114" s="51"/>
      <c r="O114" s="47">
        <v>2.7289099999999999</v>
      </c>
      <c r="P114" s="51"/>
      <c r="Q114" s="47">
        <v>2.9347500000000002</v>
      </c>
    </row>
    <row r="115" spans="1:31" ht="15" x14ac:dyDescent="0.25">
      <c r="B115" s="46">
        <v>5899</v>
      </c>
      <c r="C115" s="47">
        <v>2.6950777779999999</v>
      </c>
      <c r="D115" s="51"/>
      <c r="E115" s="47">
        <v>2.8307666669999998</v>
      </c>
      <c r="F115" s="51"/>
      <c r="G115" s="47">
        <v>2.5369000000000002</v>
      </c>
      <c r="H115" s="51"/>
      <c r="I115" s="47">
        <v>3.282066667</v>
      </c>
      <c r="J115" s="51"/>
      <c r="K115" s="47">
        <v>2.7717133330000001</v>
      </c>
      <c r="L115" s="51"/>
      <c r="M115" s="47">
        <v>2.8177916669999998</v>
      </c>
      <c r="N115" s="51"/>
      <c r="O115" s="47">
        <v>2.6532444439999998</v>
      </c>
      <c r="P115" s="51"/>
      <c r="Q115" s="47">
        <v>2.7084233329999998</v>
      </c>
    </row>
    <row r="116" spans="1:31" ht="15" x14ac:dyDescent="0.25">
      <c r="B116" s="46">
        <v>5902</v>
      </c>
      <c r="C116" s="47">
        <v>2.2181999999999999</v>
      </c>
      <c r="D116" s="51"/>
      <c r="E116" s="47">
        <v>1.6642444439999999</v>
      </c>
      <c r="F116" s="51"/>
      <c r="G116" s="47">
        <v>2.029083333</v>
      </c>
      <c r="H116" s="51"/>
      <c r="I116" s="47">
        <v>2.0806333330000002</v>
      </c>
      <c r="J116" s="51"/>
      <c r="K116" s="47">
        <v>2.6223000000000001</v>
      </c>
      <c r="L116" s="51"/>
      <c r="M116" s="47">
        <v>2.6691666669999998</v>
      </c>
      <c r="N116" s="51"/>
      <c r="O116" s="47">
        <v>2.5457200000000002</v>
      </c>
      <c r="P116" s="51"/>
      <c r="Q116" s="47">
        <v>1.944294</v>
      </c>
    </row>
    <row r="117" spans="1:31" ht="15" x14ac:dyDescent="0.25">
      <c r="B117" s="46">
        <v>5904</v>
      </c>
      <c r="C117" s="47">
        <v>2.7963583330000001</v>
      </c>
      <c r="D117" s="51"/>
      <c r="E117" s="47">
        <v>2.6428416669999999</v>
      </c>
      <c r="F117" s="51"/>
      <c r="G117" s="47">
        <v>3.218575</v>
      </c>
      <c r="H117" s="51"/>
      <c r="I117" s="47">
        <v>3.134022222</v>
      </c>
      <c r="J117" s="51"/>
      <c r="K117" s="47">
        <v>3.0621999999999998</v>
      </c>
      <c r="L117" s="51"/>
      <c r="M117" s="47">
        <v>3.1455799999999998</v>
      </c>
      <c r="N117" s="51"/>
      <c r="O117" s="47">
        <v>2.82647</v>
      </c>
      <c r="P117" s="51"/>
      <c r="Q117" s="47">
        <v>2.3734199999999999</v>
      </c>
    </row>
    <row r="118" spans="1:31" ht="15" x14ac:dyDescent="0.25">
      <c r="B118" s="46">
        <v>6171</v>
      </c>
      <c r="C118" s="47">
        <v>3.34366875</v>
      </c>
      <c r="D118" s="47">
        <v>2.9704958330000002</v>
      </c>
      <c r="E118" s="47">
        <v>3.090058333</v>
      </c>
      <c r="F118" s="47">
        <v>2.3336999999999999</v>
      </c>
      <c r="G118" s="47">
        <v>2.35412</v>
      </c>
      <c r="H118" s="47">
        <v>2.7554750000000001</v>
      </c>
      <c r="I118" s="47">
        <v>3.0383083329999998</v>
      </c>
      <c r="J118" s="47">
        <v>2.7628083330000002</v>
      </c>
      <c r="K118" s="47">
        <v>2.7634500000000002</v>
      </c>
      <c r="L118" s="47">
        <v>2.3365749999999998</v>
      </c>
      <c r="M118" s="47">
        <v>2.3740208329999999</v>
      </c>
      <c r="N118" s="47">
        <v>2.2438750000000001</v>
      </c>
      <c r="O118" s="47">
        <v>1.90388</v>
      </c>
      <c r="P118" s="51"/>
      <c r="Q118" s="51"/>
    </row>
    <row r="119" spans="1:31" ht="15" x14ac:dyDescent="0.25">
      <c r="B119" s="46">
        <v>6172</v>
      </c>
      <c r="C119" s="47">
        <v>2.2314541669999999</v>
      </c>
      <c r="D119" s="47">
        <v>3.0211791670000001</v>
      </c>
      <c r="E119" s="47">
        <v>2.4037416669999998</v>
      </c>
      <c r="F119" s="47">
        <v>2.4449624999999999</v>
      </c>
      <c r="G119" s="47">
        <v>2.7071499999999999</v>
      </c>
      <c r="H119" s="47">
        <v>3.2533083330000001</v>
      </c>
      <c r="I119" s="47">
        <v>3.1304625000000001</v>
      </c>
      <c r="J119" s="47">
        <v>3.0260583329999999</v>
      </c>
      <c r="K119" s="47">
        <v>3.1572749999999998</v>
      </c>
      <c r="L119" s="47">
        <v>2.112255556</v>
      </c>
      <c r="M119" s="51"/>
      <c r="N119" s="51"/>
      <c r="O119" s="51"/>
      <c r="P119" s="51"/>
      <c r="Q119" s="51"/>
    </row>
    <row r="120" spans="1:31" ht="15" x14ac:dyDescent="0.25">
      <c r="B120" s="46">
        <v>6177</v>
      </c>
      <c r="C120" s="47">
        <v>2.9884354169999998</v>
      </c>
      <c r="D120" s="47">
        <v>2.6831624999999999</v>
      </c>
      <c r="E120" s="47">
        <v>2.7129295830000002</v>
      </c>
      <c r="F120" s="47">
        <v>2.1930404170000002</v>
      </c>
      <c r="G120" s="47">
        <v>2.7106187500000001</v>
      </c>
      <c r="H120" s="47">
        <v>2.7538775000000002</v>
      </c>
      <c r="I120" s="47">
        <v>2.7585066669999998</v>
      </c>
      <c r="J120" s="47">
        <v>2.6248187500000002</v>
      </c>
      <c r="K120" s="47">
        <v>2.2222775000000001</v>
      </c>
      <c r="L120" s="47">
        <v>2.4581208330000002</v>
      </c>
      <c r="M120" s="47">
        <v>2.2092000000000001</v>
      </c>
      <c r="N120" s="51"/>
      <c r="O120" s="51"/>
      <c r="P120" s="51"/>
      <c r="Q120" s="51"/>
    </row>
    <row r="121" spans="1:31" ht="15" x14ac:dyDescent="0.25">
      <c r="B121" s="46">
        <v>6178</v>
      </c>
      <c r="C121" s="47">
        <v>3.2105812500000002</v>
      </c>
      <c r="D121" s="47">
        <v>2.7608033330000001</v>
      </c>
      <c r="E121" s="47">
        <v>2.69787</v>
      </c>
      <c r="F121" s="47">
        <v>3.3740833330000002</v>
      </c>
      <c r="G121" s="47">
        <v>3.1565333330000001</v>
      </c>
      <c r="H121" s="47">
        <v>2.8380375</v>
      </c>
      <c r="I121" s="47">
        <v>3.1473708330000001</v>
      </c>
      <c r="J121" s="47">
        <v>2.8749750000000001</v>
      </c>
      <c r="K121" s="47">
        <v>3.1278125000000001</v>
      </c>
      <c r="L121" s="47">
        <v>3.2119749999999998</v>
      </c>
      <c r="M121" s="47">
        <v>2.3748354169999999</v>
      </c>
      <c r="N121" s="47">
        <v>2.001917857</v>
      </c>
      <c r="O121" s="51"/>
      <c r="P121" s="51"/>
      <c r="Q121" s="51"/>
    </row>
    <row r="122" spans="1:31" ht="15" x14ac:dyDescent="0.25">
      <c r="B122" s="46">
        <v>6179</v>
      </c>
      <c r="C122" s="47">
        <v>2.9721183330000001</v>
      </c>
      <c r="D122" s="47">
        <v>2.9704958330000002</v>
      </c>
      <c r="E122" s="47">
        <v>3.090058333</v>
      </c>
      <c r="F122" s="47">
        <v>2.3336999999999999</v>
      </c>
      <c r="G122" s="47">
        <v>2.35412</v>
      </c>
      <c r="H122" s="47">
        <v>2.7554750000000001</v>
      </c>
      <c r="I122" s="47">
        <v>3.0383083329999998</v>
      </c>
      <c r="J122" s="47">
        <v>2.7628083330000002</v>
      </c>
      <c r="K122" s="47">
        <v>2.7634500000000002</v>
      </c>
      <c r="L122" s="47">
        <v>2.3365749999999998</v>
      </c>
      <c r="M122" s="47">
        <v>2.3740208329999999</v>
      </c>
      <c r="N122" s="47">
        <v>2.2438750000000001</v>
      </c>
      <c r="O122" s="47">
        <v>1.90388</v>
      </c>
      <c r="P122" s="51"/>
      <c r="Q122" s="51"/>
    </row>
    <row r="125" spans="1:31" ht="12.75" x14ac:dyDescent="0.2">
      <c r="A125" s="1" t="s">
        <v>97</v>
      </c>
    </row>
    <row r="126" spans="1:31" ht="12.75" x14ac:dyDescent="0.2">
      <c r="A126" s="50"/>
      <c r="B126" s="45" t="s">
        <v>68</v>
      </c>
      <c r="C126" s="48" t="s">
        <v>20</v>
      </c>
      <c r="D126" s="48" t="s">
        <v>35</v>
      </c>
      <c r="E126" s="48" t="s">
        <v>36</v>
      </c>
      <c r="F126" s="48" t="s">
        <v>37</v>
      </c>
      <c r="G126" s="48" t="s">
        <v>21</v>
      </c>
      <c r="H126" s="48" t="s">
        <v>38</v>
      </c>
      <c r="I126" s="48" t="s">
        <v>39</v>
      </c>
      <c r="J126" s="48" t="s">
        <v>40</v>
      </c>
      <c r="K126" s="48" t="s">
        <v>22</v>
      </c>
      <c r="L126" s="48" t="s">
        <v>41</v>
      </c>
      <c r="M126" s="48" t="s">
        <v>42</v>
      </c>
      <c r="N126" s="48" t="s">
        <v>43</v>
      </c>
      <c r="O126" s="48" t="s">
        <v>23</v>
      </c>
      <c r="P126" s="48" t="s">
        <v>63</v>
      </c>
      <c r="Q126" s="48" t="s">
        <v>60</v>
      </c>
      <c r="R126" s="48" t="s">
        <v>64</v>
      </c>
      <c r="S126" s="48" t="s">
        <v>24</v>
      </c>
      <c r="T126" s="48" t="s">
        <v>71</v>
      </c>
      <c r="U126" s="48" t="s">
        <v>25</v>
      </c>
      <c r="V126" s="48" t="s">
        <v>72</v>
      </c>
      <c r="W126" s="48" t="s">
        <v>73</v>
      </c>
      <c r="X126" s="48" t="s">
        <v>74</v>
      </c>
      <c r="Y126" s="48" t="s">
        <v>26</v>
      </c>
      <c r="Z126" s="48" t="s">
        <v>75</v>
      </c>
      <c r="AA126" s="48" t="s">
        <v>76</v>
      </c>
      <c r="AB126" s="48" t="s">
        <v>77</v>
      </c>
      <c r="AC126" s="48" t="s">
        <v>27</v>
      </c>
      <c r="AD126" s="48" t="s">
        <v>78</v>
      </c>
      <c r="AE126" s="48" t="s">
        <v>79</v>
      </c>
    </row>
    <row r="127" spans="1:31" ht="15" x14ac:dyDescent="0.25">
      <c r="A127" s="2"/>
      <c r="B127" s="59">
        <v>5895</v>
      </c>
      <c r="C127" s="54">
        <v>2.776566667</v>
      </c>
      <c r="D127" s="2"/>
      <c r="E127" s="54">
        <v>3.110633333</v>
      </c>
      <c r="F127" s="2"/>
      <c r="G127" s="54">
        <v>2.5602666670000001</v>
      </c>
      <c r="H127" s="2"/>
      <c r="I127" s="54">
        <v>3.2052999999999998</v>
      </c>
      <c r="J127" s="2"/>
      <c r="K127" s="54">
        <v>3.069616667</v>
      </c>
      <c r="L127" s="2"/>
      <c r="M127" s="54">
        <v>3.6103166670000002</v>
      </c>
      <c r="N127" s="2"/>
      <c r="O127" s="54">
        <v>3.129411111</v>
      </c>
      <c r="P127" s="2"/>
      <c r="Q127" s="54">
        <v>2.79413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" x14ac:dyDescent="0.25">
      <c r="A128" s="2"/>
      <c r="B128" s="59">
        <v>5903</v>
      </c>
      <c r="C128" s="54">
        <v>2.7990166670000001</v>
      </c>
      <c r="D128" s="2"/>
      <c r="E128" s="54">
        <v>2.4391555559999998</v>
      </c>
      <c r="F128" s="2"/>
      <c r="G128" s="54">
        <v>2.760511111</v>
      </c>
      <c r="H128" s="2"/>
      <c r="I128" s="54">
        <v>3.022166667</v>
      </c>
      <c r="J128" s="2"/>
      <c r="K128" s="54">
        <v>2.4567999999999999</v>
      </c>
      <c r="L128" s="2"/>
      <c r="M128" s="54">
        <v>2.9093499999999999</v>
      </c>
      <c r="N128" s="2"/>
      <c r="O128" s="54">
        <v>2.6264722219999999</v>
      </c>
      <c r="P128" s="2"/>
      <c r="Q128" s="54">
        <v>2.4007000000000001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" x14ac:dyDescent="0.25">
      <c r="A129" s="2"/>
      <c r="B129" s="59">
        <v>6170</v>
      </c>
      <c r="C129" s="54">
        <v>2.0739829169999999</v>
      </c>
      <c r="D129" s="2"/>
      <c r="E129" s="60"/>
      <c r="F129" s="2"/>
      <c r="G129" s="54">
        <v>2.3206641669999999</v>
      </c>
      <c r="H129" s="2"/>
      <c r="I129" s="60"/>
      <c r="J129" s="2"/>
      <c r="K129" s="54">
        <v>2.1758625</v>
      </c>
      <c r="L129" s="2"/>
      <c r="M129" s="60"/>
      <c r="N129" s="2"/>
      <c r="O129" s="54">
        <v>2.6145499999999999</v>
      </c>
      <c r="P129" s="2"/>
      <c r="Q129" s="60"/>
      <c r="R129" s="2"/>
      <c r="S129" s="54">
        <v>2.6185299999999998</v>
      </c>
      <c r="T129" s="2"/>
      <c r="U129" s="2"/>
      <c r="V129" s="2"/>
      <c r="W129" s="2"/>
      <c r="X129" s="2"/>
      <c r="Y129" s="54">
        <v>1.9296500000000001</v>
      </c>
      <c r="Z129" s="2"/>
      <c r="AA129" s="2"/>
      <c r="AB129" s="2"/>
      <c r="AC129" s="54">
        <v>2.7484250000000001</v>
      </c>
      <c r="AD129" s="2"/>
      <c r="AE129" s="2"/>
    </row>
    <row r="134" spans="1:31" ht="12.75" x14ac:dyDescent="0.2">
      <c r="B134" s="61" t="s">
        <v>66</v>
      </c>
    </row>
    <row r="136" spans="1:31" ht="12.75" x14ac:dyDescent="0.2">
      <c r="A136" s="62" t="s">
        <v>68</v>
      </c>
      <c r="B136" s="39" t="s">
        <v>46</v>
      </c>
      <c r="C136" s="39" t="s">
        <v>47</v>
      </c>
      <c r="D136" s="39" t="s">
        <v>44</v>
      </c>
      <c r="E136" s="39" t="s">
        <v>20</v>
      </c>
    </row>
    <row r="137" spans="1:31" ht="12.75" x14ac:dyDescent="0.2">
      <c r="A137" s="46">
        <v>5895</v>
      </c>
      <c r="B137">
        <v>2.8084647058823538</v>
      </c>
      <c r="C137">
        <v>2.67686</v>
      </c>
      <c r="D137">
        <v>2.7296666666666667</v>
      </c>
      <c r="E137">
        <v>3.0513714285714286</v>
      </c>
    </row>
    <row r="138" spans="1:31" ht="12.75" x14ac:dyDescent="0.2">
      <c r="A138" s="46">
        <v>5896</v>
      </c>
      <c r="B138" s="16">
        <v>2.5018450000000003</v>
      </c>
      <c r="D138" s="16">
        <v>2.6101799999999997</v>
      </c>
    </row>
    <row r="139" spans="1:31" ht="12.75" x14ac:dyDescent="0.2">
      <c r="A139" s="46">
        <v>5897</v>
      </c>
      <c r="B139" s="16">
        <v>2.5821277777777776</v>
      </c>
      <c r="D139" s="16">
        <v>2.5421285714285715</v>
      </c>
    </row>
    <row r="140" spans="1:31" ht="12.75" x14ac:dyDescent="0.2">
      <c r="A140" s="46">
        <v>5898</v>
      </c>
      <c r="B140" s="16">
        <v>3.0231285714285718</v>
      </c>
      <c r="D140" s="16">
        <v>2.0555749999999997</v>
      </c>
    </row>
    <row r="141" spans="1:31" ht="12.75" x14ac:dyDescent="0.2">
      <c r="A141" s="46">
        <v>5899</v>
      </c>
      <c r="B141" s="16">
        <v>2.6534153846153852</v>
      </c>
      <c r="D141" s="16">
        <v>2.2960714285714281</v>
      </c>
    </row>
    <row r="142" spans="1:31" ht="12.75" x14ac:dyDescent="0.2">
      <c r="A142" s="46">
        <v>5902</v>
      </c>
      <c r="B142" s="16">
        <v>2.8627818181818183</v>
      </c>
      <c r="D142" s="16">
        <v>2.2416299999999998</v>
      </c>
    </row>
    <row r="143" spans="1:31" ht="12.75" x14ac:dyDescent="0.2">
      <c r="A143" s="46">
        <v>5903</v>
      </c>
      <c r="B143" s="16">
        <v>3.0263999999999998</v>
      </c>
      <c r="C143" s="16">
        <v>2.3311999999999995</v>
      </c>
      <c r="D143" s="16">
        <v>2.2204333333333333</v>
      </c>
      <c r="E143" s="16">
        <v>2.2674666666666665</v>
      </c>
    </row>
    <row r="144" spans="1:31" ht="12.75" x14ac:dyDescent="0.2">
      <c r="A144" s="46">
        <v>5904</v>
      </c>
      <c r="B144" s="16">
        <v>3.0837222222222227</v>
      </c>
      <c r="C144" s="16">
        <v>2.9004555555555558</v>
      </c>
      <c r="D144" s="16">
        <v>2.5060750000000001</v>
      </c>
    </row>
    <row r="145" spans="1:4" ht="12.75" x14ac:dyDescent="0.2">
      <c r="A145" s="46">
        <v>6170</v>
      </c>
      <c r="B145" s="63"/>
      <c r="C145" s="63"/>
      <c r="D145" s="63"/>
    </row>
    <row r="146" spans="1:4" ht="12.75" x14ac:dyDescent="0.2">
      <c r="A146" s="46">
        <v>6171</v>
      </c>
      <c r="B146" s="16">
        <v>1.7200666666666666</v>
      </c>
      <c r="C146" s="16">
        <v>2.0479399999999996</v>
      </c>
      <c r="D146" s="16">
        <v>1.7467312500000001</v>
      </c>
    </row>
    <row r="147" spans="1:4" ht="12.75" x14ac:dyDescent="0.2">
      <c r="A147" s="46">
        <v>6172</v>
      </c>
      <c r="B147" s="16">
        <v>1.6708499999999999</v>
      </c>
      <c r="C147" s="16">
        <v>1.9669636363636365</v>
      </c>
      <c r="D147" s="16">
        <v>2.580775</v>
      </c>
    </row>
    <row r="148" spans="1:4" ht="12.75" x14ac:dyDescent="0.2">
      <c r="A148" s="46">
        <v>6177</v>
      </c>
      <c r="B148" s="16">
        <v>1.7060857142857144</v>
      </c>
      <c r="C148" s="16">
        <v>2.0470999999999999</v>
      </c>
      <c r="D148" s="16">
        <v>2.0288149999999998</v>
      </c>
    </row>
    <row r="149" spans="1:4" ht="12.75" x14ac:dyDescent="0.2">
      <c r="A149" s="46">
        <v>6178</v>
      </c>
      <c r="B149" s="16">
        <v>2.0718000000000001</v>
      </c>
      <c r="C149" s="16">
        <v>2.6075428571428572</v>
      </c>
      <c r="D149" s="16">
        <v>2.2297199999999995</v>
      </c>
    </row>
    <row r="150" spans="1:4" ht="12.75" x14ac:dyDescent="0.2">
      <c r="A150" s="46">
        <v>6179</v>
      </c>
      <c r="B150" s="16">
        <v>2.0461100000000001</v>
      </c>
      <c r="C150" s="16">
        <v>2.7642249999999997</v>
      </c>
      <c r="D150" s="16">
        <v>1.9341749999999998</v>
      </c>
    </row>
    <row r="153" spans="1:4" ht="12.75" x14ac:dyDescent="0.2">
      <c r="A153" s="46"/>
      <c r="B153" s="46"/>
    </row>
    <row r="154" spans="1:4" ht="12.75" x14ac:dyDescent="0.2">
      <c r="B154" s="46"/>
    </row>
    <row r="155" spans="1:4" ht="12.75" x14ac:dyDescent="0.2">
      <c r="A155" s="46"/>
      <c r="B155" s="46"/>
    </row>
    <row r="156" spans="1:4" ht="12.75" x14ac:dyDescent="0.2">
      <c r="B156" s="46"/>
    </row>
    <row r="157" spans="1:4" ht="12.75" x14ac:dyDescent="0.2">
      <c r="B157" s="46"/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O1254"/>
  <sheetViews>
    <sheetView workbookViewId="0"/>
  </sheetViews>
  <sheetFormatPr defaultColWidth="14.42578125" defaultRowHeight="15.75" customHeight="1" x14ac:dyDescent="0.2"/>
  <cols>
    <col min="14" max="14" width="14.140625" customWidth="1"/>
  </cols>
  <sheetData>
    <row r="1" spans="1:93" ht="12.75" x14ac:dyDescent="0.2">
      <c r="A1" s="1" t="s">
        <v>4</v>
      </c>
      <c r="F1" s="11">
        <v>6170</v>
      </c>
      <c r="AI1" s="1" t="s">
        <v>5</v>
      </c>
    </row>
    <row r="2" spans="1:93" ht="12.75" x14ac:dyDescent="0.2">
      <c r="AI2" s="12"/>
      <c r="AJ2" s="12"/>
    </row>
    <row r="3" spans="1:93" ht="12.75" x14ac:dyDescent="0.2">
      <c r="B3" s="1">
        <v>4.0999999999999996</v>
      </c>
      <c r="C3" s="1">
        <v>4.2</v>
      </c>
      <c r="D3" s="1">
        <v>4.3</v>
      </c>
      <c r="E3" s="1">
        <v>4.4000000000000004</v>
      </c>
      <c r="F3" s="1">
        <v>8.1</v>
      </c>
      <c r="G3" s="1">
        <v>8.1999999999999993</v>
      </c>
      <c r="H3" s="1">
        <v>8.3000000000000007</v>
      </c>
      <c r="I3" s="1">
        <v>8.4</v>
      </c>
      <c r="J3" s="1">
        <v>12.1</v>
      </c>
      <c r="K3" s="1">
        <v>12.2</v>
      </c>
      <c r="L3" s="1">
        <v>12.3</v>
      </c>
      <c r="M3" s="1">
        <v>12.4</v>
      </c>
      <c r="N3" s="1">
        <v>16.100000000000001</v>
      </c>
      <c r="O3" s="1">
        <v>16.2</v>
      </c>
      <c r="P3" s="1">
        <v>16.3</v>
      </c>
      <c r="Q3" s="1">
        <v>16.399999999999999</v>
      </c>
      <c r="R3" s="1">
        <v>20.100000000000001</v>
      </c>
      <c r="S3" s="1">
        <v>20.2</v>
      </c>
      <c r="T3" s="1">
        <v>20.3</v>
      </c>
      <c r="U3" s="1">
        <v>20.399999999999999</v>
      </c>
      <c r="V3" s="1">
        <v>20.5</v>
      </c>
      <c r="W3" s="1">
        <v>22.1</v>
      </c>
      <c r="X3" s="1">
        <v>22.2</v>
      </c>
      <c r="Y3" s="1">
        <v>22.3</v>
      </c>
      <c r="Z3" s="1">
        <v>22.4</v>
      </c>
      <c r="AA3" s="1"/>
      <c r="AB3" s="1">
        <v>22.5</v>
      </c>
      <c r="AC3" s="1">
        <v>26.1</v>
      </c>
      <c r="AD3" s="1">
        <v>26.2</v>
      </c>
      <c r="AE3" s="1">
        <v>26.3</v>
      </c>
      <c r="AF3" s="1">
        <v>26.4</v>
      </c>
      <c r="AG3" s="1">
        <v>26.5</v>
      </c>
      <c r="AH3" s="1">
        <v>30.1</v>
      </c>
      <c r="AI3" s="1">
        <v>30.2</v>
      </c>
      <c r="AJ3" s="1">
        <v>30.3</v>
      </c>
      <c r="AK3" s="1">
        <v>30.4</v>
      </c>
      <c r="AL3" s="1">
        <v>30.5</v>
      </c>
      <c r="AM3" s="1">
        <v>34.1</v>
      </c>
      <c r="AN3" s="1">
        <v>34.200000000000003</v>
      </c>
      <c r="AO3" s="1">
        <v>34.299999999999997</v>
      </c>
      <c r="AP3" s="1">
        <v>34.4</v>
      </c>
      <c r="AQ3" s="1">
        <v>34.5</v>
      </c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 ht="12.75" x14ac:dyDescent="0.2">
      <c r="A4" s="1" t="s">
        <v>6</v>
      </c>
      <c r="B4" s="1">
        <v>1.2935000000000001</v>
      </c>
      <c r="C4" s="1">
        <v>2.875</v>
      </c>
      <c r="D4" s="1">
        <v>1.9842</v>
      </c>
      <c r="E4" s="1">
        <v>2.9327999999999999</v>
      </c>
      <c r="F4" s="1">
        <v>0.79210000000000003</v>
      </c>
      <c r="G4" s="1">
        <v>2.5547</v>
      </c>
      <c r="H4" s="1">
        <v>3.2999000000000001</v>
      </c>
      <c r="I4" s="1">
        <v>2.3620000000000001</v>
      </c>
      <c r="J4" s="1">
        <v>2.5243000000000002</v>
      </c>
      <c r="K4" s="1">
        <v>2.6454</v>
      </c>
      <c r="L4" s="1">
        <v>2.0072999999999999</v>
      </c>
      <c r="M4" s="1">
        <v>1.7625</v>
      </c>
      <c r="N4" s="1">
        <v>3.2433999999999998</v>
      </c>
      <c r="O4" s="1">
        <v>1.9511000000000001</v>
      </c>
      <c r="P4" s="1">
        <v>3.2985000000000002</v>
      </c>
      <c r="Q4" s="1" t="s">
        <v>1</v>
      </c>
      <c r="R4" s="1">
        <v>1.1446000000000001</v>
      </c>
      <c r="S4" s="1">
        <v>2.4954999999999998</v>
      </c>
      <c r="T4" s="1">
        <v>3.2124999999999999</v>
      </c>
      <c r="U4" s="1">
        <v>3.024</v>
      </c>
      <c r="V4" s="1">
        <v>2.8058000000000001</v>
      </c>
      <c r="W4" s="1">
        <v>3.3982000000000001</v>
      </c>
      <c r="X4" s="1">
        <v>2.5322</v>
      </c>
      <c r="Y4" s="1">
        <v>2.4051</v>
      </c>
      <c r="Z4" s="1">
        <v>3.089</v>
      </c>
      <c r="AB4" s="1">
        <v>3.3759000000000001</v>
      </c>
      <c r="AC4" s="1">
        <v>1.0624</v>
      </c>
      <c r="AD4" s="1">
        <v>1.5511999999999999</v>
      </c>
      <c r="AE4" s="1">
        <v>1.8232999999999999</v>
      </c>
      <c r="AF4" s="1">
        <v>1.3197000000000001</v>
      </c>
      <c r="AG4" s="1">
        <v>2.5396000000000001</v>
      </c>
      <c r="AH4" s="1">
        <v>2.8551000000000002</v>
      </c>
      <c r="AI4" s="1">
        <v>2.6116999999999999</v>
      </c>
      <c r="AJ4" s="1" t="s">
        <v>7</v>
      </c>
      <c r="AK4" s="1">
        <v>2.0186999999999999</v>
      </c>
      <c r="AL4" s="1">
        <v>3.5082</v>
      </c>
      <c r="AM4" s="1">
        <v>3.6825999999999999</v>
      </c>
    </row>
    <row r="5" spans="1:93" ht="12.75" x14ac:dyDescent="0.2">
      <c r="A5" s="1" t="s">
        <v>8</v>
      </c>
      <c r="B5" s="1">
        <v>1.5262</v>
      </c>
      <c r="C5" s="1">
        <v>2.2021999999999999</v>
      </c>
      <c r="D5" s="1">
        <v>1.9903999999999999</v>
      </c>
      <c r="E5" s="1">
        <v>2.3395000000000001</v>
      </c>
      <c r="F5" s="1">
        <v>1.2121999999999999</v>
      </c>
      <c r="G5" s="1">
        <v>2.3397000000000001</v>
      </c>
      <c r="H5" s="1">
        <v>3.2869999999999999</v>
      </c>
      <c r="I5" s="1">
        <v>2.5630999999999999</v>
      </c>
      <c r="K5" s="1">
        <v>2.1732999999999998</v>
      </c>
      <c r="N5" s="1">
        <v>3.1907000000000001</v>
      </c>
      <c r="P5" s="1">
        <v>2.8229000000000002</v>
      </c>
      <c r="R5" s="1">
        <v>1.2665</v>
      </c>
      <c r="T5" s="1">
        <v>2.8197999999999999</v>
      </c>
      <c r="V5" s="1">
        <v>3.8410000000000002</v>
      </c>
      <c r="W5" s="1">
        <v>3.2471000000000001</v>
      </c>
      <c r="Y5" s="1">
        <v>2.7887</v>
      </c>
      <c r="Z5" s="1">
        <v>3.0384000000000002</v>
      </c>
      <c r="AB5" s="1">
        <v>3.3624999999999998</v>
      </c>
      <c r="AC5" s="1">
        <v>1.393</v>
      </c>
      <c r="AD5" s="1">
        <v>1.5581</v>
      </c>
      <c r="AE5" s="1">
        <v>2.1339999999999999</v>
      </c>
      <c r="AH5" s="1">
        <v>2.6111</v>
      </c>
      <c r="AI5" s="1">
        <v>2.5581</v>
      </c>
      <c r="AJ5" s="1">
        <v>2.1465999999999998</v>
      </c>
      <c r="AK5" s="1">
        <v>2.0644</v>
      </c>
    </row>
    <row r="6" spans="1:93" ht="12.75" x14ac:dyDescent="0.2">
      <c r="A6" s="1" t="s">
        <v>9</v>
      </c>
      <c r="B6" s="1">
        <v>1.4902</v>
      </c>
      <c r="C6" s="1">
        <v>2.2871000000000001</v>
      </c>
      <c r="D6" s="1">
        <v>1.9060999999999999</v>
      </c>
      <c r="E6" s="1">
        <v>2.1179000000000001</v>
      </c>
      <c r="F6" s="1">
        <v>0.99760000000000004</v>
      </c>
      <c r="I6" s="1">
        <v>2.2082000000000002</v>
      </c>
      <c r="P6" s="1">
        <v>1.8638999999999999</v>
      </c>
      <c r="R6" s="1">
        <v>1.3089</v>
      </c>
      <c r="T6" s="1">
        <v>2.0790000000000002</v>
      </c>
      <c r="W6" s="1">
        <v>3.2082999999999999</v>
      </c>
      <c r="Y6" s="1">
        <v>2.6488</v>
      </c>
      <c r="Z6" s="1">
        <v>2.6015000000000001</v>
      </c>
      <c r="AB6" s="1">
        <v>3.0785999999999998</v>
      </c>
      <c r="AC6" s="1">
        <v>1.2028000000000001</v>
      </c>
      <c r="AH6" s="1">
        <v>3.1518000000000002</v>
      </c>
      <c r="AI6" s="1">
        <v>2.3607999999999998</v>
      </c>
      <c r="AK6" s="1">
        <v>2.3483000000000001</v>
      </c>
    </row>
    <row r="7" spans="1:93" ht="12.75" x14ac:dyDescent="0.2">
      <c r="A7" s="1" t="s">
        <v>10</v>
      </c>
      <c r="C7" s="1">
        <v>2.1537999999999999</v>
      </c>
      <c r="E7" s="1">
        <v>2.0108999999999999</v>
      </c>
      <c r="F7" s="1">
        <v>0.99009999999999998</v>
      </c>
      <c r="P7" s="1">
        <v>2.7166999999999999</v>
      </c>
      <c r="R7" s="1">
        <v>2.9279999999999999</v>
      </c>
      <c r="T7" s="1">
        <v>2.2397</v>
      </c>
      <c r="W7" s="1">
        <v>2.4702999999999999</v>
      </c>
      <c r="AK7" s="1">
        <v>2.2862</v>
      </c>
    </row>
    <row r="8" spans="1:93" ht="12.75" x14ac:dyDescent="0.2">
      <c r="A8" s="1" t="s">
        <v>11</v>
      </c>
      <c r="E8" s="1">
        <v>3.1966000000000001</v>
      </c>
      <c r="F8" s="1">
        <v>1.8291999999999999</v>
      </c>
      <c r="AK8" s="1">
        <v>2.3107000000000002</v>
      </c>
    </row>
    <row r="10" spans="1:93" ht="12.75" x14ac:dyDescent="0.2">
      <c r="S10" s="13"/>
      <c r="BH10" s="14"/>
      <c r="BI10" s="15" t="s">
        <v>12</v>
      </c>
      <c r="BJ10" s="14"/>
      <c r="BK10" s="14"/>
    </row>
    <row r="11" spans="1:93" ht="12.75" x14ac:dyDescent="0.2">
      <c r="F11" s="9" t="s">
        <v>13</v>
      </c>
      <c r="S11" s="13"/>
      <c r="AW11" s="16">
        <f>AVERAGE(AW14)</f>
        <v>3.5308000000000002</v>
      </c>
      <c r="BH11" s="14"/>
      <c r="BI11" s="17" t="s">
        <v>14</v>
      </c>
      <c r="BJ11" s="14"/>
      <c r="BK11" s="14"/>
      <c r="BS11" s="1" t="s">
        <v>15</v>
      </c>
      <c r="BU11" s="1" t="s">
        <v>16</v>
      </c>
    </row>
    <row r="12" spans="1:93" ht="12.75" x14ac:dyDescent="0.2">
      <c r="S12" s="13"/>
      <c r="BH12" s="14"/>
      <c r="BI12" s="14"/>
      <c r="BJ12" s="14"/>
      <c r="BK12" s="14"/>
    </row>
    <row r="13" spans="1:93" ht="12.75" x14ac:dyDescent="0.2">
      <c r="B13" s="1">
        <v>4.0999999999999996</v>
      </c>
      <c r="C13" s="1">
        <v>4.2</v>
      </c>
      <c r="D13" s="1">
        <v>4.3</v>
      </c>
      <c r="E13" s="1">
        <v>4.4000000000000004</v>
      </c>
      <c r="F13" s="1">
        <v>8.1</v>
      </c>
      <c r="G13" s="1">
        <v>8.1999999999999993</v>
      </c>
      <c r="H13" s="1">
        <v>8.3000000000000007</v>
      </c>
      <c r="I13" s="1">
        <v>8.4</v>
      </c>
      <c r="J13" s="1">
        <v>12.1</v>
      </c>
      <c r="K13" s="1">
        <v>12.2</v>
      </c>
      <c r="L13" s="1">
        <v>12.3</v>
      </c>
      <c r="M13" s="1">
        <v>12.4</v>
      </c>
      <c r="N13" s="1">
        <v>14.1</v>
      </c>
      <c r="O13" s="1">
        <v>14.2</v>
      </c>
      <c r="P13" s="1">
        <v>14.3</v>
      </c>
      <c r="Q13" s="1">
        <v>14.4</v>
      </c>
      <c r="R13" s="1">
        <v>16.100000000000001</v>
      </c>
      <c r="S13" s="10">
        <v>10.1</v>
      </c>
      <c r="T13" s="1">
        <v>10.199999999999999</v>
      </c>
      <c r="U13" s="1">
        <v>10.3</v>
      </c>
      <c r="V13" s="1">
        <v>10.4</v>
      </c>
      <c r="W13" s="1">
        <v>11.1</v>
      </c>
      <c r="X13" s="1">
        <v>11.2</v>
      </c>
      <c r="Y13" s="1">
        <v>11.3</v>
      </c>
      <c r="Z13" s="1">
        <v>11.4</v>
      </c>
      <c r="AA13" s="1"/>
      <c r="AB13" s="1">
        <v>12.1</v>
      </c>
      <c r="AC13" s="1">
        <v>12.2</v>
      </c>
      <c r="AD13" s="1">
        <v>12.3</v>
      </c>
      <c r="AE13" s="1">
        <v>12.4</v>
      </c>
      <c r="AF13" s="1">
        <v>13.1</v>
      </c>
      <c r="AG13" s="1">
        <v>13.2</v>
      </c>
      <c r="AH13" s="1">
        <v>13.3</v>
      </c>
      <c r="AI13" s="1">
        <v>13.4</v>
      </c>
      <c r="AJ13" s="1">
        <v>14.1</v>
      </c>
      <c r="AK13" s="1">
        <v>14.2</v>
      </c>
      <c r="AL13" s="1">
        <v>14.3</v>
      </c>
      <c r="AM13" s="1">
        <v>14.4</v>
      </c>
      <c r="AN13" s="1">
        <v>15.1</v>
      </c>
      <c r="AO13" s="1">
        <v>15.2</v>
      </c>
      <c r="AP13" s="1">
        <v>15.3</v>
      </c>
      <c r="AQ13" s="1">
        <v>15.4</v>
      </c>
      <c r="AR13" s="1">
        <v>5.0999999999999996</v>
      </c>
      <c r="AS13" s="1">
        <v>5.2</v>
      </c>
      <c r="AT13" s="1">
        <v>5.3</v>
      </c>
      <c r="AU13" s="1">
        <v>5.4</v>
      </c>
      <c r="AV13" s="1">
        <v>6.1</v>
      </c>
      <c r="AW13" s="1">
        <v>6.2</v>
      </c>
      <c r="AX13" s="1">
        <v>6.3</v>
      </c>
      <c r="AY13" s="1">
        <v>6.4</v>
      </c>
      <c r="AZ13" s="1">
        <v>7.1</v>
      </c>
      <c r="BA13" s="1">
        <v>7.2</v>
      </c>
      <c r="BB13" s="1">
        <v>7.3</v>
      </c>
      <c r="BC13" s="1">
        <v>7.4</v>
      </c>
      <c r="BD13" s="1">
        <v>9.1</v>
      </c>
      <c r="BE13" s="1">
        <v>9.1999999999999993</v>
      </c>
      <c r="BF13" s="1">
        <v>9.3000000000000007</v>
      </c>
      <c r="BG13" s="1">
        <v>9.4</v>
      </c>
      <c r="BH13" s="17">
        <v>1.1000000000000001</v>
      </c>
      <c r="BI13" s="17">
        <v>1.1200000000000001</v>
      </c>
      <c r="BJ13" s="17">
        <v>1.1299999999999999</v>
      </c>
      <c r="BK13" s="17">
        <v>1.1399999999999999</v>
      </c>
      <c r="BL13" s="1">
        <v>1.1499999999999999</v>
      </c>
      <c r="BM13" s="1">
        <v>1.21</v>
      </c>
      <c r="BN13" s="1">
        <v>1.22</v>
      </c>
      <c r="BO13" s="1">
        <v>1.31</v>
      </c>
      <c r="BP13" s="1">
        <v>1.32</v>
      </c>
      <c r="BQ13" s="1">
        <v>1.41</v>
      </c>
      <c r="BR13" s="1">
        <v>1.42</v>
      </c>
      <c r="BS13" s="1">
        <v>1.43</v>
      </c>
      <c r="BT13" s="1">
        <v>2.1</v>
      </c>
      <c r="BU13" s="1">
        <v>3.11</v>
      </c>
      <c r="BV13" s="1">
        <v>3.21</v>
      </c>
      <c r="BW13" s="1">
        <v>3.31</v>
      </c>
      <c r="BX13" s="1">
        <v>3.32</v>
      </c>
      <c r="BY13" s="1">
        <v>3.33</v>
      </c>
      <c r="BZ13" s="1">
        <v>3.34</v>
      </c>
      <c r="CA13" s="1">
        <v>3.35</v>
      </c>
      <c r="CB13" s="1">
        <v>3.41</v>
      </c>
      <c r="CC13" s="1">
        <v>3.42</v>
      </c>
    </row>
    <row r="14" spans="1:93" ht="12.75" x14ac:dyDescent="0.2">
      <c r="A14" s="1" t="s">
        <v>6</v>
      </c>
      <c r="B14" s="1">
        <v>3.2052999999999998</v>
      </c>
      <c r="C14" s="1">
        <v>3.0954000000000002</v>
      </c>
      <c r="D14" s="1">
        <v>3.9310999999999998</v>
      </c>
      <c r="E14" s="1">
        <v>3.6867000000000001</v>
      </c>
      <c r="F14" s="1">
        <v>2.1025</v>
      </c>
      <c r="G14" s="1">
        <v>2.7231000000000001</v>
      </c>
      <c r="H14" s="1">
        <v>2.5137</v>
      </c>
      <c r="I14" s="1">
        <v>2.4283999999999999</v>
      </c>
      <c r="J14" s="1">
        <v>2.2078000000000002</v>
      </c>
      <c r="K14" s="1">
        <v>2.3673000000000002</v>
      </c>
      <c r="L14" s="1">
        <v>3.4828000000000001</v>
      </c>
      <c r="M14" s="1">
        <v>2.9958999999999998</v>
      </c>
      <c r="N14" s="1">
        <v>2.9929999999999999</v>
      </c>
      <c r="O14" s="1">
        <v>2.8456999999999999</v>
      </c>
      <c r="P14" s="1">
        <v>3.6996000000000002</v>
      </c>
      <c r="Q14" s="1">
        <v>0.50980000000000003</v>
      </c>
      <c r="R14" s="1">
        <v>1.5408999999999999</v>
      </c>
      <c r="S14" s="10">
        <v>2.9908000000000001</v>
      </c>
      <c r="T14" s="1">
        <v>2.9457</v>
      </c>
      <c r="U14" s="1">
        <v>3.3895</v>
      </c>
      <c r="V14" s="1">
        <v>3.0918999999999999</v>
      </c>
      <c r="W14" s="1">
        <v>2.5047999999999999</v>
      </c>
      <c r="X14" s="1">
        <v>3.0775000000000001</v>
      </c>
      <c r="Y14" s="1">
        <v>2.5121000000000002</v>
      </c>
      <c r="Z14" s="1">
        <v>3.0548999999999999</v>
      </c>
      <c r="AA14" s="1"/>
      <c r="AB14" s="1">
        <v>2.2078000000000002</v>
      </c>
      <c r="AC14" s="1">
        <v>2.3673000000000002</v>
      </c>
      <c r="AD14" s="1">
        <v>3.4828000000000001</v>
      </c>
      <c r="AE14" s="1">
        <v>2.9958999999999998</v>
      </c>
      <c r="AF14" s="1">
        <v>2.7524999999999999</v>
      </c>
      <c r="AG14" s="1">
        <v>2.1995</v>
      </c>
      <c r="AH14" s="1">
        <v>1.4148000000000001</v>
      </c>
      <c r="AI14" s="1">
        <v>2.9794999999999998</v>
      </c>
      <c r="AJ14" s="1">
        <v>2.9929999999999999</v>
      </c>
      <c r="AK14" s="1">
        <v>2.8456999999999999</v>
      </c>
      <c r="AL14" s="1">
        <v>3.6996000000000002</v>
      </c>
      <c r="AM14" s="1">
        <v>0.50980000000000003</v>
      </c>
      <c r="AN14" s="1">
        <v>1.8896999999999999</v>
      </c>
      <c r="AO14" s="1">
        <v>2.2044000000000001</v>
      </c>
      <c r="AP14" s="1">
        <v>2.1747999999999998</v>
      </c>
      <c r="AQ14" s="1">
        <v>2.7065999999999999</v>
      </c>
      <c r="AR14" s="1">
        <v>2.1726999999999999</v>
      </c>
      <c r="AS14" s="1">
        <v>2.6932999999999998</v>
      </c>
      <c r="AT14" s="1">
        <v>3.8521999999999998</v>
      </c>
      <c r="AU14" s="1">
        <v>2.6953</v>
      </c>
      <c r="AV14" s="1">
        <v>2.8178000000000001</v>
      </c>
      <c r="AW14" s="1">
        <v>3.5308000000000002</v>
      </c>
      <c r="AX14" s="1">
        <v>2.5926999999999998</v>
      </c>
      <c r="AY14" s="1">
        <v>3.5859000000000001</v>
      </c>
      <c r="AZ14" s="1">
        <v>1.9460999999999999</v>
      </c>
      <c r="BA14" s="1">
        <v>1.9584999999999999</v>
      </c>
      <c r="BB14" s="1">
        <v>1.9853000000000001</v>
      </c>
      <c r="BC14" s="1">
        <v>3.4449000000000001</v>
      </c>
      <c r="BD14" s="1">
        <v>2.8948999999999998</v>
      </c>
      <c r="BE14" s="1">
        <v>3.3555999999999999</v>
      </c>
      <c r="BF14" s="1">
        <v>2.7225999999999999</v>
      </c>
      <c r="BG14" s="1">
        <v>2.0488</v>
      </c>
      <c r="BH14" s="17"/>
      <c r="BI14" s="17"/>
      <c r="BJ14" s="17"/>
      <c r="BK14" s="17"/>
      <c r="BU14" s="1">
        <v>1.7267999999999999</v>
      </c>
      <c r="BV14" s="1">
        <v>0.96509999999999996</v>
      </c>
      <c r="BW14" s="1">
        <v>1.4366000000000001</v>
      </c>
      <c r="BX14" s="1">
        <v>1.6911</v>
      </c>
      <c r="BY14" s="1">
        <v>1.8895</v>
      </c>
      <c r="BZ14" s="1">
        <v>2.3294999999999999</v>
      </c>
      <c r="CA14" s="1">
        <v>1.4419999999999999</v>
      </c>
      <c r="CB14" s="1">
        <v>0.95279999999999998</v>
      </c>
      <c r="CC14" s="1">
        <v>2.0533999999999999</v>
      </c>
    </row>
    <row r="15" spans="1:93" ht="12.75" x14ac:dyDescent="0.2">
      <c r="A15" s="1" t="s">
        <v>8</v>
      </c>
      <c r="C15" s="1">
        <v>3.3900999999999999</v>
      </c>
      <c r="D15" s="1">
        <v>2.8772000000000002</v>
      </c>
      <c r="E15" s="1">
        <v>3.7959999999999998</v>
      </c>
      <c r="F15" s="1">
        <v>1.8867</v>
      </c>
      <c r="G15" s="1">
        <v>2.5956000000000001</v>
      </c>
      <c r="H15" s="1">
        <v>2.6295000000000002</v>
      </c>
      <c r="I15" s="1">
        <v>1.9248000000000001</v>
      </c>
      <c r="N15" s="1">
        <v>2.6869000000000001</v>
      </c>
      <c r="O15" s="1">
        <v>2.7279</v>
      </c>
      <c r="P15" s="1">
        <v>3.0874000000000001</v>
      </c>
      <c r="Q15" s="1">
        <v>0.88780000000000003</v>
      </c>
      <c r="R15" s="1">
        <v>2.1591</v>
      </c>
      <c r="S15" s="10">
        <v>2.3847</v>
      </c>
      <c r="W15" s="1">
        <v>2.3311000000000002</v>
      </c>
      <c r="AJ15" s="1">
        <v>2.6869000000000001</v>
      </c>
      <c r="AK15" s="1">
        <v>2.7279</v>
      </c>
      <c r="AL15" s="1">
        <v>3.0874000000000001</v>
      </c>
      <c r="AM15" s="1">
        <v>0.88780000000000003</v>
      </c>
      <c r="AR15" s="1">
        <v>2.4653</v>
      </c>
      <c r="AS15" s="1">
        <v>2.9740000000000002</v>
      </c>
      <c r="AT15" s="1">
        <v>3.4775999999999998</v>
      </c>
      <c r="AU15" s="1">
        <v>2.3702000000000001</v>
      </c>
      <c r="AV15" s="1">
        <v>2.6110000000000002</v>
      </c>
      <c r="AX15" s="1">
        <v>2.6006999999999998</v>
      </c>
      <c r="AY15" s="1">
        <v>2.9950999999999999</v>
      </c>
      <c r="BH15" s="14"/>
      <c r="BI15" s="14"/>
      <c r="BJ15" s="14"/>
      <c r="BK15" s="14"/>
      <c r="BU15" s="1">
        <v>2.1269</v>
      </c>
      <c r="BV15" s="1">
        <v>1.292</v>
      </c>
      <c r="BX15" s="1">
        <v>1.2416</v>
      </c>
      <c r="BY15" s="1">
        <v>2.3283</v>
      </c>
      <c r="BZ15" s="1">
        <v>2.65</v>
      </c>
    </row>
    <row r="16" spans="1:93" ht="12.75" x14ac:dyDescent="0.2">
      <c r="A16" s="1" t="s">
        <v>9</v>
      </c>
      <c r="C16" s="1">
        <v>3.6423000000000001</v>
      </c>
      <c r="D16" s="1">
        <v>3.1349</v>
      </c>
      <c r="F16" s="1">
        <v>2.7166000000000001</v>
      </c>
      <c r="G16" s="1">
        <v>2.851</v>
      </c>
      <c r="I16" s="1">
        <v>2.5436000000000001</v>
      </c>
      <c r="O16" s="1">
        <v>2.8439000000000001</v>
      </c>
      <c r="P16" s="1">
        <v>2.7951000000000001</v>
      </c>
      <c r="R16" s="1">
        <v>1.8892</v>
      </c>
      <c r="S16" s="10">
        <v>2.8029000000000002</v>
      </c>
      <c r="W16" s="1">
        <v>2.3843000000000001</v>
      </c>
      <c r="AK16" s="1">
        <v>2.8439000000000001</v>
      </c>
      <c r="AL16" s="1">
        <v>2.7951000000000001</v>
      </c>
      <c r="AR16" s="1">
        <v>1.8086</v>
      </c>
      <c r="AS16" s="1">
        <v>2.9521000000000002</v>
      </c>
      <c r="AT16" s="1">
        <v>3.1240999999999999</v>
      </c>
      <c r="AU16" s="1">
        <v>2.8472</v>
      </c>
      <c r="AV16" s="1">
        <v>2.5268000000000002</v>
      </c>
      <c r="AX16" s="1">
        <v>2.1505999999999998</v>
      </c>
      <c r="BH16" s="14"/>
      <c r="BI16" s="14"/>
      <c r="BJ16" s="14"/>
      <c r="BK16" s="14"/>
      <c r="BU16" s="1">
        <v>2.1324999999999998</v>
      </c>
    </row>
    <row r="17" spans="1:93" ht="12.75" x14ac:dyDescent="0.2">
      <c r="A17" s="1" t="s">
        <v>10</v>
      </c>
      <c r="C17" s="1">
        <v>2.4950000000000001</v>
      </c>
      <c r="D17" s="1">
        <v>3.1461000000000001</v>
      </c>
      <c r="F17" s="1">
        <v>1.67</v>
      </c>
      <c r="G17" s="1">
        <v>2.0575000000000001</v>
      </c>
      <c r="I17" s="1">
        <v>2.2448999999999999</v>
      </c>
      <c r="P17" s="1">
        <v>3.0238999999999998</v>
      </c>
      <c r="R17" s="1">
        <v>2.0720999999999998</v>
      </c>
      <c r="S17" s="13"/>
      <c r="AK17" s="1"/>
      <c r="AL17" s="1">
        <v>3.0238999999999998</v>
      </c>
      <c r="AX17" s="1">
        <v>1.7996000000000001</v>
      </c>
      <c r="BH17" s="14"/>
      <c r="BI17" s="14"/>
      <c r="BJ17" s="14"/>
      <c r="BK17" s="14"/>
      <c r="BU17" s="1">
        <v>2.2189000000000001</v>
      </c>
    </row>
    <row r="18" spans="1:93" ht="12.75" x14ac:dyDescent="0.2">
      <c r="A18" s="1" t="s">
        <v>11</v>
      </c>
      <c r="F18" s="1">
        <v>1.9331</v>
      </c>
      <c r="G18" s="1">
        <v>2.5142000000000002</v>
      </c>
      <c r="I18" s="1">
        <v>2.0324</v>
      </c>
      <c r="R18" s="1">
        <v>1.8581000000000001</v>
      </c>
      <c r="S18" s="13"/>
      <c r="AX18" s="1">
        <v>1.8788</v>
      </c>
      <c r="BU18" s="1">
        <v>2.1206999999999998</v>
      </c>
    </row>
    <row r="19" spans="1:93" ht="12.75" x14ac:dyDescent="0.2">
      <c r="A19" s="1" t="s">
        <v>17</v>
      </c>
      <c r="S19" s="13"/>
    </row>
    <row r="20" spans="1:93" ht="12.75" x14ac:dyDescent="0.2">
      <c r="E20" s="9" t="s">
        <v>18</v>
      </c>
    </row>
    <row r="22" spans="1:93" ht="12.75" x14ac:dyDescent="0.2">
      <c r="B22" s="1" t="s">
        <v>0</v>
      </c>
      <c r="C22" s="1">
        <v>4.0999999999999996</v>
      </c>
      <c r="D22" s="1">
        <v>4.2</v>
      </c>
      <c r="E22" s="1">
        <v>4.3</v>
      </c>
      <c r="F22" s="1">
        <v>4.4000000000000004</v>
      </c>
      <c r="G22" s="1">
        <v>5.0999999999999996</v>
      </c>
      <c r="H22" s="1">
        <v>5.2</v>
      </c>
      <c r="I22" s="1">
        <v>5.3</v>
      </c>
      <c r="J22" s="1">
        <v>5.4</v>
      </c>
      <c r="K22" s="1">
        <v>6.1</v>
      </c>
      <c r="L22" s="1">
        <v>6.2</v>
      </c>
      <c r="M22" s="1">
        <v>6.3</v>
      </c>
      <c r="N22" s="1">
        <v>6.4</v>
      </c>
      <c r="O22" s="1">
        <v>7.1</v>
      </c>
      <c r="P22" s="1">
        <v>7.2</v>
      </c>
      <c r="Q22" s="1">
        <v>7.3</v>
      </c>
      <c r="R22" s="1">
        <v>7.4</v>
      </c>
      <c r="S22" s="1">
        <v>8.1</v>
      </c>
      <c r="T22" s="1">
        <v>8.1999999999999993</v>
      </c>
      <c r="U22" s="1">
        <v>8.3000000000000007</v>
      </c>
      <c r="V22" s="1">
        <v>8.4</v>
      </c>
      <c r="W22" s="1">
        <v>9.1</v>
      </c>
      <c r="X22" s="1">
        <v>9.1999999999999993</v>
      </c>
      <c r="Y22" s="1">
        <v>9.3000000000000007</v>
      </c>
      <c r="Z22" s="1">
        <v>9.4</v>
      </c>
      <c r="AA22" s="1">
        <v>10.1</v>
      </c>
      <c r="AB22" s="1">
        <v>10.199999999999999</v>
      </c>
      <c r="AC22" s="1">
        <v>10.3</v>
      </c>
      <c r="AD22" s="1">
        <v>10.4</v>
      </c>
      <c r="AE22" s="1">
        <v>11.1</v>
      </c>
      <c r="AF22" s="1">
        <v>11.2</v>
      </c>
      <c r="AG22" s="1">
        <v>11.3</v>
      </c>
      <c r="AH22" s="1">
        <v>11.4</v>
      </c>
      <c r="AI22" s="1">
        <v>12.1</v>
      </c>
      <c r="AJ22" s="1">
        <v>12.2</v>
      </c>
      <c r="AK22" s="1">
        <v>12.3</v>
      </c>
      <c r="AL22" s="1">
        <v>12.4</v>
      </c>
      <c r="AM22" s="1">
        <v>13.1</v>
      </c>
      <c r="AN22" s="1">
        <v>13.2</v>
      </c>
      <c r="AO22" s="1">
        <v>13.3</v>
      </c>
      <c r="AP22" s="1">
        <v>13.4</v>
      </c>
      <c r="AQ22" s="1">
        <v>14.1</v>
      </c>
      <c r="AR22" s="1">
        <v>14.2</v>
      </c>
      <c r="AS22" s="1">
        <v>14.3</v>
      </c>
      <c r="AT22" s="1">
        <v>14.4</v>
      </c>
      <c r="AU22" s="1">
        <v>15.1</v>
      </c>
      <c r="AV22" s="1">
        <v>15.2</v>
      </c>
      <c r="AW22" s="1">
        <v>15.3</v>
      </c>
      <c r="AX22" s="1">
        <v>15.4</v>
      </c>
      <c r="AY22" s="1">
        <v>16.100000000000001</v>
      </c>
      <c r="AZ22" s="1">
        <v>16.2</v>
      </c>
      <c r="BA22" s="1">
        <v>16.3</v>
      </c>
      <c r="BB22" s="1">
        <v>16.399999999999999</v>
      </c>
      <c r="BC22" s="1">
        <v>17.100000000000001</v>
      </c>
      <c r="BD22" s="1">
        <v>17.2</v>
      </c>
      <c r="BE22" s="1">
        <v>17.3</v>
      </c>
      <c r="BF22" s="1">
        <v>17.399999999999999</v>
      </c>
      <c r="BG22" s="1">
        <v>18.100000000000001</v>
      </c>
      <c r="BH22" s="1">
        <v>18.2</v>
      </c>
      <c r="BI22" s="1">
        <v>18.3</v>
      </c>
      <c r="BJ22" s="1">
        <v>18.399999999999999</v>
      </c>
      <c r="BK22" s="1">
        <v>19.100000000000001</v>
      </c>
      <c r="BL22" s="1">
        <v>19.2</v>
      </c>
      <c r="BM22" s="1">
        <v>19.3</v>
      </c>
      <c r="BN22" s="1">
        <v>19.399999999999999</v>
      </c>
      <c r="BO22" s="1">
        <v>20.100000000000001</v>
      </c>
      <c r="BP22" s="1">
        <v>20.2</v>
      </c>
      <c r="BQ22" s="1">
        <v>20.3</v>
      </c>
      <c r="BR22" s="1">
        <v>20.399999999999999</v>
      </c>
      <c r="BS22" s="1">
        <v>20.5</v>
      </c>
      <c r="BT22" s="1">
        <v>22.1</v>
      </c>
      <c r="BU22" s="1">
        <v>22.2</v>
      </c>
      <c r="BV22" s="1">
        <v>22.3</v>
      </c>
      <c r="BW22" s="1">
        <v>22.4</v>
      </c>
      <c r="BX22" s="1">
        <v>22.5</v>
      </c>
      <c r="BY22" s="1">
        <v>26.1</v>
      </c>
      <c r="BZ22" s="1">
        <v>26.2</v>
      </c>
      <c r="CA22" s="1">
        <v>26.3</v>
      </c>
      <c r="CB22" s="1">
        <v>26.4</v>
      </c>
      <c r="CC22" s="1">
        <v>26.5</v>
      </c>
    </row>
    <row r="23" spans="1:93" ht="14.25" x14ac:dyDescent="0.2">
      <c r="B23" s="1">
        <v>6170</v>
      </c>
      <c r="C23" s="18">
        <f t="shared" ref="C23:F23" si="0">AVERAGEA(B4:B8)</f>
        <v>1.4366333333333332</v>
      </c>
      <c r="D23" s="19">
        <f t="shared" si="0"/>
        <v>2.3795250000000001</v>
      </c>
      <c r="E23" s="18">
        <f t="shared" si="0"/>
        <v>1.9602333333333331</v>
      </c>
      <c r="F23" s="18">
        <f t="shared" si="0"/>
        <v>2.5195400000000001</v>
      </c>
      <c r="S23" s="19">
        <f t="shared" ref="S23:V23" si="1">AVERAGEA(F4:F8)</f>
        <v>1.1642399999999999</v>
      </c>
      <c r="T23" s="18">
        <f t="shared" si="1"/>
        <v>2.4472</v>
      </c>
      <c r="U23" s="18">
        <f t="shared" si="1"/>
        <v>3.29345</v>
      </c>
      <c r="V23" s="19">
        <f t="shared" si="1"/>
        <v>2.3777666666666666</v>
      </c>
      <c r="AI23" s="18">
        <f t="shared" ref="AI23:AL23" si="2">AVERAGEA(J4:J8)</f>
        <v>2.5243000000000002</v>
      </c>
      <c r="AJ23" s="18">
        <f t="shared" si="2"/>
        <v>2.4093499999999999</v>
      </c>
      <c r="AK23" s="19">
        <f t="shared" si="2"/>
        <v>2.0072999999999999</v>
      </c>
      <c r="AL23" s="18">
        <f t="shared" si="2"/>
        <v>1.7625</v>
      </c>
      <c r="AY23" s="18">
        <f t="shared" ref="AY23:BA23" si="3">AVERAGEA(N4:N8)</f>
        <v>3.21705</v>
      </c>
      <c r="AZ23" s="19">
        <f t="shared" si="3"/>
        <v>1.9511000000000001</v>
      </c>
      <c r="BA23" s="18">
        <f t="shared" si="3"/>
        <v>2.6755</v>
      </c>
      <c r="BB23" s="18"/>
      <c r="BL23" s="18"/>
      <c r="BM23" s="19"/>
      <c r="BN23" s="18"/>
      <c r="BO23" s="19">
        <f>AVERAGEA(R4:R7)</f>
        <v>1.6619999999999999</v>
      </c>
      <c r="BP23" s="18">
        <f t="shared" ref="BP23:BS23" si="4">AVERAGEA(S4:S8)</f>
        <v>2.4954999999999998</v>
      </c>
      <c r="BQ23" s="18">
        <f t="shared" si="4"/>
        <v>2.5877499999999998</v>
      </c>
      <c r="BR23" s="19">
        <f t="shared" si="4"/>
        <v>3.024</v>
      </c>
      <c r="BS23" s="18">
        <f t="shared" si="4"/>
        <v>3.3234000000000004</v>
      </c>
      <c r="BT23" s="19">
        <f>AVERAGEA(W4:W7)</f>
        <v>3.080975</v>
      </c>
      <c r="BU23" s="18">
        <f t="shared" ref="BU23:BW23" si="5">AVERAGEA(X4:X8)</f>
        <v>2.5322</v>
      </c>
      <c r="BV23" s="18">
        <f t="shared" si="5"/>
        <v>2.6141999999999999</v>
      </c>
      <c r="BW23" s="19">
        <f t="shared" si="5"/>
        <v>2.9096333333333333</v>
      </c>
      <c r="BX23" s="18">
        <f t="shared" ref="BX23:CC23" si="6">AVERAGEA(AB4:AB6)</f>
        <v>3.2723333333333335</v>
      </c>
      <c r="BY23" s="18">
        <f t="shared" si="6"/>
        <v>1.2194</v>
      </c>
      <c r="BZ23" s="18">
        <f t="shared" si="6"/>
        <v>1.5546500000000001</v>
      </c>
      <c r="CA23" s="18">
        <f t="shared" si="6"/>
        <v>1.97865</v>
      </c>
      <c r="CB23" s="18">
        <f t="shared" si="6"/>
        <v>1.3197000000000001</v>
      </c>
      <c r="CC23" s="18">
        <f t="shared" si="6"/>
        <v>2.5396000000000001</v>
      </c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</row>
    <row r="24" spans="1:93" ht="12.75" x14ac:dyDescent="0.2">
      <c r="B24" s="1">
        <v>6171</v>
      </c>
      <c r="C24" s="4">
        <f t="shared" ref="C24:F24" si="7">AVERAGEA(B14:B19)</f>
        <v>3.2052999999999998</v>
      </c>
      <c r="D24" s="4">
        <f t="shared" si="7"/>
        <v>3.1557000000000004</v>
      </c>
      <c r="E24" s="4">
        <f t="shared" si="7"/>
        <v>3.2723250000000004</v>
      </c>
      <c r="F24" s="4">
        <f t="shared" si="7"/>
        <v>3.7413499999999997</v>
      </c>
      <c r="G24" s="16">
        <f>AVERAGE(AR13:AR18)</f>
        <v>2.8866499999999999</v>
      </c>
      <c r="H24" s="16">
        <f t="shared" ref="H24:J24" si="8">AVERAGE(AS14:AS16)</f>
        <v>2.8731333333333335</v>
      </c>
      <c r="I24" s="16">
        <f t="shared" si="8"/>
        <v>3.484633333333333</v>
      </c>
      <c r="J24" s="16">
        <f t="shared" si="8"/>
        <v>2.6375666666666668</v>
      </c>
      <c r="K24" s="16">
        <f>AVERAGE(AV14:AV16)</f>
        <v>2.6518666666666668</v>
      </c>
      <c r="L24" s="16">
        <f>AVERAGE(AW14)</f>
        <v>3.5308000000000002</v>
      </c>
      <c r="M24" s="16">
        <f>AVERAGE(AX13:AX18)</f>
        <v>2.8870666666666662</v>
      </c>
      <c r="N24" s="16">
        <f t="shared" ref="N24:P24" si="9">AVERAGE(AY14:AY16)</f>
        <v>3.2904999999999998</v>
      </c>
      <c r="O24" s="16">
        <f t="shared" si="9"/>
        <v>1.9460999999999999</v>
      </c>
      <c r="P24" s="16">
        <f t="shared" si="9"/>
        <v>1.9584999999999999</v>
      </c>
      <c r="Q24" s="16">
        <f>AVERAGE(BB14:BB16)</f>
        <v>1.9853000000000001</v>
      </c>
      <c r="R24" s="16">
        <f>AVERAGE(BC14)</f>
        <v>3.4449000000000001</v>
      </c>
      <c r="S24" s="4">
        <f t="shared" ref="S24:V24" si="10">AVERAGEA(F14:F19)</f>
        <v>2.0617799999999997</v>
      </c>
      <c r="T24" s="4">
        <f t="shared" si="10"/>
        <v>2.5482800000000001</v>
      </c>
      <c r="U24" s="4">
        <f t="shared" si="10"/>
        <v>2.5716000000000001</v>
      </c>
      <c r="V24" s="4">
        <f t="shared" si="10"/>
        <v>2.23482</v>
      </c>
      <c r="W24" s="16">
        <f t="shared" ref="W24:Z24" si="11">AVERAGE(BD14)</f>
        <v>2.8948999999999998</v>
      </c>
      <c r="X24" s="16">
        <f t="shared" si="11"/>
        <v>3.3555999999999999</v>
      </c>
      <c r="Y24" s="16">
        <f t="shared" si="11"/>
        <v>2.7225999999999999</v>
      </c>
      <c r="Z24" s="16">
        <f t="shared" si="11"/>
        <v>2.0488</v>
      </c>
      <c r="AA24" s="16">
        <f t="shared" ref="AA24:AH24" si="12">AVERAGE(S14:S16)</f>
        <v>2.7261333333333333</v>
      </c>
      <c r="AB24" s="16">
        <f t="shared" si="12"/>
        <v>2.9457</v>
      </c>
      <c r="AC24" s="16">
        <f t="shared" si="12"/>
        <v>3.3895</v>
      </c>
      <c r="AD24" s="16">
        <f t="shared" si="12"/>
        <v>3.0918999999999999</v>
      </c>
      <c r="AE24" s="16">
        <f t="shared" si="12"/>
        <v>2.4067333333333334</v>
      </c>
      <c r="AF24" s="16">
        <f t="shared" si="12"/>
        <v>3.0775000000000001</v>
      </c>
      <c r="AG24" s="16">
        <f t="shared" si="12"/>
        <v>2.5121000000000002</v>
      </c>
      <c r="AH24" s="16">
        <f t="shared" si="12"/>
        <v>3.0548999999999999</v>
      </c>
      <c r="AI24" s="4">
        <f t="shared" ref="AI24:AL24" si="13">AVERAGEA(J14:J19)</f>
        <v>2.2078000000000002</v>
      </c>
      <c r="AJ24" s="4">
        <f t="shared" si="13"/>
        <v>2.3673000000000002</v>
      </c>
      <c r="AK24" s="4">
        <f t="shared" si="13"/>
        <v>3.4828000000000001</v>
      </c>
      <c r="AL24" s="4">
        <f t="shared" si="13"/>
        <v>2.9958999999999998</v>
      </c>
      <c r="AM24" s="16">
        <f t="shared" ref="AM24:AP24" si="14">AVERAGE(AF14)</f>
        <v>2.7524999999999999</v>
      </c>
      <c r="AN24" s="16">
        <f t="shared" si="14"/>
        <v>2.1995</v>
      </c>
      <c r="AO24" s="16">
        <f t="shared" si="14"/>
        <v>1.4148000000000001</v>
      </c>
      <c r="AP24" s="16">
        <f t="shared" si="14"/>
        <v>2.9794999999999998</v>
      </c>
      <c r="AQ24" s="16">
        <f t="shared" ref="AQ24:AX24" si="15">AVERAGE(AJ14:AJ17)</f>
        <v>2.83995</v>
      </c>
      <c r="AR24" s="16">
        <f t="shared" si="15"/>
        <v>2.8058333333333336</v>
      </c>
      <c r="AS24" s="16">
        <f t="shared" si="15"/>
        <v>3.1515</v>
      </c>
      <c r="AT24" s="16">
        <f t="shared" si="15"/>
        <v>0.69880000000000009</v>
      </c>
      <c r="AU24" s="16">
        <f t="shared" si="15"/>
        <v>1.8896999999999999</v>
      </c>
      <c r="AV24" s="16">
        <f t="shared" si="15"/>
        <v>2.2044000000000001</v>
      </c>
      <c r="AW24" s="16">
        <f t="shared" si="15"/>
        <v>2.1747999999999998</v>
      </c>
      <c r="AX24" s="16">
        <f t="shared" si="15"/>
        <v>2.7065999999999999</v>
      </c>
      <c r="AY24" s="20">
        <f>AVERAGEA(R14:R19)</f>
        <v>1.9038799999999998</v>
      </c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</row>
    <row r="25" spans="1:93" ht="12.75" x14ac:dyDescent="0.2">
      <c r="B25" s="1">
        <v>6172</v>
      </c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</row>
    <row r="26" spans="1:93" ht="12.75" x14ac:dyDescent="0.2">
      <c r="B26" s="1">
        <v>6177</v>
      </c>
      <c r="V26" s="2"/>
      <c r="W26" s="2"/>
      <c r="X26" s="2"/>
      <c r="Y26" s="2"/>
      <c r="Z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3"/>
      <c r="BO26" s="3"/>
      <c r="BP26" s="3"/>
      <c r="BQ26" s="3"/>
      <c r="BR26" s="3"/>
      <c r="BS26" s="3"/>
      <c r="BT26" s="6"/>
      <c r="BU26" s="3"/>
      <c r="BV26" s="3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</row>
    <row r="27" spans="1:93" ht="12.75" x14ac:dyDescent="0.2">
      <c r="B27" s="1">
        <v>6178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7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3"/>
      <c r="BO27" s="3"/>
      <c r="BP27" s="3"/>
      <c r="BQ27" s="3"/>
      <c r="BR27" s="3"/>
      <c r="BS27" s="3"/>
      <c r="BT27" s="3"/>
      <c r="BU27" s="3"/>
      <c r="BV27" s="3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</row>
    <row r="28" spans="1:93" ht="12.75" x14ac:dyDescent="0.2">
      <c r="B28" s="1">
        <v>6179</v>
      </c>
      <c r="J28" s="1"/>
      <c r="P28" s="11" t="s">
        <v>19</v>
      </c>
      <c r="Q28" s="1">
        <v>3.11</v>
      </c>
      <c r="R28" s="1">
        <v>3.21</v>
      </c>
      <c r="S28" s="1">
        <v>3.31</v>
      </c>
      <c r="T28" s="1">
        <v>3.32</v>
      </c>
      <c r="U28" s="1">
        <v>3.33</v>
      </c>
      <c r="V28" s="1">
        <v>3.34</v>
      </c>
      <c r="W28" s="1">
        <v>3.35</v>
      </c>
      <c r="X28" s="1">
        <v>3.41</v>
      </c>
      <c r="Y28" s="1">
        <v>3.42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8" t="s">
        <v>2</v>
      </c>
      <c r="AT28" s="7"/>
      <c r="AU28" s="7"/>
      <c r="AV28" s="2"/>
      <c r="AW28" s="2"/>
      <c r="AX28" s="2"/>
      <c r="AY28" s="2"/>
      <c r="AZ28" s="2"/>
      <c r="BA28" s="2"/>
      <c r="BB28" s="8" t="s">
        <v>3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3"/>
      <c r="BO28" s="3"/>
      <c r="BP28" s="3"/>
      <c r="BQ28" s="3"/>
      <c r="BR28" s="3"/>
      <c r="BS28" s="3"/>
      <c r="BT28" s="3"/>
      <c r="BU28" s="3"/>
      <c r="BV28" s="3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</row>
    <row r="29" spans="1:93" ht="12.75" x14ac:dyDescent="0.2">
      <c r="A29" s="21">
        <v>6170</v>
      </c>
      <c r="C29" s="1" t="s">
        <v>20</v>
      </c>
      <c r="D29" s="1" t="s">
        <v>21</v>
      </c>
      <c r="E29" s="1" t="s">
        <v>22</v>
      </c>
      <c r="F29" s="1" t="s">
        <v>23</v>
      </c>
      <c r="G29" s="1" t="s">
        <v>24</v>
      </c>
      <c r="H29" s="1" t="s">
        <v>25</v>
      </c>
      <c r="I29" s="1" t="s">
        <v>26</v>
      </c>
      <c r="J29" s="1" t="s">
        <v>27</v>
      </c>
      <c r="K29" s="1" t="s">
        <v>28</v>
      </c>
      <c r="Q29" s="16">
        <f t="shared" ref="Q29:Y29" si="16">AVERAGE(BU14:BU18)</f>
        <v>2.0651599999999997</v>
      </c>
      <c r="R29" s="16">
        <f t="shared" si="16"/>
        <v>1.1285499999999999</v>
      </c>
      <c r="S29" s="16">
        <f t="shared" si="16"/>
        <v>1.4366000000000001</v>
      </c>
      <c r="T29" s="16">
        <f t="shared" si="16"/>
        <v>1.46635</v>
      </c>
      <c r="U29" s="16">
        <f t="shared" si="16"/>
        <v>2.1089000000000002</v>
      </c>
      <c r="V29" s="16">
        <f t="shared" si="16"/>
        <v>2.4897499999999999</v>
      </c>
      <c r="W29" s="16">
        <f t="shared" si="16"/>
        <v>1.4419999999999999</v>
      </c>
      <c r="X29" s="16">
        <f t="shared" si="16"/>
        <v>0.95279999999999998</v>
      </c>
      <c r="Y29" s="16">
        <f t="shared" si="16"/>
        <v>2.0533999999999999</v>
      </c>
    </row>
    <row r="30" spans="1:93" ht="12.75" x14ac:dyDescent="0.2">
      <c r="C30" s="16">
        <f>AVERAGEA(C23:F23)</f>
        <v>2.0739829166666666</v>
      </c>
      <c r="D30" s="16">
        <f>AVERAGEA(S23:V23)</f>
        <v>2.3206641666666665</v>
      </c>
      <c r="E30" s="16">
        <f>AVERAGEA(AI23:AL23)</f>
        <v>2.1758625</v>
      </c>
      <c r="F30" s="16">
        <f>AVERAGEA(AY23:BB23)</f>
        <v>2.6145499999999999</v>
      </c>
      <c r="G30" s="16">
        <f>AVERAGEA(BO23:BS23)</f>
        <v>2.6185299999999998</v>
      </c>
      <c r="H30" s="16">
        <f>AVERAGE(BT23:BX23)</f>
        <v>2.8818683333333337</v>
      </c>
      <c r="I30" s="16">
        <f>AVERAGE(CB23:CC23)</f>
        <v>1.9296500000000001</v>
      </c>
      <c r="J30" s="16">
        <f>AVERAGE(AH4:AL4)</f>
        <v>2.7484250000000001</v>
      </c>
    </row>
    <row r="33" spans="15:41" ht="12.75" x14ac:dyDescent="0.2">
      <c r="AF33" s="12"/>
      <c r="AG33" s="12"/>
      <c r="AH33" s="12"/>
      <c r="AI33" s="12"/>
      <c r="AJ33" s="12"/>
      <c r="AK33" s="12"/>
      <c r="AL33" s="12"/>
      <c r="AM33" s="12"/>
      <c r="AN33" s="12"/>
      <c r="AO33" s="12"/>
    </row>
    <row r="34" spans="15:41" ht="12.75" x14ac:dyDescent="0.2">
      <c r="AF34" s="12"/>
      <c r="AG34" s="12"/>
      <c r="AH34" s="12"/>
      <c r="AI34" s="12"/>
      <c r="AJ34" s="12"/>
      <c r="AK34" s="12"/>
      <c r="AL34" s="12"/>
      <c r="AM34" s="12"/>
      <c r="AN34" s="12"/>
      <c r="AO34" s="12"/>
    </row>
    <row r="35" spans="15:41" ht="12.75" x14ac:dyDescent="0.2">
      <c r="AF35" s="12"/>
      <c r="AG35" s="12"/>
      <c r="AH35" s="12"/>
      <c r="AI35" s="12"/>
      <c r="AJ35" s="12"/>
      <c r="AK35" s="12"/>
      <c r="AL35" s="12"/>
      <c r="AM35" s="12"/>
      <c r="AN35" s="12"/>
      <c r="AO35" s="12"/>
    </row>
    <row r="36" spans="15:41" ht="12.75" x14ac:dyDescent="0.2">
      <c r="O36" s="1" t="s">
        <v>29</v>
      </c>
      <c r="AF36" s="12"/>
      <c r="AG36" s="12"/>
      <c r="AH36" s="12"/>
      <c r="AI36" s="12"/>
      <c r="AJ36" s="12"/>
      <c r="AK36" s="12"/>
      <c r="AL36" s="12"/>
      <c r="AM36" s="12"/>
      <c r="AN36" s="12"/>
      <c r="AO36" s="12"/>
    </row>
    <row r="37" spans="15:41" ht="12.75" x14ac:dyDescent="0.2">
      <c r="P37" s="1" t="s">
        <v>30</v>
      </c>
      <c r="AF37" s="12"/>
      <c r="AG37" s="12"/>
      <c r="AH37" s="12"/>
      <c r="AI37" s="12"/>
      <c r="AJ37" s="12"/>
      <c r="AK37" s="12"/>
      <c r="AL37" s="12"/>
      <c r="AM37" s="12"/>
      <c r="AN37" s="12"/>
      <c r="AO37" s="12"/>
    </row>
    <row r="38" spans="15:41" ht="12.75" x14ac:dyDescent="0.2">
      <c r="AF38" s="12"/>
      <c r="AG38" s="12"/>
      <c r="AH38" s="12"/>
      <c r="AI38" s="12"/>
      <c r="AJ38" s="12"/>
      <c r="AK38" s="12"/>
      <c r="AL38" s="12"/>
      <c r="AM38" s="12"/>
      <c r="AN38" s="12"/>
      <c r="AO38" s="12"/>
    </row>
    <row r="39" spans="15:41" ht="12.75" x14ac:dyDescent="0.2">
      <c r="AF39" s="12"/>
      <c r="AG39" s="12"/>
      <c r="AH39" s="12"/>
      <c r="AI39" s="12"/>
      <c r="AJ39" s="12"/>
      <c r="AK39" s="12"/>
      <c r="AL39" s="12"/>
      <c r="AM39" s="12"/>
      <c r="AN39" s="12"/>
      <c r="AO39" s="12"/>
    </row>
    <row r="40" spans="15:41" ht="12.75" x14ac:dyDescent="0.2">
      <c r="AF40" s="12"/>
      <c r="AG40" s="12"/>
      <c r="AH40" s="12"/>
      <c r="AI40" s="12"/>
      <c r="AJ40" s="12"/>
      <c r="AK40" s="12"/>
      <c r="AL40" s="12"/>
      <c r="AM40" s="12"/>
      <c r="AN40" s="12"/>
      <c r="AO40" s="12"/>
    </row>
    <row r="41" spans="15:41" ht="12.75" x14ac:dyDescent="0.2">
      <c r="AF41" s="12"/>
      <c r="AG41" s="12"/>
      <c r="AH41" s="12"/>
      <c r="AI41" s="12"/>
      <c r="AJ41" s="12"/>
      <c r="AK41" s="12"/>
      <c r="AL41" s="12"/>
      <c r="AM41" s="12"/>
      <c r="AN41" s="12"/>
      <c r="AO41" s="12"/>
    </row>
    <row r="42" spans="15:41" ht="12.75" x14ac:dyDescent="0.2">
      <c r="O42" s="1" t="s">
        <v>31</v>
      </c>
      <c r="AF42" s="12"/>
      <c r="AG42" s="12"/>
      <c r="AH42" s="12"/>
      <c r="AI42" s="12"/>
      <c r="AJ42" s="12"/>
      <c r="AK42" s="12"/>
      <c r="AL42" s="12"/>
      <c r="AM42" s="12"/>
      <c r="AN42" s="12"/>
      <c r="AO42" s="12"/>
    </row>
    <row r="43" spans="15:41" ht="12.75" x14ac:dyDescent="0.2">
      <c r="P43" s="1" t="s">
        <v>32</v>
      </c>
      <c r="AF43" s="12"/>
      <c r="AG43" s="12"/>
      <c r="AH43" s="12"/>
      <c r="AI43" s="12"/>
      <c r="AJ43" s="12"/>
      <c r="AK43" s="12"/>
      <c r="AL43" s="12"/>
      <c r="AM43" s="12"/>
      <c r="AN43" s="12"/>
      <c r="AO43" s="12"/>
    </row>
    <row r="44" spans="15:41" ht="12.75" x14ac:dyDescent="0.2">
      <c r="P44" s="1" t="s">
        <v>33</v>
      </c>
      <c r="R44" s="1" t="s">
        <v>34</v>
      </c>
      <c r="AF44" s="12"/>
      <c r="AG44" s="12"/>
      <c r="AH44" s="12"/>
      <c r="AI44" s="12"/>
      <c r="AJ44" s="12"/>
      <c r="AK44" s="12"/>
      <c r="AL44" s="12"/>
      <c r="AM44" s="12"/>
      <c r="AN44" s="12"/>
      <c r="AO44" s="12"/>
    </row>
    <row r="50" spans="1:43" ht="12.75" x14ac:dyDescent="0.2">
      <c r="A50" s="21">
        <v>6171</v>
      </c>
      <c r="E50" s="1" t="s">
        <v>20</v>
      </c>
      <c r="F50" s="1" t="s">
        <v>35</v>
      </c>
      <c r="G50" s="1" t="s">
        <v>36</v>
      </c>
      <c r="H50" s="1" t="s">
        <v>37</v>
      </c>
      <c r="I50" s="1" t="s">
        <v>21</v>
      </c>
      <c r="J50" s="1" t="s">
        <v>38</v>
      </c>
      <c r="K50" s="1" t="s">
        <v>39</v>
      </c>
      <c r="L50" s="1" t="s">
        <v>40</v>
      </c>
      <c r="M50" s="1" t="s">
        <v>22</v>
      </c>
      <c r="N50" s="1" t="s">
        <v>41</v>
      </c>
      <c r="O50" s="1" t="s">
        <v>42</v>
      </c>
      <c r="P50" s="1" t="s">
        <v>43</v>
      </c>
      <c r="Q50" s="1" t="s">
        <v>23</v>
      </c>
    </row>
    <row r="51" spans="1:43" ht="12.75" x14ac:dyDescent="0.2">
      <c r="E51" s="16">
        <f>AVERAGEA(C24:F24)</f>
        <v>3.34366875</v>
      </c>
      <c r="F51" s="16">
        <f>AVERAGE(G24:J24)</f>
        <v>2.9704958333333331</v>
      </c>
      <c r="G51" s="16">
        <f>AVERAGE(K24:N24)</f>
        <v>3.0900583333333334</v>
      </c>
      <c r="H51" s="16">
        <f>AVERAGE(O24:R24)</f>
        <v>2.3336999999999999</v>
      </c>
      <c r="I51" s="16">
        <f>AVERAGEA(S24:V24)</f>
        <v>2.35412</v>
      </c>
      <c r="J51" s="16">
        <f>AVERAGE(W24:Z24)</f>
        <v>2.7554749999999997</v>
      </c>
      <c r="K51" s="16">
        <f>AVERAGE(AA24:AD24)</f>
        <v>3.0383083333333332</v>
      </c>
      <c r="L51" s="16">
        <f>AVERAGE(AE24:AH24)</f>
        <v>2.7628083333333335</v>
      </c>
      <c r="M51" s="16">
        <f>AVERAGEA(AI24:AL24)</f>
        <v>2.7634499999999997</v>
      </c>
      <c r="N51" s="16">
        <f>AVERAGE(AM24:AP24)</f>
        <v>2.3365749999999998</v>
      </c>
      <c r="O51" s="16">
        <f>AVERAGE(AQ24:AT24)</f>
        <v>2.3740208333333337</v>
      </c>
      <c r="P51" s="16">
        <f>AVERAGE(AU24:AX24)</f>
        <v>2.2438750000000001</v>
      </c>
      <c r="Q51" s="16">
        <f>AVERAGEA(AY24)</f>
        <v>1.9038799999999998</v>
      </c>
      <c r="AE51" s="1" t="s">
        <v>20</v>
      </c>
      <c r="AF51" s="1" t="s">
        <v>35</v>
      </c>
      <c r="AG51" s="1" t="s">
        <v>36</v>
      </c>
      <c r="AH51" s="1" t="s">
        <v>37</v>
      </c>
      <c r="AI51" s="1" t="s">
        <v>21</v>
      </c>
      <c r="AJ51" s="1" t="s">
        <v>38</v>
      </c>
      <c r="AK51" s="1" t="s">
        <v>39</v>
      </c>
      <c r="AL51" s="1" t="s">
        <v>40</v>
      </c>
      <c r="AM51" s="1" t="s">
        <v>22</v>
      </c>
      <c r="AN51" s="1" t="s">
        <v>41</v>
      </c>
      <c r="AO51" s="1" t="s">
        <v>42</v>
      </c>
      <c r="AP51" s="1" t="s">
        <v>43</v>
      </c>
      <c r="AQ51" s="1" t="s">
        <v>23</v>
      </c>
    </row>
    <row r="52" spans="1:43" ht="12.75" x14ac:dyDescent="0.2">
      <c r="D52" s="1" t="s">
        <v>44</v>
      </c>
      <c r="AE52" s="16">
        <f>AVERAGE(E51,C200,B273,C357,C128)</f>
        <v>2.8837907500000002</v>
      </c>
      <c r="AF52" s="16">
        <f>AVERAGE(D128,D200,C273,C365,F51)</f>
        <v>2.7831539999999997</v>
      </c>
      <c r="AG52" s="16">
        <f>AVERAGE(G51,E128,E200,D273,D365)</f>
        <v>2.7275924166666665</v>
      </c>
      <c r="AH52" s="16">
        <f>AVERAGE(H51,F200,E273,F357,F128)</f>
        <v>2.6648408809523807</v>
      </c>
      <c r="AI52" s="16">
        <f>AVERAGE(G128,G200,F273,F365,I51)</f>
        <v>2.7922002500000001</v>
      </c>
      <c r="AJ52" s="16">
        <f>AVERAGE(J51,H128,H200,G273,G365)</f>
        <v>2.7795346666666663</v>
      </c>
      <c r="AK52" s="16">
        <f>AVERAGE(K51,I200,H273,I357,I128)</f>
        <v>3.0582900833333335</v>
      </c>
      <c r="AL52" s="16">
        <f>AVERAGE(J128,J200,I273,I365,L51)</f>
        <v>2.7056270833333338</v>
      </c>
      <c r="AM52" s="16">
        <f>AVERAGE(M51,K200,J273,K357,K128)</f>
        <v>2.5868229999999999</v>
      </c>
      <c r="AN52" s="16">
        <f>AVERAGE(L128,L200,K273,K365,N51)</f>
        <v>2.5169861111111107</v>
      </c>
      <c r="AO52" s="16">
        <f>AVERAGE(O51,M128,M200,L273,L365)</f>
        <v>2.3068522569444445</v>
      </c>
      <c r="AP52" s="16">
        <f>AVERAGE(P51,N200,M273,N357,N128)</f>
        <v>2.4056169642857146</v>
      </c>
      <c r="AQ52" s="16">
        <f>AVERAGE(O128,O200,N273,N365,Q51)</f>
        <v>1.5145899999999999</v>
      </c>
    </row>
    <row r="53" spans="1:43" ht="12.75" x14ac:dyDescent="0.2">
      <c r="D53" s="16">
        <f>AVERAGE(Q29:Y29)</f>
        <v>1.6826122222222222</v>
      </c>
    </row>
    <row r="73" spans="1:30" ht="12.75" x14ac:dyDescent="0.2">
      <c r="J73" s="22" t="s">
        <v>44</v>
      </c>
      <c r="K73" s="22" t="s">
        <v>35</v>
      </c>
      <c r="L73" s="22" t="s">
        <v>37</v>
      </c>
      <c r="M73" s="22" t="s">
        <v>38</v>
      </c>
      <c r="N73" s="22" t="s">
        <v>40</v>
      </c>
    </row>
    <row r="78" spans="1:30" ht="12.75" x14ac:dyDescent="0.2">
      <c r="A78" s="9" t="s">
        <v>45</v>
      </c>
    </row>
    <row r="80" spans="1:30" ht="12.75" x14ac:dyDescent="0.2">
      <c r="B80" s="1">
        <v>1.1100000000000001</v>
      </c>
      <c r="C80" s="1">
        <v>1.1200000000000001</v>
      </c>
      <c r="D80" s="1">
        <v>1.1399999999999999</v>
      </c>
      <c r="E80" s="1">
        <v>1.1499999999999999</v>
      </c>
      <c r="F80" s="1">
        <v>1.21</v>
      </c>
      <c r="G80" s="1">
        <v>1.22</v>
      </c>
      <c r="H80" s="1">
        <v>1.31</v>
      </c>
      <c r="I80" s="1">
        <v>1.32</v>
      </c>
      <c r="J80" s="1">
        <v>1.41</v>
      </c>
      <c r="K80" s="1">
        <v>1.42</v>
      </c>
      <c r="L80" s="1">
        <v>1.43</v>
      </c>
      <c r="M80" s="1">
        <v>2.11</v>
      </c>
      <c r="N80" s="1">
        <v>2.12</v>
      </c>
      <c r="O80" s="1">
        <v>2.21</v>
      </c>
      <c r="P80" s="1">
        <v>2.2200000000000002</v>
      </c>
      <c r="Q80" s="1">
        <v>2.23</v>
      </c>
      <c r="R80" s="1">
        <v>2.31</v>
      </c>
      <c r="S80" s="1">
        <v>2.3199999999999998</v>
      </c>
      <c r="T80" s="1">
        <v>2.41</v>
      </c>
      <c r="U80" s="1">
        <v>2.5099999999999998</v>
      </c>
      <c r="V80" s="1">
        <v>3.11</v>
      </c>
      <c r="W80" s="1">
        <v>3.21</v>
      </c>
      <c r="X80" s="1">
        <v>3.31</v>
      </c>
      <c r="Y80" s="1">
        <v>3.32</v>
      </c>
      <c r="Z80" s="1">
        <v>3.33</v>
      </c>
      <c r="AA80" s="1">
        <v>3.34</v>
      </c>
      <c r="AB80" s="1">
        <v>3.35</v>
      </c>
      <c r="AC80" s="1">
        <v>3.41</v>
      </c>
      <c r="AD80" s="1">
        <v>3.42</v>
      </c>
    </row>
    <row r="81" spans="1:30" ht="12.75" x14ac:dyDescent="0.2">
      <c r="A81" s="1" t="s">
        <v>6</v>
      </c>
      <c r="B81" s="1">
        <v>1.7349000000000001</v>
      </c>
      <c r="C81" s="1">
        <v>1.7413000000000001</v>
      </c>
      <c r="D81" s="1">
        <v>1.6168</v>
      </c>
      <c r="E81" s="1">
        <v>2.7526999999999999</v>
      </c>
      <c r="F81" s="1">
        <v>2.1522999999999999</v>
      </c>
      <c r="G81" s="1">
        <v>1.9607000000000001</v>
      </c>
      <c r="H81" s="1">
        <v>1.1008</v>
      </c>
      <c r="I81" s="1">
        <v>1.2766999999999999</v>
      </c>
      <c r="J81" s="1">
        <v>1.6055999999999999</v>
      </c>
      <c r="K81" s="1">
        <v>1.7102999999999999</v>
      </c>
      <c r="L81" s="1">
        <v>1.6240000000000001</v>
      </c>
      <c r="M81" s="1">
        <v>1.2427999999999999</v>
      </c>
      <c r="N81" s="1">
        <v>2.4157999999999999</v>
      </c>
      <c r="O81" s="1">
        <v>3.2353000000000001</v>
      </c>
      <c r="P81" s="1">
        <v>1.2704</v>
      </c>
      <c r="Q81" s="1">
        <v>2.9735</v>
      </c>
      <c r="R81" s="1">
        <v>1.8050999999999999</v>
      </c>
      <c r="S81" s="1">
        <v>2.8130999999999999</v>
      </c>
      <c r="T81" s="1">
        <v>1.8862000000000001</v>
      </c>
      <c r="U81" s="1">
        <v>1.8701000000000001</v>
      </c>
      <c r="V81" s="1">
        <v>1.7267999999999999</v>
      </c>
      <c r="W81" s="1">
        <v>0.96509999999999996</v>
      </c>
      <c r="X81" s="1">
        <v>1.4366000000000001</v>
      </c>
      <c r="Y81" s="1">
        <v>1.2416</v>
      </c>
      <c r="Z81" s="1">
        <v>1.8895</v>
      </c>
      <c r="AA81" s="1">
        <v>2.3294999999999999</v>
      </c>
      <c r="AB81" s="1">
        <v>1.4419999999999999</v>
      </c>
      <c r="AC81" s="1">
        <v>0.95279999999999998</v>
      </c>
      <c r="AD81" s="1">
        <v>2.0533999999999999</v>
      </c>
    </row>
    <row r="82" spans="1:30" ht="12.75" x14ac:dyDescent="0.2">
      <c r="A82" s="1" t="s">
        <v>8</v>
      </c>
      <c r="F82" s="1">
        <v>2.1467999999999998</v>
      </c>
      <c r="H82" s="1">
        <v>0.99429999999999996</v>
      </c>
      <c r="M82" s="1">
        <v>1.0254000000000001</v>
      </c>
      <c r="N82" s="1">
        <v>2.3999000000000001</v>
      </c>
      <c r="R82" s="1">
        <v>1.7315</v>
      </c>
      <c r="T82" s="1">
        <v>1.9974000000000001</v>
      </c>
      <c r="U82" s="1">
        <v>2.9603999999999999</v>
      </c>
      <c r="V82" s="1">
        <v>2.1269</v>
      </c>
      <c r="W82" s="1">
        <v>1.292</v>
      </c>
      <c r="Y82" s="1">
        <v>1.6911</v>
      </c>
      <c r="Z82" s="1">
        <v>2.3283</v>
      </c>
    </row>
    <row r="83" spans="1:30" ht="12.75" x14ac:dyDescent="0.2">
      <c r="A83" s="1" t="s">
        <v>9</v>
      </c>
      <c r="F83" s="1">
        <v>2.4704999999999999</v>
      </c>
      <c r="H83" s="1">
        <v>0.9133</v>
      </c>
      <c r="M83" s="1">
        <v>1.0922000000000001</v>
      </c>
      <c r="V83" s="1">
        <v>2.1324999999999998</v>
      </c>
    </row>
    <row r="84" spans="1:30" ht="12.75" x14ac:dyDescent="0.2">
      <c r="A84" s="1" t="s">
        <v>10</v>
      </c>
      <c r="V84" s="1">
        <v>2.2189000000000001</v>
      </c>
    </row>
    <row r="85" spans="1:30" ht="12.75" x14ac:dyDescent="0.2">
      <c r="A85" s="1" t="s">
        <v>11</v>
      </c>
      <c r="V85" s="1">
        <v>2.1206999999999998</v>
      </c>
    </row>
    <row r="86" spans="1:30" ht="12.75" x14ac:dyDescent="0.2">
      <c r="A86" s="1" t="s">
        <v>17</v>
      </c>
    </row>
    <row r="87" spans="1:30" ht="12.75" x14ac:dyDescent="0.2">
      <c r="C87" s="1" t="s">
        <v>46</v>
      </c>
      <c r="D87" s="1" t="s">
        <v>47</v>
      </c>
      <c r="E87" s="1" t="s">
        <v>44</v>
      </c>
    </row>
    <row r="88" spans="1:30" ht="12.75" x14ac:dyDescent="0.2">
      <c r="C88" s="16">
        <f>AVERAGE(B81:L85)</f>
        <v>1.7200666666666666</v>
      </c>
      <c r="D88" s="16">
        <f>AVERAGE(M81:U86)</f>
        <v>2.0479399999999996</v>
      </c>
      <c r="E88" s="16">
        <f>AVERAGE(V81:AE86)</f>
        <v>1.7467312500000001</v>
      </c>
    </row>
    <row r="106" spans="1:56" ht="30" customHeight="1" x14ac:dyDescent="0.2">
      <c r="F106" s="9" t="s">
        <v>48</v>
      </c>
    </row>
    <row r="108" spans="1:56" ht="12.75" x14ac:dyDescent="0.2">
      <c r="B108" s="1">
        <v>4.0999999999999996</v>
      </c>
      <c r="C108" s="1">
        <v>4.2</v>
      </c>
      <c r="D108" s="1">
        <v>4.3</v>
      </c>
      <c r="E108" s="1">
        <v>4.4000000000000004</v>
      </c>
      <c r="F108" s="1">
        <v>5.0999999999999996</v>
      </c>
      <c r="G108" s="1">
        <v>5.2</v>
      </c>
      <c r="H108" s="1">
        <v>5.3</v>
      </c>
      <c r="I108" s="1">
        <v>5.4</v>
      </c>
      <c r="J108" s="1">
        <v>6.1</v>
      </c>
      <c r="K108" s="1">
        <v>6.2</v>
      </c>
      <c r="L108" s="1">
        <v>6.3</v>
      </c>
      <c r="M108" s="1">
        <v>6.4</v>
      </c>
      <c r="N108" s="1">
        <v>7.1</v>
      </c>
      <c r="O108" s="1">
        <v>7.2</v>
      </c>
      <c r="P108" s="1">
        <v>7.3</v>
      </c>
      <c r="Q108" s="1">
        <v>7.4</v>
      </c>
      <c r="R108" s="1">
        <v>8.1</v>
      </c>
      <c r="S108" s="1">
        <v>8.1999999999999993</v>
      </c>
      <c r="T108" s="1">
        <v>8.3000000000000007</v>
      </c>
      <c r="U108" s="1">
        <v>8.4</v>
      </c>
      <c r="V108" s="1">
        <v>9.1</v>
      </c>
      <c r="W108" s="1">
        <v>9.1999999999999993</v>
      </c>
      <c r="X108" s="1">
        <v>9.3000000000000007</v>
      </c>
      <c r="Y108" s="1">
        <v>9.4</v>
      </c>
      <c r="Z108" s="1">
        <v>10.1</v>
      </c>
      <c r="AA108" s="1">
        <v>10.199999999999999</v>
      </c>
      <c r="AB108" s="1">
        <v>10.3</v>
      </c>
      <c r="AC108" s="1">
        <v>10.4</v>
      </c>
      <c r="AD108" s="1">
        <v>11.1</v>
      </c>
      <c r="AE108" s="1">
        <v>11.2</v>
      </c>
      <c r="AF108" s="1">
        <v>11.3</v>
      </c>
      <c r="AG108" s="1">
        <v>11.4</v>
      </c>
      <c r="AH108" s="1">
        <v>12.1</v>
      </c>
      <c r="AI108" s="1">
        <v>12.2</v>
      </c>
      <c r="AJ108" s="1">
        <v>12.3</v>
      </c>
      <c r="AK108" s="1">
        <v>12.4</v>
      </c>
      <c r="AL108" s="1">
        <v>13.1</v>
      </c>
      <c r="AM108" s="1">
        <v>13.2</v>
      </c>
      <c r="AN108" s="1">
        <v>13.3</v>
      </c>
      <c r="AO108" s="1">
        <v>13.4</v>
      </c>
      <c r="AP108" s="1">
        <v>14.1</v>
      </c>
      <c r="AQ108" s="1">
        <v>14.2</v>
      </c>
      <c r="AR108" s="1">
        <v>14.3</v>
      </c>
      <c r="AS108" s="1">
        <v>14.4</v>
      </c>
      <c r="AT108" s="1">
        <v>15.1</v>
      </c>
      <c r="AU108" s="1">
        <v>15.2</v>
      </c>
      <c r="AV108" s="1">
        <v>15.3</v>
      </c>
      <c r="AW108" s="1">
        <v>15.4</v>
      </c>
      <c r="AX108" s="1">
        <v>16.100000000000001</v>
      </c>
      <c r="AY108" s="1">
        <v>3.11</v>
      </c>
      <c r="AZ108" s="1">
        <v>3.12</v>
      </c>
      <c r="BA108" s="1">
        <v>3.21</v>
      </c>
      <c r="BB108" s="1">
        <v>3.22</v>
      </c>
      <c r="BC108" s="1">
        <v>3.23</v>
      </c>
      <c r="BD108" s="1">
        <v>3.31</v>
      </c>
    </row>
    <row r="109" spans="1:56" ht="12.75" x14ac:dyDescent="0.2">
      <c r="A109" s="1" t="s">
        <v>6</v>
      </c>
      <c r="B109" s="1">
        <v>3.3679999999999999</v>
      </c>
      <c r="C109" s="1">
        <v>3.9249000000000001</v>
      </c>
      <c r="D109" s="1">
        <v>3.2766999999999999</v>
      </c>
      <c r="E109" s="1">
        <v>3.1518000000000002</v>
      </c>
      <c r="F109" s="1">
        <v>2.839</v>
      </c>
      <c r="G109" s="1">
        <v>2.0882000000000001</v>
      </c>
      <c r="H109" s="1">
        <v>2.5177999999999998</v>
      </c>
      <c r="I109" s="1">
        <v>3.3818999999999999</v>
      </c>
      <c r="J109" s="1">
        <v>1.8815999999999999</v>
      </c>
      <c r="K109" s="1">
        <v>3.0001000000000002</v>
      </c>
      <c r="L109" s="1">
        <v>3.5179</v>
      </c>
      <c r="M109" s="1">
        <v>3.3477999999999999</v>
      </c>
      <c r="N109" s="1">
        <v>2.3917000000000002</v>
      </c>
      <c r="O109" s="1">
        <v>3.4466000000000001</v>
      </c>
      <c r="P109" s="1">
        <v>1.9919</v>
      </c>
      <c r="Q109" s="1">
        <v>2.6372</v>
      </c>
      <c r="R109" s="1">
        <v>3.1171000000000002</v>
      </c>
      <c r="S109" s="1">
        <v>4.2201000000000004</v>
      </c>
      <c r="T109" s="1">
        <v>4.2096</v>
      </c>
      <c r="U109" s="1">
        <v>1.6963999999999999</v>
      </c>
      <c r="V109" s="1">
        <v>2.0314000000000001</v>
      </c>
      <c r="W109" s="1">
        <v>2.5558999999999998</v>
      </c>
      <c r="X109" s="1">
        <v>2.1492</v>
      </c>
      <c r="Y109" s="1">
        <v>2.4514</v>
      </c>
      <c r="Z109" s="1">
        <v>2.5867</v>
      </c>
      <c r="AA109" s="1">
        <v>3.0097999999999998</v>
      </c>
      <c r="AB109" s="1">
        <v>3.1879</v>
      </c>
      <c r="AC109" s="1">
        <v>2.6602000000000001</v>
      </c>
      <c r="AD109" s="1">
        <v>2.4704000000000002</v>
      </c>
      <c r="AE109" s="1">
        <v>2.0926999999999998</v>
      </c>
      <c r="AF109" s="1">
        <v>2.4315000000000002</v>
      </c>
      <c r="AG109" s="1">
        <v>2.2789000000000001</v>
      </c>
      <c r="AH109" s="1">
        <v>2.5124</v>
      </c>
      <c r="AI109" s="1">
        <v>2.8734999999999999</v>
      </c>
      <c r="AJ109" s="1">
        <v>1.7139</v>
      </c>
      <c r="AK109" s="1">
        <v>3.4628999999999999</v>
      </c>
      <c r="AL109" s="1">
        <v>2.4318</v>
      </c>
      <c r="AM109" s="1">
        <v>2.5121000000000002</v>
      </c>
      <c r="AN109" s="1">
        <v>2.5745</v>
      </c>
      <c r="AO109" s="1">
        <v>2.7408000000000001</v>
      </c>
      <c r="AP109" s="1">
        <v>2.6339000000000001</v>
      </c>
      <c r="AQ109" s="1">
        <v>3.0531000000000001</v>
      </c>
      <c r="AR109" s="1">
        <v>2.0503999999999998</v>
      </c>
      <c r="AT109" s="1">
        <v>2.4782999999999999</v>
      </c>
      <c r="AX109" s="1">
        <v>1.1253</v>
      </c>
      <c r="AY109" s="1">
        <v>2.1412</v>
      </c>
      <c r="BA109" s="1">
        <v>1.8452</v>
      </c>
      <c r="BB109" s="1">
        <v>2.3616000000000001</v>
      </c>
      <c r="BC109" s="1">
        <v>1.1838</v>
      </c>
      <c r="BD109" s="1">
        <v>1.3762000000000001</v>
      </c>
    </row>
    <row r="110" spans="1:56" ht="12.75" x14ac:dyDescent="0.2">
      <c r="A110" s="1" t="s">
        <v>8</v>
      </c>
      <c r="B110" s="1">
        <v>2.4903</v>
      </c>
      <c r="C110" s="1">
        <v>3.2433000000000001</v>
      </c>
      <c r="D110" s="1">
        <v>2.9024000000000001</v>
      </c>
      <c r="E110" s="1">
        <v>2.1568999999999998</v>
      </c>
      <c r="F110" s="1">
        <v>2.8018999999999998</v>
      </c>
      <c r="G110" s="1">
        <v>2.4249000000000001</v>
      </c>
      <c r="H110" s="1">
        <v>2.5634999999999999</v>
      </c>
      <c r="I110" s="1">
        <v>3.09</v>
      </c>
      <c r="J110" s="1">
        <v>2.8464999999999998</v>
      </c>
      <c r="K110" s="1">
        <v>2.8355999999999999</v>
      </c>
      <c r="L110" s="1">
        <v>2.2307999999999999</v>
      </c>
      <c r="M110" s="1">
        <v>2.7421000000000002</v>
      </c>
      <c r="O110" s="1">
        <v>2.7033</v>
      </c>
      <c r="S110" s="1">
        <v>3.6183999999999998</v>
      </c>
      <c r="T110" s="1">
        <v>3.0581999999999998</v>
      </c>
      <c r="U110" s="1">
        <v>1.3703000000000001</v>
      </c>
      <c r="AA110" s="1">
        <v>2.6006</v>
      </c>
      <c r="AB110" s="1">
        <v>2.7223999999999999</v>
      </c>
      <c r="AC110" s="1">
        <v>2.5529999999999999</v>
      </c>
      <c r="AD110" s="1">
        <v>2.5234000000000001</v>
      </c>
      <c r="AL110" s="1">
        <v>2.3574999999999999</v>
      </c>
      <c r="AN110" s="1">
        <v>2.1772999999999998</v>
      </c>
      <c r="AO110" s="1">
        <v>2.4556</v>
      </c>
      <c r="AP110" s="1">
        <v>2.5648</v>
      </c>
      <c r="AQ110" s="1">
        <v>1.9681</v>
      </c>
      <c r="AR110" s="1">
        <v>2.1145999999999998</v>
      </c>
      <c r="AT110" s="1">
        <v>2.8824000000000001</v>
      </c>
      <c r="AY110" s="1">
        <v>2.3195000000000001</v>
      </c>
      <c r="BB110" s="1">
        <v>1.8571</v>
      </c>
    </row>
    <row r="111" spans="1:56" ht="12.75" x14ac:dyDescent="0.2">
      <c r="A111" s="1" t="s">
        <v>9</v>
      </c>
      <c r="C111" s="1">
        <v>3.3889</v>
      </c>
      <c r="D111" s="1">
        <v>2.5792000000000002</v>
      </c>
      <c r="E111" s="1">
        <v>2.6345999999999998</v>
      </c>
      <c r="F111" s="1">
        <v>3.0847000000000002</v>
      </c>
      <c r="G111" s="1">
        <v>2.3592</v>
      </c>
      <c r="H111" s="1">
        <v>2.8420000000000001</v>
      </c>
      <c r="I111" s="1">
        <v>3.0032000000000001</v>
      </c>
      <c r="J111" s="1">
        <v>2.2250000000000001</v>
      </c>
      <c r="K111" s="1">
        <v>2.5478000000000001</v>
      </c>
      <c r="L111" s="1">
        <v>2.5802</v>
      </c>
      <c r="O111" s="1">
        <v>2.4375</v>
      </c>
      <c r="S111" s="1">
        <v>3.7917999999999998</v>
      </c>
      <c r="T111" s="1">
        <v>3.5415000000000001</v>
      </c>
      <c r="AA111" s="1">
        <v>2.0438999999999998</v>
      </c>
      <c r="AB111" s="1">
        <v>4.0035999999999996</v>
      </c>
      <c r="AD111" s="1">
        <v>2.0036999999999998</v>
      </c>
      <c r="AO111" s="1">
        <v>2.5476999999999999</v>
      </c>
      <c r="AP111" s="1">
        <v>2.2391000000000001</v>
      </c>
      <c r="AQ111" s="1">
        <v>2.1051000000000002</v>
      </c>
      <c r="AR111" s="1">
        <v>1.7879</v>
      </c>
      <c r="AT111" s="1">
        <v>2.512</v>
      </c>
      <c r="AY111" s="1">
        <v>2.3887999999999998</v>
      </c>
    </row>
    <row r="112" spans="1:56" ht="12.75" x14ac:dyDescent="0.2">
      <c r="A112" s="1" t="s">
        <v>10</v>
      </c>
      <c r="C112" s="1">
        <v>3.4586000000000001</v>
      </c>
      <c r="D112" s="1">
        <v>2.7563</v>
      </c>
      <c r="E112" s="1">
        <v>3.0323000000000002</v>
      </c>
      <c r="O112" s="1">
        <v>2.5741000000000001</v>
      </c>
      <c r="AA112" s="1">
        <v>2.1758000000000002</v>
      </c>
      <c r="AD112" s="1">
        <v>1.7746999999999999</v>
      </c>
      <c r="AQ112" s="1">
        <v>2.222</v>
      </c>
      <c r="AR112" s="1">
        <v>1.8056000000000001</v>
      </c>
      <c r="AT112" s="1">
        <v>2.6379999999999999</v>
      </c>
    </row>
    <row r="113" spans="1:51" ht="12.75" x14ac:dyDescent="0.2">
      <c r="A113" s="1" t="s">
        <v>11</v>
      </c>
      <c r="C113" s="1">
        <v>2.7450000000000001</v>
      </c>
      <c r="E113" s="1">
        <v>2.71</v>
      </c>
      <c r="O113" s="1">
        <v>2.2765</v>
      </c>
      <c r="AD113" s="1">
        <v>2.0017999999999998</v>
      </c>
      <c r="AR113" s="1">
        <v>1.8908</v>
      </c>
    </row>
    <row r="114" spans="1:51" ht="12.75" x14ac:dyDescent="0.2">
      <c r="A114" s="1" t="s">
        <v>17</v>
      </c>
      <c r="E114" s="1">
        <v>2.6856</v>
      </c>
      <c r="O114" s="1">
        <v>2.7591999999999999</v>
      </c>
      <c r="AR114" s="1">
        <v>2.3010000000000002</v>
      </c>
    </row>
    <row r="115" spans="1:51" ht="12.75" x14ac:dyDescent="0.2">
      <c r="O115" s="1">
        <v>2.9188999999999998</v>
      </c>
    </row>
    <row r="116" spans="1:51" ht="12.75" x14ac:dyDescent="0.2">
      <c r="O116" s="1">
        <v>3.0266999999999999</v>
      </c>
    </row>
    <row r="118" spans="1:51" ht="12.75" x14ac:dyDescent="0.2">
      <c r="B118" s="21">
        <v>6179</v>
      </c>
    </row>
    <row r="121" spans="1:51" ht="12.75" x14ac:dyDescent="0.2">
      <c r="A121" s="1" t="s">
        <v>49</v>
      </c>
      <c r="B121" s="1" t="s">
        <v>0</v>
      </c>
      <c r="C121" s="1">
        <v>4.0999999999999996</v>
      </c>
      <c r="D121" s="1">
        <v>4.2</v>
      </c>
      <c r="E121" s="1">
        <v>4.3</v>
      </c>
      <c r="F121" s="1">
        <v>4.4000000000000004</v>
      </c>
      <c r="G121" s="1">
        <v>5.0999999999999996</v>
      </c>
      <c r="H121" s="1">
        <v>5.2</v>
      </c>
      <c r="I121" s="1">
        <v>5.3</v>
      </c>
      <c r="J121" s="1">
        <v>5.4</v>
      </c>
      <c r="K121" s="1">
        <v>6.1</v>
      </c>
      <c r="L121" s="1">
        <v>6.2</v>
      </c>
      <c r="M121" s="1">
        <v>6.3</v>
      </c>
      <c r="N121" s="1">
        <v>6.4</v>
      </c>
      <c r="O121" s="1">
        <v>7.1</v>
      </c>
      <c r="P121" s="1">
        <v>7.2</v>
      </c>
      <c r="Q121" s="1">
        <v>7.3</v>
      </c>
      <c r="R121" s="1">
        <v>7.4</v>
      </c>
      <c r="S121" s="1">
        <v>8.1</v>
      </c>
      <c r="T121" s="1">
        <v>8.1999999999999993</v>
      </c>
      <c r="U121" s="1">
        <v>8.3000000000000007</v>
      </c>
      <c r="V121" s="1">
        <v>8.4</v>
      </c>
      <c r="W121" s="1">
        <v>9.1</v>
      </c>
      <c r="X121" s="1">
        <v>9.1999999999999993</v>
      </c>
      <c r="Y121" s="1">
        <v>9.3000000000000007</v>
      </c>
      <c r="Z121" s="1">
        <v>9.4</v>
      </c>
      <c r="AA121" s="1">
        <v>10.1</v>
      </c>
      <c r="AB121" s="1">
        <v>10.199999999999999</v>
      </c>
      <c r="AC121" s="1">
        <v>10.3</v>
      </c>
      <c r="AD121" s="1">
        <v>10.4</v>
      </c>
      <c r="AE121" s="1">
        <v>11.1</v>
      </c>
      <c r="AF121" s="1">
        <v>11.2</v>
      </c>
      <c r="AG121" s="1">
        <v>11.3</v>
      </c>
      <c r="AH121" s="1">
        <v>11.4</v>
      </c>
      <c r="AI121" s="1">
        <v>12.1</v>
      </c>
      <c r="AJ121" s="1">
        <v>12.2</v>
      </c>
      <c r="AK121" s="1">
        <v>12.3</v>
      </c>
      <c r="AL121" s="1">
        <v>12.4</v>
      </c>
      <c r="AM121" s="1">
        <v>13.1</v>
      </c>
      <c r="AN121" s="1">
        <v>13.2</v>
      </c>
      <c r="AO121" s="1">
        <v>13.3</v>
      </c>
      <c r="AP121" s="1">
        <v>13.4</v>
      </c>
      <c r="AQ121" s="1">
        <v>14.1</v>
      </c>
      <c r="AR121" s="1">
        <v>14.2</v>
      </c>
      <c r="AS121" s="1">
        <v>14.3</v>
      </c>
      <c r="AT121" s="1">
        <v>14.4</v>
      </c>
      <c r="AU121" s="1">
        <v>15.1</v>
      </c>
      <c r="AV121" s="1">
        <v>15.2</v>
      </c>
      <c r="AW121" s="1">
        <v>15.3</v>
      </c>
      <c r="AX121" s="1">
        <v>15.4</v>
      </c>
      <c r="AY121" s="1">
        <v>16.100000000000001</v>
      </c>
    </row>
    <row r="122" spans="1:51" ht="12.75" x14ac:dyDescent="0.2">
      <c r="C122" s="16">
        <f t="shared" ref="C122:F122" si="17">AVERAGE(B109:B114)</f>
        <v>2.9291499999999999</v>
      </c>
      <c r="D122" s="16">
        <f t="shared" si="17"/>
        <v>3.3521399999999999</v>
      </c>
      <c r="E122" s="16">
        <f t="shared" si="17"/>
        <v>2.8786499999999999</v>
      </c>
      <c r="F122" s="16">
        <f t="shared" si="17"/>
        <v>2.7285333333333335</v>
      </c>
      <c r="G122" s="16">
        <f t="shared" ref="G122:AS122" si="18">AVERAGE(F109:F116)</f>
        <v>2.9085333333333332</v>
      </c>
      <c r="H122" s="16">
        <f t="shared" si="18"/>
        <v>2.2907666666666664</v>
      </c>
      <c r="I122" s="16">
        <f t="shared" si="18"/>
        <v>2.6410999999999998</v>
      </c>
      <c r="J122" s="16">
        <f t="shared" si="18"/>
        <v>3.1583666666666663</v>
      </c>
      <c r="K122" s="16">
        <f t="shared" si="18"/>
        <v>2.3176999999999999</v>
      </c>
      <c r="L122" s="16">
        <f t="shared" si="18"/>
        <v>2.7944999999999998</v>
      </c>
      <c r="M122" s="16">
        <f t="shared" si="18"/>
        <v>2.7762999999999995</v>
      </c>
      <c r="N122" s="16">
        <f t="shared" si="18"/>
        <v>3.04495</v>
      </c>
      <c r="O122" s="16">
        <f t="shared" si="18"/>
        <v>2.3917000000000002</v>
      </c>
      <c r="P122" s="16">
        <f t="shared" si="18"/>
        <v>2.7678500000000001</v>
      </c>
      <c r="Q122" s="16">
        <f t="shared" si="18"/>
        <v>1.9919</v>
      </c>
      <c r="R122" s="16">
        <f t="shared" si="18"/>
        <v>2.6372</v>
      </c>
      <c r="S122" s="16">
        <f t="shared" si="18"/>
        <v>3.1171000000000002</v>
      </c>
      <c r="T122" s="16">
        <f t="shared" si="18"/>
        <v>3.8767666666666667</v>
      </c>
      <c r="U122" s="16">
        <f t="shared" si="18"/>
        <v>3.6031</v>
      </c>
      <c r="V122" s="16">
        <f t="shared" si="18"/>
        <v>1.53335</v>
      </c>
      <c r="W122" s="16">
        <f t="shared" si="18"/>
        <v>2.0314000000000001</v>
      </c>
      <c r="X122" s="16">
        <f t="shared" si="18"/>
        <v>2.5558999999999998</v>
      </c>
      <c r="Y122" s="16">
        <f t="shared" si="18"/>
        <v>2.1492</v>
      </c>
      <c r="Z122" s="16">
        <f t="shared" si="18"/>
        <v>2.4514</v>
      </c>
      <c r="AA122" s="16">
        <f t="shared" si="18"/>
        <v>2.5867</v>
      </c>
      <c r="AB122" s="16">
        <f t="shared" si="18"/>
        <v>2.457525</v>
      </c>
      <c r="AC122" s="16">
        <f t="shared" si="18"/>
        <v>3.3046333333333329</v>
      </c>
      <c r="AD122" s="16">
        <f t="shared" si="18"/>
        <v>2.6066000000000003</v>
      </c>
      <c r="AE122" s="16">
        <f t="shared" si="18"/>
        <v>2.1547999999999998</v>
      </c>
      <c r="AF122" s="16">
        <f t="shared" si="18"/>
        <v>2.0926999999999998</v>
      </c>
      <c r="AG122" s="16">
        <f t="shared" si="18"/>
        <v>2.4315000000000002</v>
      </c>
      <c r="AH122" s="16">
        <f t="shared" si="18"/>
        <v>2.2789000000000001</v>
      </c>
      <c r="AI122" s="16">
        <f t="shared" si="18"/>
        <v>2.5124</v>
      </c>
      <c r="AJ122" s="16">
        <f t="shared" si="18"/>
        <v>2.8734999999999999</v>
      </c>
      <c r="AK122" s="16">
        <f t="shared" si="18"/>
        <v>1.7139</v>
      </c>
      <c r="AL122" s="16">
        <f t="shared" si="18"/>
        <v>3.4628999999999999</v>
      </c>
      <c r="AM122" s="16">
        <f t="shared" si="18"/>
        <v>2.3946499999999999</v>
      </c>
      <c r="AN122" s="16">
        <f t="shared" si="18"/>
        <v>2.5121000000000002</v>
      </c>
      <c r="AO122" s="16">
        <f t="shared" si="18"/>
        <v>2.3758999999999997</v>
      </c>
      <c r="AP122" s="16">
        <f t="shared" si="18"/>
        <v>2.5813666666666668</v>
      </c>
      <c r="AQ122" s="16">
        <f t="shared" si="18"/>
        <v>2.4792666666666672</v>
      </c>
      <c r="AR122" s="16">
        <f t="shared" si="18"/>
        <v>2.337075</v>
      </c>
      <c r="AS122" s="16">
        <f t="shared" si="18"/>
        <v>1.9917166666666668</v>
      </c>
      <c r="AU122" s="16">
        <f>AVERAGE(AT109:AT116)</f>
        <v>2.627675</v>
      </c>
      <c r="AY122" s="16">
        <f>AVERAGE(AX109:AX116)</f>
        <v>1.1253</v>
      </c>
    </row>
    <row r="124" spans="1:51" ht="12.75" x14ac:dyDescent="0.2">
      <c r="A124" s="1" t="s">
        <v>50</v>
      </c>
      <c r="C124" s="1">
        <v>3.11</v>
      </c>
      <c r="D124" s="1">
        <v>3.12</v>
      </c>
      <c r="E124" s="1">
        <v>3.21</v>
      </c>
      <c r="F124" s="1">
        <v>3.22</v>
      </c>
      <c r="G124" s="1">
        <v>3.23</v>
      </c>
      <c r="H124" s="1">
        <v>3.31</v>
      </c>
    </row>
    <row r="125" spans="1:51" ht="12.75" x14ac:dyDescent="0.2">
      <c r="C125" s="16">
        <f>AVERAGE(AY109:AY111)</f>
        <v>2.2831666666666668</v>
      </c>
      <c r="E125" s="16">
        <f t="shared" ref="E125:H125" si="19">AVERAGE(BA109:BA111)</f>
        <v>1.8452</v>
      </c>
      <c r="F125" s="16">
        <f t="shared" si="19"/>
        <v>2.1093500000000001</v>
      </c>
      <c r="G125" s="16">
        <f t="shared" si="19"/>
        <v>1.1838</v>
      </c>
      <c r="H125" s="16">
        <f t="shared" si="19"/>
        <v>1.3762000000000001</v>
      </c>
    </row>
    <row r="127" spans="1:51" ht="12.75" x14ac:dyDescent="0.2">
      <c r="C127" s="1" t="s">
        <v>20</v>
      </c>
      <c r="D127" s="1" t="s">
        <v>35</v>
      </c>
      <c r="E127" s="1" t="s">
        <v>36</v>
      </c>
      <c r="F127" s="1" t="s">
        <v>37</v>
      </c>
      <c r="G127" s="1" t="s">
        <v>21</v>
      </c>
      <c r="H127" s="1" t="s">
        <v>38</v>
      </c>
      <c r="I127" s="1" t="s">
        <v>39</v>
      </c>
      <c r="J127" s="1" t="s">
        <v>40</v>
      </c>
      <c r="K127" s="1" t="s">
        <v>22</v>
      </c>
      <c r="L127" s="1" t="s">
        <v>41</v>
      </c>
      <c r="M127" s="1" t="s">
        <v>42</v>
      </c>
      <c r="N127" s="1" t="s">
        <v>43</v>
      </c>
      <c r="O127" s="1" t="s">
        <v>23</v>
      </c>
    </row>
    <row r="128" spans="1:51" ht="14.25" x14ac:dyDescent="0.2">
      <c r="C128" s="16">
        <f>AVERAGE(C122:F122)</f>
        <v>2.9721183333333334</v>
      </c>
      <c r="D128" s="16">
        <f>AVERAGE(G122:J122)</f>
        <v>2.7496916666666662</v>
      </c>
      <c r="E128" s="16">
        <f>AVERAGE(K122:N122)</f>
        <v>2.7333624999999997</v>
      </c>
      <c r="F128" s="23">
        <f>AVERAGE(O122:R122)</f>
        <v>2.4471625000000001</v>
      </c>
      <c r="G128" s="23">
        <f>AVERAGE(S122:V122)</f>
        <v>3.0325791666666668</v>
      </c>
      <c r="H128" s="16">
        <f>AVERAGE(W122:Z122)</f>
        <v>2.2969749999999998</v>
      </c>
      <c r="I128" s="16">
        <f>AVERAGE(AA122:AD122)</f>
        <v>2.7388645833333332</v>
      </c>
      <c r="J128" s="16">
        <f>AVERAGE(AE122:AH122)</f>
        <v>2.2394750000000001</v>
      </c>
      <c r="K128" s="16">
        <f>AVERAGE(AI122:AL122)</f>
        <v>2.6406749999999999</v>
      </c>
      <c r="L128" s="16">
        <f>AVERAGE(AM122:AP122)</f>
        <v>2.466004166666667</v>
      </c>
      <c r="M128" s="16">
        <f>AVERAGE(AQ122:AS122)</f>
        <v>2.2693527777777782</v>
      </c>
      <c r="N128" s="16">
        <f>AVERAGE(AU122:AX122)</f>
        <v>2.627675</v>
      </c>
      <c r="O128" s="16">
        <f>AVERAGE(AY122)</f>
        <v>1.1253</v>
      </c>
    </row>
    <row r="150" spans="1:15" ht="12.75" x14ac:dyDescent="0.2">
      <c r="A150" s="9" t="s">
        <v>45</v>
      </c>
    </row>
    <row r="152" spans="1:15" ht="12.75" x14ac:dyDescent="0.2">
      <c r="B152" s="1">
        <v>1.1100000000000001</v>
      </c>
      <c r="C152" s="1">
        <v>1.1200000000000001</v>
      </c>
      <c r="D152" s="1">
        <v>1.1299999999999999</v>
      </c>
      <c r="E152" s="1">
        <v>1.21</v>
      </c>
      <c r="F152" s="1">
        <v>1.31</v>
      </c>
      <c r="G152" s="1">
        <v>2.11</v>
      </c>
      <c r="H152" s="1">
        <v>2.21</v>
      </c>
      <c r="I152" s="1">
        <v>2.31</v>
      </c>
      <c r="J152" s="1">
        <v>3.11</v>
      </c>
      <c r="K152" s="1">
        <v>3.12</v>
      </c>
      <c r="L152" s="1">
        <v>3.21</v>
      </c>
      <c r="M152" s="1">
        <v>3.22</v>
      </c>
      <c r="N152" s="1">
        <v>3.23</v>
      </c>
      <c r="O152" s="1">
        <v>3.31</v>
      </c>
    </row>
    <row r="153" spans="1:15" ht="12.75" x14ac:dyDescent="0.2">
      <c r="A153" s="1" t="s">
        <v>6</v>
      </c>
      <c r="B153" s="1">
        <v>1.5790999999999999</v>
      </c>
      <c r="C153" s="1">
        <v>1.9948999999999999</v>
      </c>
      <c r="D153" s="1">
        <v>2.1480999999999999</v>
      </c>
      <c r="E153" s="1">
        <v>3.1966999999999999</v>
      </c>
      <c r="F153" s="1">
        <v>1.9057999999999999</v>
      </c>
      <c r="G153" s="1">
        <v>2.9083999999999999</v>
      </c>
      <c r="H153" s="1">
        <v>3.0150000000000001</v>
      </c>
      <c r="I153" s="1">
        <v>2.5364</v>
      </c>
      <c r="J153" s="1">
        <v>2.1412</v>
      </c>
      <c r="L153" s="1">
        <v>1.8452</v>
      </c>
      <c r="M153" s="1">
        <v>2.3616000000000001</v>
      </c>
      <c r="N153" s="1">
        <v>1.1838</v>
      </c>
      <c r="O153" s="1">
        <v>1.3762000000000001</v>
      </c>
    </row>
    <row r="154" spans="1:15" ht="12.75" x14ac:dyDescent="0.2">
      <c r="A154" s="1" t="s">
        <v>8</v>
      </c>
      <c r="B154" s="1">
        <v>1.2421</v>
      </c>
      <c r="E154" s="1">
        <v>2.5975000000000001</v>
      </c>
      <c r="F154" s="1">
        <v>1.6560999999999999</v>
      </c>
      <c r="G154" s="1">
        <v>3.1610999999999998</v>
      </c>
      <c r="H154" s="1">
        <v>2.6972999999999998</v>
      </c>
      <c r="I154" s="1">
        <v>2.5783</v>
      </c>
      <c r="J154" s="1">
        <v>2.3195000000000001</v>
      </c>
      <c r="M154" s="1">
        <v>1.8571</v>
      </c>
    </row>
    <row r="155" spans="1:15" ht="12.75" x14ac:dyDescent="0.2">
      <c r="A155" s="1" t="s">
        <v>9</v>
      </c>
      <c r="E155" s="1">
        <v>2.7279</v>
      </c>
      <c r="F155" s="1">
        <v>1.4129</v>
      </c>
      <c r="G155" s="1">
        <v>3.0366</v>
      </c>
      <c r="I155" s="1">
        <v>2.1806999999999999</v>
      </c>
      <c r="J155" s="1">
        <v>2.3887999999999998</v>
      </c>
    </row>
    <row r="156" spans="1:15" ht="12.75" x14ac:dyDescent="0.2">
      <c r="A156" s="1" t="s">
        <v>10</v>
      </c>
    </row>
    <row r="157" spans="1:15" ht="12.75" x14ac:dyDescent="0.2">
      <c r="A157" s="1" t="s">
        <v>11</v>
      </c>
    </row>
    <row r="158" spans="1:15" ht="12.75" x14ac:dyDescent="0.2">
      <c r="A158" s="1" t="s">
        <v>17</v>
      </c>
    </row>
    <row r="161" spans="3:46" ht="12.75" x14ac:dyDescent="0.2">
      <c r="C161" s="1" t="s">
        <v>46</v>
      </c>
      <c r="D161" s="1" t="s">
        <v>47</v>
      </c>
      <c r="E161" s="1" t="s">
        <v>44</v>
      </c>
    </row>
    <row r="162" spans="3:46" ht="12.75" x14ac:dyDescent="0.2">
      <c r="C162" s="16">
        <f>AVERAGE(B153:F155)</f>
        <v>2.0461100000000001</v>
      </c>
      <c r="D162" s="16">
        <f>AVERAGE(G153:I156)</f>
        <v>2.7642249999999997</v>
      </c>
      <c r="E162" s="16">
        <f>AVERAGE(J153:O155)</f>
        <v>1.9341749999999998</v>
      </c>
    </row>
    <row r="175" spans="3:46" ht="12.75" x14ac:dyDescent="0.2">
      <c r="AT175" s="1" t="s">
        <v>51</v>
      </c>
    </row>
    <row r="176" spans="3:46" ht="12.75" x14ac:dyDescent="0.2">
      <c r="E176" s="24"/>
      <c r="F176" s="9" t="s">
        <v>52</v>
      </c>
      <c r="AT176" s="1">
        <v>1.3955</v>
      </c>
    </row>
    <row r="177" spans="1:53" ht="12.75" x14ac:dyDescent="0.2">
      <c r="AT177" s="1">
        <v>2.8149000000000002</v>
      </c>
    </row>
    <row r="178" spans="1:53" ht="12.75" x14ac:dyDescent="0.2">
      <c r="B178" s="1">
        <v>4.0999999999999996</v>
      </c>
      <c r="C178" s="1">
        <v>4.2</v>
      </c>
      <c r="D178" s="1">
        <v>4.3</v>
      </c>
      <c r="E178" s="1">
        <v>4.4000000000000004</v>
      </c>
      <c r="F178" s="1">
        <v>5.0999999999999996</v>
      </c>
      <c r="G178" s="1">
        <v>5.2</v>
      </c>
      <c r="H178" s="1">
        <v>5.3</v>
      </c>
      <c r="I178" s="1">
        <v>5.4</v>
      </c>
      <c r="J178" s="1">
        <v>6.1</v>
      </c>
      <c r="K178" s="1">
        <v>6.2</v>
      </c>
      <c r="L178" s="1">
        <v>6.3</v>
      </c>
      <c r="M178" s="1">
        <v>6.4</v>
      </c>
      <c r="N178" s="1">
        <v>7.1</v>
      </c>
      <c r="O178" s="1">
        <v>7.2</v>
      </c>
      <c r="P178" s="1">
        <v>7.3</v>
      </c>
      <c r="Q178" s="1">
        <v>7.4</v>
      </c>
      <c r="R178" s="1">
        <v>8.1</v>
      </c>
      <c r="S178" s="1">
        <v>8.1999999999999993</v>
      </c>
      <c r="T178" s="1">
        <v>8.3000000000000007</v>
      </c>
      <c r="U178" s="1">
        <v>8.4</v>
      </c>
      <c r="V178" s="1">
        <v>9.1</v>
      </c>
      <c r="W178" s="1">
        <v>9.1999999999999993</v>
      </c>
      <c r="X178" s="1">
        <v>9.3000000000000007</v>
      </c>
      <c r="Y178" s="1">
        <v>9.4</v>
      </c>
      <c r="Z178" s="1">
        <v>10.1</v>
      </c>
      <c r="AA178" s="1">
        <v>10.199999999999999</v>
      </c>
      <c r="AB178" s="1">
        <v>10.3</v>
      </c>
      <c r="AC178" s="1">
        <v>10.4</v>
      </c>
      <c r="AD178" s="1">
        <v>11.1</v>
      </c>
      <c r="AE178" s="1">
        <v>11.2</v>
      </c>
      <c r="AF178" s="1">
        <v>11.3</v>
      </c>
      <c r="AG178" s="1">
        <v>11.4</v>
      </c>
      <c r="AH178" s="1">
        <v>12.1</v>
      </c>
      <c r="AI178" s="1">
        <v>12.2</v>
      </c>
      <c r="AJ178" s="1">
        <v>12.3</v>
      </c>
      <c r="AK178" s="1">
        <v>12.4</v>
      </c>
      <c r="AL178" s="1">
        <v>13.1</v>
      </c>
      <c r="AM178" s="1">
        <v>13.2</v>
      </c>
      <c r="AN178" s="1">
        <v>13.3</v>
      </c>
      <c r="AO178" s="1">
        <v>13.4</v>
      </c>
      <c r="AP178" s="1">
        <v>14.1</v>
      </c>
      <c r="AQ178" s="1">
        <v>14.2</v>
      </c>
      <c r="AR178" s="1">
        <v>14.3</v>
      </c>
      <c r="AS178" s="1">
        <v>14.4</v>
      </c>
      <c r="AT178" s="1">
        <v>15.1</v>
      </c>
      <c r="AU178" s="1">
        <v>15.12</v>
      </c>
      <c r="AV178" s="1">
        <v>15.3</v>
      </c>
      <c r="AW178" s="1">
        <v>15.4</v>
      </c>
      <c r="AX178" s="1">
        <v>16.100000000000001</v>
      </c>
      <c r="AY178" s="1">
        <v>3.11</v>
      </c>
      <c r="AZ178" s="1">
        <v>3.21</v>
      </c>
      <c r="BA178" s="1">
        <v>3.31</v>
      </c>
    </row>
    <row r="179" spans="1:53" ht="12.75" x14ac:dyDescent="0.2">
      <c r="A179" s="1" t="s">
        <v>6</v>
      </c>
      <c r="B179" s="1">
        <v>2.9823</v>
      </c>
      <c r="C179" s="1">
        <v>3.4780000000000002</v>
      </c>
      <c r="D179" s="1">
        <v>3.0621</v>
      </c>
      <c r="E179" s="1">
        <v>3.7831999999999999</v>
      </c>
      <c r="F179" s="1">
        <v>1.8898999999999999</v>
      </c>
      <c r="G179" s="1">
        <v>2.625</v>
      </c>
      <c r="H179" s="1">
        <v>3.7511000000000001</v>
      </c>
      <c r="I179" s="1">
        <v>3.4133</v>
      </c>
      <c r="J179" s="1">
        <v>1.8234999999999999</v>
      </c>
      <c r="K179" s="1">
        <v>2.7867999999999999</v>
      </c>
      <c r="L179" s="1">
        <v>3.0592999999999999</v>
      </c>
      <c r="M179" s="1">
        <v>2.9350999999999998</v>
      </c>
      <c r="N179" s="1">
        <v>3.2286000000000001</v>
      </c>
      <c r="O179" s="1">
        <v>3.7347000000000001</v>
      </c>
      <c r="P179" s="1">
        <v>3.7814999999999999</v>
      </c>
      <c r="Q179" s="1">
        <v>3.165</v>
      </c>
      <c r="R179" s="1">
        <v>4.1459000000000001</v>
      </c>
      <c r="S179" s="1">
        <v>3.2633999999999999</v>
      </c>
      <c r="T179" s="1">
        <v>2.7829000000000002</v>
      </c>
      <c r="U179" s="1">
        <v>2.9161999999999999</v>
      </c>
      <c r="V179" s="1">
        <v>2.1042000000000001</v>
      </c>
      <c r="W179" s="1">
        <v>3.1128</v>
      </c>
      <c r="X179" s="1">
        <v>2.9443999999999999</v>
      </c>
      <c r="Y179" s="1">
        <v>2.9775</v>
      </c>
      <c r="Z179" s="1">
        <v>2.8607</v>
      </c>
      <c r="AA179" s="1">
        <v>3.4632999999999998</v>
      </c>
      <c r="AB179" s="1">
        <v>3.7284999999999999</v>
      </c>
      <c r="AC179" s="1">
        <v>3.1389999999999998</v>
      </c>
      <c r="AD179" s="1">
        <v>2.5510000000000002</v>
      </c>
      <c r="AE179" s="1">
        <v>2.6598999999999999</v>
      </c>
      <c r="AF179" s="1">
        <v>3.1938</v>
      </c>
      <c r="AG179" s="1">
        <v>3.2075999999999998</v>
      </c>
      <c r="AH179" s="1">
        <v>3.1158999999999999</v>
      </c>
      <c r="AI179" s="1">
        <v>3.4491999999999998</v>
      </c>
      <c r="AJ179" s="1">
        <v>2.8018000000000001</v>
      </c>
      <c r="AK179" s="1">
        <v>3.5836000000000001</v>
      </c>
      <c r="AL179" s="1">
        <v>3.0468000000000002</v>
      </c>
      <c r="AM179" s="1">
        <v>3.1977000000000002</v>
      </c>
      <c r="AN179" s="1">
        <v>3.3351000000000002</v>
      </c>
      <c r="AO179" s="1">
        <v>3.2683</v>
      </c>
      <c r="AP179" s="1">
        <v>2.5059</v>
      </c>
      <c r="AQ179" s="1">
        <v>2.9878</v>
      </c>
      <c r="AR179" s="1">
        <v>2.0341</v>
      </c>
      <c r="AS179" s="1">
        <v>1.6597999999999999</v>
      </c>
      <c r="AT179" s="1">
        <v>0.74319999999999997</v>
      </c>
      <c r="AU179" s="1">
        <v>2.4398</v>
      </c>
      <c r="AY179" s="1">
        <v>3.1120000000000001</v>
      </c>
      <c r="AZ179" s="1">
        <v>1.7446999999999999</v>
      </c>
      <c r="BA179" s="1">
        <v>1.8187</v>
      </c>
    </row>
    <row r="180" spans="1:53" ht="12.75" x14ac:dyDescent="0.2">
      <c r="A180" s="1" t="s">
        <v>8</v>
      </c>
      <c r="B180" s="1">
        <v>2.2488999999999999</v>
      </c>
      <c r="C180" s="1">
        <v>3.1113</v>
      </c>
      <c r="D180" s="1">
        <v>4.1021999999999998</v>
      </c>
      <c r="E180" s="1">
        <v>3.7273000000000001</v>
      </c>
      <c r="F180" s="1">
        <v>1.9757</v>
      </c>
      <c r="H180" s="1">
        <v>3.1164000000000001</v>
      </c>
      <c r="I180" s="1">
        <v>1.9862</v>
      </c>
      <c r="J180" s="1">
        <v>1.8106</v>
      </c>
      <c r="K180" s="1">
        <v>3.0657000000000001</v>
      </c>
      <c r="L180" s="1">
        <v>3.0680999999999998</v>
      </c>
      <c r="M180" s="1">
        <v>3.0093999999999999</v>
      </c>
      <c r="N180" s="1">
        <v>3.4628000000000001</v>
      </c>
      <c r="O180" s="1">
        <v>3.1676000000000002</v>
      </c>
      <c r="P180" s="1">
        <v>3.2642000000000002</v>
      </c>
      <c r="R180" s="1">
        <v>4.2808999999999999</v>
      </c>
      <c r="T180" s="1">
        <v>2.6244999999999998</v>
      </c>
      <c r="U180" s="1">
        <v>2.3508</v>
      </c>
      <c r="V180" s="1">
        <v>2.1341999999999999</v>
      </c>
      <c r="X180" s="1">
        <v>3.1482000000000001</v>
      </c>
      <c r="Y180" s="1">
        <v>2.9969999999999999</v>
      </c>
      <c r="Z180" s="1">
        <v>2.8803000000000001</v>
      </c>
      <c r="AA180" s="1">
        <v>3.2261000000000002</v>
      </c>
      <c r="AB180" s="1">
        <v>2.9780000000000002</v>
      </c>
      <c r="AD180" s="1">
        <v>2.4581</v>
      </c>
      <c r="AE180" s="1">
        <v>2.6722000000000001</v>
      </c>
      <c r="AF180" s="1">
        <v>3.1265000000000001</v>
      </c>
      <c r="AH180" s="1">
        <v>2.6126</v>
      </c>
      <c r="AI180" s="1">
        <v>2.9531000000000001</v>
      </c>
      <c r="AJ180" s="1">
        <v>2.86</v>
      </c>
      <c r="AK180" s="1">
        <v>3.6463000000000001</v>
      </c>
      <c r="AP180" s="1">
        <v>2.7671000000000001</v>
      </c>
      <c r="AQ180" s="1">
        <v>2.8902000000000001</v>
      </c>
      <c r="AR180" s="1">
        <v>2.1783999999999999</v>
      </c>
      <c r="AS180" s="1">
        <v>1.8218000000000001</v>
      </c>
      <c r="AT180" s="1">
        <v>0.96409999999999996</v>
      </c>
      <c r="AU180" s="1">
        <v>2.6103000000000001</v>
      </c>
      <c r="AY180" s="1">
        <v>2.2639</v>
      </c>
      <c r="BA180" s="1">
        <v>2.2023999999999999</v>
      </c>
    </row>
    <row r="181" spans="1:53" ht="12.75" x14ac:dyDescent="0.2">
      <c r="A181" s="1" t="s">
        <v>9</v>
      </c>
      <c r="B181" s="1">
        <v>1.9372</v>
      </c>
      <c r="C181" s="1">
        <v>3.2170999999999998</v>
      </c>
      <c r="D181" s="1">
        <v>3.6156999999999999</v>
      </c>
      <c r="F181" s="1">
        <v>2.1596000000000002</v>
      </c>
      <c r="H181" s="1">
        <v>3.3854000000000002</v>
      </c>
      <c r="I181" s="1">
        <v>2.9281000000000001</v>
      </c>
      <c r="J181" s="1">
        <v>1.6293</v>
      </c>
      <c r="N181" s="1">
        <v>3.3805999999999998</v>
      </c>
      <c r="R181" s="1">
        <v>3.2820999999999998</v>
      </c>
      <c r="U181" s="1">
        <v>3.0011999999999999</v>
      </c>
      <c r="V181" s="1">
        <v>2.379</v>
      </c>
      <c r="AA181" s="1">
        <v>2.9908000000000001</v>
      </c>
      <c r="AD181" s="1">
        <v>2.3892000000000002</v>
      </c>
      <c r="AQ181" s="1">
        <v>3.1636000000000002</v>
      </c>
      <c r="AR181" s="1">
        <v>2.1598000000000002</v>
      </c>
      <c r="AS181" s="1">
        <v>1.6872</v>
      </c>
      <c r="AT181" s="1">
        <v>1.9621999999999999</v>
      </c>
    </row>
    <row r="182" spans="1:53" ht="12.75" x14ac:dyDescent="0.2">
      <c r="A182" s="1" t="s">
        <v>10</v>
      </c>
      <c r="C182" s="1">
        <v>2.6107</v>
      </c>
      <c r="I182" s="1">
        <v>3.4047000000000001</v>
      </c>
      <c r="J182" s="1">
        <v>1.8742000000000001</v>
      </c>
      <c r="AS182" s="1">
        <v>1.7306999999999999</v>
      </c>
      <c r="AT182" s="1">
        <v>1.0621</v>
      </c>
    </row>
    <row r="183" spans="1:53" ht="12.75" x14ac:dyDescent="0.2">
      <c r="A183" s="1" t="s">
        <v>11</v>
      </c>
      <c r="I183" s="1">
        <v>3.2286000000000001</v>
      </c>
      <c r="J183" s="1">
        <v>2.0087999999999999</v>
      </c>
      <c r="AT183" s="1">
        <v>2.698</v>
      </c>
    </row>
    <row r="184" spans="1:53" ht="12.75" x14ac:dyDescent="0.2">
      <c r="A184" s="1" t="s">
        <v>17</v>
      </c>
      <c r="AT184" s="1">
        <v>1.0274000000000001</v>
      </c>
    </row>
    <row r="185" spans="1:53" ht="12.75" x14ac:dyDescent="0.2">
      <c r="AT185" s="1">
        <v>1.1032999999999999</v>
      </c>
    </row>
    <row r="186" spans="1:53" ht="12.75" x14ac:dyDescent="0.2">
      <c r="AT186" s="1">
        <v>1.9058999999999999</v>
      </c>
    </row>
    <row r="187" spans="1:53" ht="12.75" x14ac:dyDescent="0.2">
      <c r="AT187" s="1">
        <v>1.1680999999999999</v>
      </c>
    </row>
    <row r="188" spans="1:53" ht="12.75" x14ac:dyDescent="0.2">
      <c r="B188" s="21">
        <v>6178</v>
      </c>
      <c r="AT188" s="1">
        <v>1.0833999999999999</v>
      </c>
    </row>
    <row r="189" spans="1:53" ht="12.75" x14ac:dyDescent="0.2">
      <c r="AT189" s="1">
        <v>1.329</v>
      </c>
    </row>
    <row r="190" spans="1:53" ht="12.75" x14ac:dyDescent="0.2">
      <c r="AT190" s="1">
        <v>1.4459</v>
      </c>
    </row>
    <row r="191" spans="1:53" ht="12.75" x14ac:dyDescent="0.2">
      <c r="A191" s="1" t="s">
        <v>49</v>
      </c>
      <c r="B191" s="1" t="s">
        <v>0</v>
      </c>
      <c r="C191" s="1">
        <v>4.0999999999999996</v>
      </c>
      <c r="D191" s="1">
        <v>4.2</v>
      </c>
      <c r="E191" s="1">
        <v>4.3</v>
      </c>
      <c r="F191" s="1">
        <v>4.4000000000000004</v>
      </c>
      <c r="G191" s="1">
        <v>5.0999999999999996</v>
      </c>
      <c r="H191" s="1">
        <v>5.2</v>
      </c>
      <c r="I191" s="1">
        <v>5.3</v>
      </c>
      <c r="J191" s="1">
        <v>5.4</v>
      </c>
      <c r="K191" s="1">
        <v>6.1</v>
      </c>
      <c r="L191" s="1">
        <v>6.2</v>
      </c>
      <c r="M191" s="1">
        <v>6.3</v>
      </c>
      <c r="N191" s="1">
        <v>6.4</v>
      </c>
      <c r="O191" s="1">
        <v>7.1</v>
      </c>
      <c r="P191" s="1">
        <v>7.2</v>
      </c>
      <c r="Q191" s="1">
        <v>7.3</v>
      </c>
      <c r="R191" s="1">
        <v>7.4</v>
      </c>
      <c r="S191" s="1">
        <v>8.1</v>
      </c>
      <c r="T191" s="1">
        <v>8.1999999999999993</v>
      </c>
      <c r="U191" s="1">
        <v>8.3000000000000007</v>
      </c>
      <c r="V191" s="1">
        <v>8.4</v>
      </c>
      <c r="W191" s="1">
        <v>9.1</v>
      </c>
      <c r="X191" s="1">
        <v>9.1999999999999993</v>
      </c>
      <c r="Y191" s="1">
        <v>9.3000000000000007</v>
      </c>
      <c r="Z191" s="1">
        <v>9.4</v>
      </c>
      <c r="AA191" s="1">
        <v>10.1</v>
      </c>
      <c r="AB191" s="1">
        <v>10.199999999999999</v>
      </c>
      <c r="AC191" s="1">
        <v>10.3</v>
      </c>
      <c r="AD191" s="1">
        <v>10.4</v>
      </c>
      <c r="AE191" s="1">
        <v>11.1</v>
      </c>
      <c r="AF191" s="1">
        <v>11.2</v>
      </c>
      <c r="AG191" s="1">
        <v>11.3</v>
      </c>
      <c r="AH191" s="1">
        <v>11.4</v>
      </c>
      <c r="AI191" s="1">
        <v>12.1</v>
      </c>
      <c r="AJ191" s="1">
        <v>12.2</v>
      </c>
      <c r="AK191" s="1">
        <v>12.3</v>
      </c>
      <c r="AL191" s="1">
        <v>12.4</v>
      </c>
      <c r="AM191" s="1">
        <v>13.1</v>
      </c>
      <c r="AN191" s="1">
        <v>13.2</v>
      </c>
      <c r="AO191" s="1">
        <v>13.3</v>
      </c>
      <c r="AP191" s="1">
        <v>13.4</v>
      </c>
      <c r="AQ191" s="1">
        <v>14.1</v>
      </c>
      <c r="AR191" s="1">
        <v>14.2</v>
      </c>
      <c r="AS191" s="1">
        <v>14.3</v>
      </c>
      <c r="AT191" s="1">
        <v>14.4</v>
      </c>
      <c r="AU191" s="1">
        <v>15.1</v>
      </c>
      <c r="AV191" s="1">
        <v>15.2</v>
      </c>
      <c r="AW191" s="1">
        <v>15.3</v>
      </c>
      <c r="AX191" s="1">
        <v>15.4</v>
      </c>
      <c r="AY191" s="1">
        <v>16.100000000000001</v>
      </c>
    </row>
    <row r="192" spans="1:53" ht="12.75" x14ac:dyDescent="0.2">
      <c r="C192" s="16">
        <f t="shared" ref="C192:AT192" si="20">AVERAGE(B179:B184)</f>
        <v>2.3894666666666664</v>
      </c>
      <c r="D192" s="16">
        <f t="shared" si="20"/>
        <v>3.1042749999999999</v>
      </c>
      <c r="E192" s="16">
        <f t="shared" si="20"/>
        <v>3.5933333333333333</v>
      </c>
      <c r="F192" s="16">
        <f t="shared" si="20"/>
        <v>3.7552500000000002</v>
      </c>
      <c r="G192" s="16">
        <f t="shared" si="20"/>
        <v>2.0084</v>
      </c>
      <c r="H192" s="16">
        <f t="shared" si="20"/>
        <v>2.625</v>
      </c>
      <c r="I192" s="16">
        <f t="shared" si="20"/>
        <v>3.4176333333333333</v>
      </c>
      <c r="J192" s="16">
        <f t="shared" si="20"/>
        <v>2.9921800000000003</v>
      </c>
      <c r="K192" s="16">
        <f t="shared" si="20"/>
        <v>1.82928</v>
      </c>
      <c r="L192" s="16">
        <f t="shared" si="20"/>
        <v>2.92625</v>
      </c>
      <c r="M192" s="16">
        <f t="shared" si="20"/>
        <v>3.0636999999999999</v>
      </c>
      <c r="N192" s="16">
        <f t="shared" si="20"/>
        <v>2.9722499999999998</v>
      </c>
      <c r="O192" s="16">
        <f t="shared" si="20"/>
        <v>3.3573333333333331</v>
      </c>
      <c r="P192" s="16">
        <f t="shared" si="20"/>
        <v>3.4511500000000002</v>
      </c>
      <c r="Q192" s="16">
        <f t="shared" si="20"/>
        <v>3.52285</v>
      </c>
      <c r="R192" s="16">
        <f t="shared" si="20"/>
        <v>3.165</v>
      </c>
      <c r="S192" s="16">
        <f t="shared" si="20"/>
        <v>3.9029666666666665</v>
      </c>
      <c r="T192" s="16">
        <f t="shared" si="20"/>
        <v>3.2633999999999999</v>
      </c>
      <c r="U192" s="16">
        <f t="shared" si="20"/>
        <v>2.7037</v>
      </c>
      <c r="V192" s="16">
        <f t="shared" si="20"/>
        <v>2.7560666666666669</v>
      </c>
      <c r="W192" s="16">
        <f t="shared" si="20"/>
        <v>2.2058</v>
      </c>
      <c r="X192" s="16">
        <f t="shared" si="20"/>
        <v>3.1128</v>
      </c>
      <c r="Y192" s="16">
        <f t="shared" si="20"/>
        <v>3.0463</v>
      </c>
      <c r="Z192" s="16">
        <f t="shared" si="20"/>
        <v>2.98725</v>
      </c>
      <c r="AA192" s="16">
        <f t="shared" si="20"/>
        <v>2.8704999999999998</v>
      </c>
      <c r="AB192" s="16">
        <f t="shared" si="20"/>
        <v>3.2267333333333332</v>
      </c>
      <c r="AC192" s="16">
        <f t="shared" si="20"/>
        <v>3.3532500000000001</v>
      </c>
      <c r="AD192" s="16">
        <f t="shared" si="20"/>
        <v>3.1389999999999998</v>
      </c>
      <c r="AE192" s="16">
        <f t="shared" si="20"/>
        <v>2.4661000000000004</v>
      </c>
      <c r="AF192" s="16">
        <f t="shared" si="20"/>
        <v>2.6660500000000003</v>
      </c>
      <c r="AG192" s="16">
        <f t="shared" si="20"/>
        <v>3.1601499999999998</v>
      </c>
      <c r="AH192" s="16">
        <f t="shared" si="20"/>
        <v>3.2075999999999998</v>
      </c>
      <c r="AI192" s="16">
        <f t="shared" si="20"/>
        <v>2.8642500000000002</v>
      </c>
      <c r="AJ192" s="16">
        <f t="shared" si="20"/>
        <v>3.2011500000000002</v>
      </c>
      <c r="AK192" s="16">
        <f t="shared" si="20"/>
        <v>2.8308999999999997</v>
      </c>
      <c r="AL192" s="16">
        <f t="shared" si="20"/>
        <v>3.6149500000000003</v>
      </c>
      <c r="AM192" s="16">
        <f t="shared" si="20"/>
        <v>3.0468000000000002</v>
      </c>
      <c r="AN192" s="16">
        <f t="shared" si="20"/>
        <v>3.1977000000000002</v>
      </c>
      <c r="AO192" s="16">
        <f t="shared" si="20"/>
        <v>3.3351000000000002</v>
      </c>
      <c r="AP192" s="16">
        <f t="shared" si="20"/>
        <v>3.2683</v>
      </c>
      <c r="AQ192" s="16">
        <f t="shared" si="20"/>
        <v>2.6364999999999998</v>
      </c>
      <c r="AR192" s="16">
        <f t="shared" si="20"/>
        <v>3.0138666666666669</v>
      </c>
      <c r="AS192" s="16">
        <f t="shared" si="20"/>
        <v>2.1241000000000003</v>
      </c>
      <c r="AT192" s="16">
        <f t="shared" si="20"/>
        <v>1.7248749999999999</v>
      </c>
      <c r="AU192" s="16">
        <f>AVERAGE(AT179:AT190,AT176:AT177)</f>
        <v>1.4787857142857141</v>
      </c>
      <c r="AV192" s="16">
        <f t="shared" ref="AV192:AY192" si="21">AVERAGE(AU179:AU184)</f>
        <v>2.5250500000000002</v>
      </c>
      <c r="AW192" s="16" t="e">
        <f t="shared" si="21"/>
        <v>#DIV/0!</v>
      </c>
      <c r="AX192" s="16" t="e">
        <f t="shared" si="21"/>
        <v>#DIV/0!</v>
      </c>
      <c r="AY192" s="16" t="e">
        <f t="shared" si="21"/>
        <v>#DIV/0!</v>
      </c>
    </row>
    <row r="194" spans="1:14" ht="12.75" x14ac:dyDescent="0.2">
      <c r="A194" s="1" t="s">
        <v>50</v>
      </c>
      <c r="B194" s="1">
        <v>3.11</v>
      </c>
      <c r="C194" s="1">
        <v>3.21</v>
      </c>
      <c r="D194" s="1">
        <v>3.31</v>
      </c>
    </row>
    <row r="195" spans="1:14" ht="12.75" x14ac:dyDescent="0.2">
      <c r="B195" s="16">
        <f t="shared" ref="B195:D195" si="22">AVERAGE(AY179:AY180)</f>
        <v>2.6879499999999998</v>
      </c>
      <c r="C195" s="16">
        <f t="shared" si="22"/>
        <v>1.7446999999999999</v>
      </c>
      <c r="D195" s="16">
        <f t="shared" si="22"/>
        <v>2.0105499999999998</v>
      </c>
    </row>
    <row r="199" spans="1:14" ht="12.75" x14ac:dyDescent="0.2">
      <c r="C199" s="1" t="s">
        <v>20</v>
      </c>
      <c r="D199" s="1" t="s">
        <v>35</v>
      </c>
      <c r="E199" s="1" t="s">
        <v>36</v>
      </c>
      <c r="F199" s="1" t="s">
        <v>37</v>
      </c>
      <c r="G199" s="1" t="s">
        <v>21</v>
      </c>
      <c r="H199" s="1" t="s">
        <v>38</v>
      </c>
      <c r="I199" s="1" t="s">
        <v>39</v>
      </c>
      <c r="J199" s="1" t="s">
        <v>40</v>
      </c>
      <c r="K199" s="1" t="s">
        <v>22</v>
      </c>
      <c r="L199" s="1" t="s">
        <v>41</v>
      </c>
      <c r="M199" s="1" t="s">
        <v>42</v>
      </c>
      <c r="N199" s="1" t="s">
        <v>43</v>
      </c>
    </row>
    <row r="200" spans="1:14" ht="12.75" x14ac:dyDescent="0.2">
      <c r="C200" s="16">
        <f>AVERAGE(C192:F192)</f>
        <v>3.2105812500000002</v>
      </c>
      <c r="D200" s="16">
        <f>AVERAGE(G192:J192)</f>
        <v>2.7608033333333335</v>
      </c>
      <c r="E200" s="16">
        <f>AVERAGE(K192:N192)</f>
        <v>2.69787</v>
      </c>
      <c r="F200" s="16">
        <f>AVERAGE(O192:R192)</f>
        <v>3.3740833333333331</v>
      </c>
      <c r="G200" s="16">
        <f>AVERAGE(S192:V192)</f>
        <v>3.1565333333333334</v>
      </c>
      <c r="H200" s="16">
        <f>AVERAGE(W192:Z192)</f>
        <v>2.8380375</v>
      </c>
      <c r="I200" s="16">
        <f>AVERAGE(AA192:AD192)</f>
        <v>3.1473708333333335</v>
      </c>
      <c r="J200" s="16">
        <f>AVERAGE(AE192:AH192)</f>
        <v>2.8749750000000001</v>
      </c>
      <c r="K200" s="16">
        <f>AVERAGE(AI192:AL192)</f>
        <v>3.1278125000000001</v>
      </c>
      <c r="L200" s="16">
        <f>AVERAGE(AM192:AP192)</f>
        <v>3.2119750000000002</v>
      </c>
      <c r="M200" s="16">
        <f>AVERAGE(AQ192:AT192)</f>
        <v>2.3748354166666665</v>
      </c>
      <c r="N200" s="16">
        <f>AVERAGE(AU192:AV192)</f>
        <v>2.0019178571428573</v>
      </c>
    </row>
    <row r="219" spans="1:23" ht="12.75" x14ac:dyDescent="0.2">
      <c r="O219" s="1" t="s">
        <v>53</v>
      </c>
      <c r="Q219" s="1">
        <v>5.1100000000000003</v>
      </c>
      <c r="R219" s="1">
        <v>5.12</v>
      </c>
      <c r="S219" s="1">
        <v>5.13</v>
      </c>
      <c r="T219" s="1">
        <v>7.31</v>
      </c>
      <c r="U219" s="1">
        <v>7.32</v>
      </c>
      <c r="V219" s="1">
        <v>7.33</v>
      </c>
      <c r="W219" s="1">
        <v>7.34</v>
      </c>
    </row>
    <row r="220" spans="1:23" ht="12.75" x14ac:dyDescent="0.2">
      <c r="Q220" s="1">
        <v>2.7328999999999999</v>
      </c>
      <c r="R220" s="1">
        <v>3.4190999999999998</v>
      </c>
      <c r="S220" s="1">
        <v>1.4117999999999999</v>
      </c>
      <c r="T220" s="1">
        <v>1.8723000000000001</v>
      </c>
      <c r="U220" s="1">
        <v>1.6964999999999999</v>
      </c>
      <c r="V220" s="16">
        <f>AVERAGE(V245:V247)</f>
        <v>1.9009666666666665</v>
      </c>
      <c r="W220" s="1">
        <v>1.8024</v>
      </c>
    </row>
    <row r="221" spans="1:23" ht="12.75" x14ac:dyDescent="0.2">
      <c r="R221" s="1"/>
      <c r="S221" s="1"/>
    </row>
    <row r="222" spans="1:23" ht="12.75" x14ac:dyDescent="0.2">
      <c r="R222" s="1"/>
      <c r="S222" s="1"/>
    </row>
    <row r="223" spans="1:23" ht="12.75" x14ac:dyDescent="0.2">
      <c r="A223" s="9" t="s">
        <v>45</v>
      </c>
    </row>
    <row r="225" spans="1:19" ht="12.75" x14ac:dyDescent="0.2">
      <c r="B225" s="1">
        <v>1.1100000000000001</v>
      </c>
      <c r="C225" s="1">
        <v>1.21</v>
      </c>
      <c r="D225" s="1">
        <v>1.31</v>
      </c>
      <c r="E225" s="1">
        <v>2.11</v>
      </c>
      <c r="F225" s="1">
        <v>2.12</v>
      </c>
      <c r="G225" s="1">
        <v>2.21</v>
      </c>
      <c r="H225" s="1">
        <v>2.31</v>
      </c>
      <c r="I225" s="1">
        <v>3.11</v>
      </c>
      <c r="J225" s="1">
        <v>3.21</v>
      </c>
      <c r="K225" s="1">
        <v>3.31</v>
      </c>
    </row>
    <row r="226" spans="1:19" ht="12.75" x14ac:dyDescent="0.2">
      <c r="A226" s="1" t="s">
        <v>6</v>
      </c>
      <c r="B226" s="1">
        <v>2.3639000000000001</v>
      </c>
      <c r="C226" s="1">
        <v>2.5339999999999998</v>
      </c>
      <c r="D226" s="1">
        <v>1.4799</v>
      </c>
      <c r="E226" s="1">
        <v>3.0733999999999999</v>
      </c>
      <c r="F226" s="1">
        <v>1.3092999999999999</v>
      </c>
      <c r="G226" s="1">
        <v>3.1646000000000001</v>
      </c>
      <c r="H226" s="1">
        <v>3.0289999999999999</v>
      </c>
      <c r="I226" s="1">
        <v>3.1120000000000001</v>
      </c>
      <c r="J226" s="1">
        <v>1.7516</v>
      </c>
      <c r="K226" s="1">
        <v>1.8187</v>
      </c>
    </row>
    <row r="227" spans="1:19" ht="12.75" x14ac:dyDescent="0.2">
      <c r="A227" s="1" t="s">
        <v>8</v>
      </c>
      <c r="B227" s="1">
        <v>1.9094</v>
      </c>
      <c r="E227" s="1">
        <v>2.5878999999999999</v>
      </c>
      <c r="G227" s="1">
        <v>2.7911000000000001</v>
      </c>
      <c r="I227" s="1">
        <v>2.2639</v>
      </c>
      <c r="K227" s="1">
        <v>2.2023999999999999</v>
      </c>
    </row>
    <row r="228" spans="1:19" ht="12.75" x14ac:dyDescent="0.2">
      <c r="A228" s="1" t="s">
        <v>9</v>
      </c>
      <c r="E228" s="1">
        <v>2.2974999999999999</v>
      </c>
    </row>
    <row r="229" spans="1:19" ht="12.75" x14ac:dyDescent="0.2">
      <c r="A229" s="1" t="s">
        <v>10</v>
      </c>
    </row>
    <row r="230" spans="1:19" ht="12.75" x14ac:dyDescent="0.2">
      <c r="A230" s="1" t="s">
        <v>11</v>
      </c>
    </row>
    <row r="231" spans="1:19" ht="12.75" x14ac:dyDescent="0.2">
      <c r="A231" s="1" t="s">
        <v>17</v>
      </c>
    </row>
    <row r="234" spans="1:19" ht="12.75" x14ac:dyDescent="0.2">
      <c r="D234" s="1" t="s">
        <v>46</v>
      </c>
      <c r="E234" s="1" t="s">
        <v>47</v>
      </c>
      <c r="F234" s="1" t="s">
        <v>44</v>
      </c>
    </row>
    <row r="235" spans="1:19" ht="12.75" x14ac:dyDescent="0.2">
      <c r="D235" s="16">
        <f>AVERAGE(B226:D227)</f>
        <v>2.0718000000000001</v>
      </c>
      <c r="E235" s="16">
        <f>AVERAGE(E226:H229)</f>
        <v>2.6075428571428572</v>
      </c>
      <c r="F235" s="16">
        <f>AVERAGE(I226:K229)</f>
        <v>2.2297199999999995</v>
      </c>
    </row>
    <row r="236" spans="1:19" ht="12.75" x14ac:dyDescent="0.2">
      <c r="R236" s="1"/>
      <c r="S236" s="1"/>
    </row>
    <row r="237" spans="1:19" ht="12.75" x14ac:dyDescent="0.2">
      <c r="R237" s="1"/>
      <c r="S237" s="1"/>
    </row>
    <row r="238" spans="1:19" ht="12.75" x14ac:dyDescent="0.2">
      <c r="R238" s="1"/>
      <c r="S238" s="1"/>
    </row>
    <row r="239" spans="1:19" ht="12.75" x14ac:dyDescent="0.2">
      <c r="R239" s="1"/>
      <c r="S239" s="1"/>
    </row>
    <row r="240" spans="1:19" ht="12.75" x14ac:dyDescent="0.2">
      <c r="R240" s="1"/>
      <c r="S240" s="1"/>
    </row>
    <row r="241" spans="1:50" ht="12.75" x14ac:dyDescent="0.2">
      <c r="R241" s="1"/>
      <c r="S241" s="1"/>
    </row>
    <row r="242" spans="1:50" ht="12.75" x14ac:dyDescent="0.2">
      <c r="R242" s="1"/>
      <c r="S242" s="1"/>
    </row>
    <row r="243" spans="1:50" ht="12.75" x14ac:dyDescent="0.2">
      <c r="R243" s="1"/>
      <c r="S243" s="1"/>
    </row>
    <row r="244" spans="1:50" ht="12.75" x14ac:dyDescent="0.2">
      <c r="R244" s="1">
        <v>3.0198999999999998</v>
      </c>
      <c r="S244" s="1">
        <v>1.1395999999999999</v>
      </c>
    </row>
    <row r="245" spans="1:50" ht="12.75" x14ac:dyDescent="0.2">
      <c r="R245" s="1">
        <v>2.4670000000000001</v>
      </c>
      <c r="S245" s="1">
        <v>1.5980000000000001</v>
      </c>
      <c r="V245" s="1">
        <v>1.7896000000000001</v>
      </c>
    </row>
    <row r="246" spans="1:50" ht="12.75" x14ac:dyDescent="0.2">
      <c r="S246" s="1">
        <v>1.7619</v>
      </c>
      <c r="V246" s="1">
        <v>1.5464</v>
      </c>
    </row>
    <row r="247" spans="1:50" ht="12.75" x14ac:dyDescent="0.2">
      <c r="V247" s="1">
        <v>2.3668999999999998</v>
      </c>
    </row>
    <row r="249" spans="1:50" ht="30" customHeight="1" x14ac:dyDescent="0.2">
      <c r="F249" s="9" t="s">
        <v>54</v>
      </c>
    </row>
    <row r="251" spans="1:50" ht="12.75" x14ac:dyDescent="0.2">
      <c r="B251" s="1">
        <v>4.0999999999999996</v>
      </c>
      <c r="C251" s="1">
        <v>4.2</v>
      </c>
      <c r="D251" s="1">
        <v>4.3</v>
      </c>
      <c r="E251" s="1">
        <v>4.4000000000000004</v>
      </c>
      <c r="F251" s="10">
        <v>5.0999999999999996</v>
      </c>
      <c r="G251" s="1">
        <v>5.2</v>
      </c>
      <c r="H251" s="1">
        <v>5.3</v>
      </c>
      <c r="I251" s="1">
        <v>5.4</v>
      </c>
      <c r="J251" s="1">
        <v>6.1</v>
      </c>
      <c r="K251" s="1">
        <v>6.2</v>
      </c>
      <c r="L251" s="1">
        <v>6.3</v>
      </c>
      <c r="M251" s="1">
        <v>6.4</v>
      </c>
      <c r="N251" s="1">
        <v>7.1</v>
      </c>
      <c r="O251" s="1">
        <v>7.2</v>
      </c>
      <c r="P251" s="10">
        <v>7.3</v>
      </c>
      <c r="Q251" s="1">
        <v>7.4</v>
      </c>
      <c r="R251" s="1">
        <v>8.1</v>
      </c>
      <c r="S251" s="1">
        <v>8.1999999999999993</v>
      </c>
      <c r="T251" s="1">
        <v>8.3000000000000007</v>
      </c>
      <c r="U251" s="1">
        <v>8.4</v>
      </c>
      <c r="V251" s="1">
        <v>9.1</v>
      </c>
      <c r="W251" s="1">
        <v>9.1999999999999993</v>
      </c>
      <c r="X251" s="1">
        <v>9.3000000000000007</v>
      </c>
      <c r="Y251" s="1">
        <v>9.4</v>
      </c>
      <c r="Z251" s="1">
        <v>10.1</v>
      </c>
      <c r="AA251" s="1">
        <v>10.199999999999999</v>
      </c>
      <c r="AB251" s="1">
        <v>10.3</v>
      </c>
      <c r="AC251" s="1">
        <v>10.4</v>
      </c>
      <c r="AD251" s="1">
        <v>11.1</v>
      </c>
      <c r="AE251" s="1">
        <v>11.2</v>
      </c>
      <c r="AF251" s="1">
        <v>11.3</v>
      </c>
      <c r="AG251" s="1">
        <v>11.4</v>
      </c>
      <c r="AH251" s="1">
        <v>12.1</v>
      </c>
      <c r="AI251" s="1">
        <v>12.2</v>
      </c>
      <c r="AJ251" s="1">
        <v>12.3</v>
      </c>
      <c r="AK251" s="1">
        <v>12.4</v>
      </c>
      <c r="AL251" s="1">
        <v>13.1</v>
      </c>
      <c r="AM251" s="1">
        <v>13.2</v>
      </c>
      <c r="AN251" s="1">
        <v>13.3</v>
      </c>
      <c r="AO251" s="1">
        <v>13.4</v>
      </c>
      <c r="AP251" s="1">
        <v>14.1</v>
      </c>
      <c r="AQ251" s="1">
        <v>14.2</v>
      </c>
      <c r="AR251" s="1">
        <v>14.3</v>
      </c>
      <c r="AS251" s="1">
        <v>14.4</v>
      </c>
      <c r="AT251" s="1">
        <v>15.1</v>
      </c>
      <c r="AU251" s="1">
        <v>15.2</v>
      </c>
      <c r="AV251" s="1">
        <v>15.3</v>
      </c>
      <c r="AW251" s="1">
        <v>15.4</v>
      </c>
      <c r="AX251" s="1">
        <v>16.100000000000001</v>
      </c>
    </row>
    <row r="252" spans="1:50" ht="12.75" x14ac:dyDescent="0.2">
      <c r="A252" s="1" t="s">
        <v>6</v>
      </c>
      <c r="B252" s="1">
        <v>2.3208000000000002</v>
      </c>
      <c r="C252" s="1">
        <v>2.2235</v>
      </c>
      <c r="D252" s="1">
        <v>4.3627000000000002</v>
      </c>
      <c r="E252" s="1">
        <v>4.0087000000000002</v>
      </c>
      <c r="F252" s="16">
        <f>AVERAGE(Q220,R220:R245,S220:S246)</f>
        <v>2.193775</v>
      </c>
      <c r="G252" s="1">
        <v>2.3895</v>
      </c>
      <c r="J252" s="1">
        <v>2.5360999999999998</v>
      </c>
      <c r="K252" s="1">
        <v>3.0051000000000001</v>
      </c>
      <c r="L252" s="1">
        <v>3.6118000000000001</v>
      </c>
      <c r="M252" s="1">
        <v>2.5541999999999998</v>
      </c>
      <c r="N252" s="1">
        <v>1.804</v>
      </c>
      <c r="O252" s="1">
        <v>3.6408</v>
      </c>
      <c r="P252" s="16">
        <f>AVERAGE(T220,U220,V220:V247,W220)</f>
        <v>1.8535809523809523</v>
      </c>
      <c r="Q252" s="1">
        <v>2.2896999999999998</v>
      </c>
      <c r="R252" s="1">
        <v>2.9062000000000001</v>
      </c>
      <c r="S252" s="1">
        <v>3.3856999999999999</v>
      </c>
      <c r="T252" s="1">
        <v>2.8405999999999998</v>
      </c>
      <c r="U252" s="1">
        <v>1.3846000000000001</v>
      </c>
      <c r="V252" s="1">
        <v>2.7448000000000001</v>
      </c>
      <c r="W252" s="1">
        <v>3.4218000000000002</v>
      </c>
      <c r="X252" s="1">
        <v>2.2021000000000002</v>
      </c>
      <c r="Y252" s="1">
        <v>3.3961000000000001</v>
      </c>
      <c r="Z252" s="1">
        <v>2.8778000000000001</v>
      </c>
      <c r="AA252" s="1">
        <v>2.9977999999999998</v>
      </c>
      <c r="AB252" s="1">
        <v>3.0543999999999998</v>
      </c>
      <c r="AC252" s="1">
        <v>2.5485000000000002</v>
      </c>
      <c r="AD252" s="1">
        <v>2.3742000000000001</v>
      </c>
      <c r="AE252" s="1">
        <v>2.79</v>
      </c>
      <c r="AF252" s="1">
        <v>2.7568000000000001</v>
      </c>
      <c r="AG252" s="1">
        <v>2.1450999999999998</v>
      </c>
      <c r="AH252" s="1">
        <v>1.4054</v>
      </c>
      <c r="AI252" s="1">
        <v>0.88819999999999999</v>
      </c>
      <c r="AJ252" s="1">
        <v>3.6427999999999998</v>
      </c>
      <c r="AK252" s="1">
        <v>3.0958000000000001</v>
      </c>
      <c r="AL252" s="1">
        <v>3.0621</v>
      </c>
      <c r="AM252" s="1">
        <v>3.0365000000000002</v>
      </c>
      <c r="AN252" s="1">
        <v>2.3498000000000001</v>
      </c>
      <c r="AO252" s="1">
        <v>2.0125000000000002</v>
      </c>
      <c r="AP252" s="1">
        <v>2.0533000000000001</v>
      </c>
    </row>
    <row r="253" spans="1:50" ht="12.75" x14ac:dyDescent="0.2">
      <c r="A253" s="1" t="s">
        <v>8</v>
      </c>
      <c r="B253" s="1">
        <v>2.1278999999999999</v>
      </c>
      <c r="C253" s="1">
        <v>2.7458</v>
      </c>
      <c r="D253" s="1">
        <v>3.54</v>
      </c>
      <c r="E253" s="1">
        <v>3.8275999999999999</v>
      </c>
      <c r="G253" s="1">
        <v>2.2437999999999998</v>
      </c>
      <c r="J253" s="1">
        <v>2.5045000000000002</v>
      </c>
      <c r="K253" s="1">
        <v>2.1726000000000001</v>
      </c>
      <c r="M253" s="1">
        <v>2.3839000000000001</v>
      </c>
      <c r="N253" s="1">
        <v>1.8755999999999999</v>
      </c>
      <c r="O253" s="1">
        <v>2.8534000000000002</v>
      </c>
      <c r="R253" s="1">
        <v>3.0259999999999998</v>
      </c>
      <c r="S253" s="1">
        <v>3.6421999999999999</v>
      </c>
      <c r="T253" s="1">
        <v>2.7050999999999998</v>
      </c>
      <c r="U253" s="1">
        <v>2.2989000000000002</v>
      </c>
      <c r="V253" s="1">
        <v>3.1711</v>
      </c>
      <c r="W253" s="1">
        <v>3.4472999999999998</v>
      </c>
      <c r="X253" s="1">
        <v>1.331</v>
      </c>
      <c r="Y253" s="1">
        <v>3.4666000000000001</v>
      </c>
      <c r="Z253" s="1">
        <v>3.0365000000000002</v>
      </c>
      <c r="AA253" s="1">
        <v>2.5049000000000001</v>
      </c>
      <c r="AB253" s="1">
        <v>3.0289000000000001</v>
      </c>
      <c r="AC253" s="1">
        <v>3.1393</v>
      </c>
      <c r="AD253" s="1">
        <v>2.5844</v>
      </c>
      <c r="AE253" s="1">
        <v>3.4340000000000002</v>
      </c>
      <c r="AF253" s="1">
        <v>2.8794</v>
      </c>
      <c r="AG253" s="1">
        <v>2.1884999999999999</v>
      </c>
      <c r="AH253" s="1">
        <v>1.3802000000000001</v>
      </c>
      <c r="AI253" s="1">
        <v>0.83660000000000001</v>
      </c>
      <c r="AJ253" s="1">
        <v>3.4579</v>
      </c>
      <c r="AL253" s="1">
        <v>3.1476999999999999</v>
      </c>
      <c r="AM253" s="1">
        <v>2.4477000000000002</v>
      </c>
      <c r="AN253" s="1">
        <v>2.0777000000000001</v>
      </c>
      <c r="AO253" s="1">
        <v>2.0808</v>
      </c>
      <c r="AP253" s="1">
        <v>1.5331999999999999</v>
      </c>
    </row>
    <row r="254" spans="1:50" ht="12.75" x14ac:dyDescent="0.2">
      <c r="A254" s="1" t="s">
        <v>9</v>
      </c>
      <c r="C254" s="1">
        <v>2.6539999999999999</v>
      </c>
      <c r="D254" s="1">
        <v>2.6682999999999999</v>
      </c>
      <c r="E254" s="1">
        <v>3.6781999999999999</v>
      </c>
      <c r="G254" s="1">
        <v>2.5737000000000001</v>
      </c>
      <c r="J254" s="1">
        <v>2.3847999999999998</v>
      </c>
      <c r="K254" s="1">
        <v>2.0926</v>
      </c>
      <c r="M254" s="1">
        <v>2.7690999999999999</v>
      </c>
      <c r="N254" s="1">
        <v>1.6079000000000001</v>
      </c>
      <c r="O254" s="1">
        <v>2.4356</v>
      </c>
      <c r="R254" s="1">
        <v>2.9335</v>
      </c>
      <c r="S254" s="1">
        <v>3.6152000000000002</v>
      </c>
      <c r="T254" s="1">
        <v>2.4251</v>
      </c>
      <c r="V254" s="1">
        <v>3.1162000000000001</v>
      </c>
      <c r="W254" s="1">
        <v>3.0373999999999999</v>
      </c>
      <c r="X254" s="1">
        <v>1.4946999999999999</v>
      </c>
      <c r="Y254" s="1">
        <v>2.3256000000000001</v>
      </c>
      <c r="Z254" s="1">
        <v>2.8083</v>
      </c>
      <c r="AC254" s="1">
        <v>2.2936000000000001</v>
      </c>
      <c r="AD254" s="1">
        <v>1.8407</v>
      </c>
      <c r="AF254" s="1">
        <v>2.7105000000000001</v>
      </c>
      <c r="AG254" s="1">
        <v>2.5228000000000002</v>
      </c>
      <c r="AI254" s="1">
        <v>0.79200000000000004</v>
      </c>
      <c r="AL254" s="1">
        <v>2.8462000000000001</v>
      </c>
      <c r="AM254" s="1">
        <v>2.3115000000000001</v>
      </c>
      <c r="AN254" s="1">
        <v>2.1459999999999999</v>
      </c>
      <c r="AO254" s="1">
        <v>2.0295000000000001</v>
      </c>
      <c r="AP254" s="1">
        <v>2.8437999999999999</v>
      </c>
    </row>
    <row r="255" spans="1:50" ht="12.75" x14ac:dyDescent="0.2">
      <c r="A255" s="1" t="s">
        <v>10</v>
      </c>
      <c r="D255" s="1">
        <v>2.8294999999999999</v>
      </c>
      <c r="G255" s="1">
        <v>3.3267000000000002</v>
      </c>
      <c r="K255" s="1">
        <v>1.5548</v>
      </c>
      <c r="M255" s="1">
        <v>2.6597</v>
      </c>
      <c r="N255" s="1">
        <v>1.2662</v>
      </c>
      <c r="O255" s="1">
        <v>2.7513000000000001</v>
      </c>
      <c r="R255" s="1">
        <v>2.4592999999999998</v>
      </c>
      <c r="S255" s="1">
        <v>3.5204</v>
      </c>
      <c r="T255" s="1">
        <v>2.6339999999999999</v>
      </c>
      <c r="V255" s="1">
        <v>2.5529000000000002</v>
      </c>
      <c r="W255" s="1">
        <v>3.0636999999999999</v>
      </c>
      <c r="X255" s="1">
        <v>2.0581999999999998</v>
      </c>
      <c r="Y255" s="1">
        <v>2.5855000000000001</v>
      </c>
      <c r="Z255" s="1">
        <v>2.1835</v>
      </c>
      <c r="AD255" s="1">
        <v>2.4790000000000001</v>
      </c>
      <c r="AI255" s="1">
        <v>0.81969999999999998</v>
      </c>
      <c r="AL255" s="1">
        <v>2.4878999999999998</v>
      </c>
      <c r="AM255" s="1">
        <v>2.2669999999999999</v>
      </c>
      <c r="AN255" s="1">
        <v>2.2605</v>
      </c>
      <c r="AO255" s="1">
        <v>1.9807999999999999</v>
      </c>
      <c r="AP255" s="1">
        <v>1.8337000000000001</v>
      </c>
    </row>
    <row r="256" spans="1:50" ht="12.75" x14ac:dyDescent="0.2">
      <c r="A256" s="1" t="s">
        <v>11</v>
      </c>
      <c r="K256" s="1">
        <v>2.0402</v>
      </c>
      <c r="N256" s="1">
        <v>2.4184999999999999</v>
      </c>
      <c r="O256" s="1">
        <v>2.6688000000000001</v>
      </c>
      <c r="T256" s="1">
        <v>2.5960000000000001</v>
      </c>
      <c r="V256" s="1">
        <v>3.9220000000000002</v>
      </c>
      <c r="Y256" s="1">
        <v>2.7265000000000001</v>
      </c>
      <c r="Z256" s="1">
        <v>1.9966999999999999</v>
      </c>
      <c r="AI256" s="1">
        <v>0.9143</v>
      </c>
      <c r="AL256" s="1">
        <v>2.7014</v>
      </c>
      <c r="AM256" s="1">
        <v>2.6888000000000001</v>
      </c>
      <c r="AO256" s="1">
        <v>2.2448999999999999</v>
      </c>
      <c r="AP256" s="1">
        <v>2.782</v>
      </c>
    </row>
    <row r="257" spans="1:90" ht="12.75" x14ac:dyDescent="0.2">
      <c r="A257" s="1" t="s">
        <v>17</v>
      </c>
      <c r="T257" s="1">
        <v>2.5708000000000002</v>
      </c>
      <c r="AL257" s="1">
        <v>3.1684000000000001</v>
      </c>
      <c r="AM257" s="1">
        <v>2.7505999999999999</v>
      </c>
      <c r="AO257" s="1">
        <v>1.9448000000000001</v>
      </c>
    </row>
    <row r="258" spans="1:90" ht="12.75" x14ac:dyDescent="0.2">
      <c r="AL258" s="1">
        <v>3.1149</v>
      </c>
      <c r="AM258" s="1">
        <v>2.9950000000000001</v>
      </c>
    </row>
    <row r="259" spans="1:90" ht="12.75" x14ac:dyDescent="0.2">
      <c r="A259" s="25">
        <v>6177</v>
      </c>
    </row>
    <row r="264" spans="1:90" ht="12.75" x14ac:dyDescent="0.2">
      <c r="A264" s="1" t="s">
        <v>49</v>
      </c>
      <c r="B264" s="1" t="s">
        <v>0</v>
      </c>
      <c r="C264" s="26">
        <v>4.0999999999999996</v>
      </c>
      <c r="D264" s="26">
        <v>4.2</v>
      </c>
      <c r="E264" s="26">
        <v>4.3</v>
      </c>
      <c r="F264" s="26">
        <v>4.4000000000000004</v>
      </c>
      <c r="G264" s="26">
        <v>5.0999999999999996</v>
      </c>
      <c r="H264" s="26">
        <v>5.2</v>
      </c>
      <c r="I264" s="27"/>
      <c r="J264" s="27"/>
      <c r="K264" s="26">
        <v>6.1</v>
      </c>
      <c r="L264" s="26">
        <v>6.2</v>
      </c>
      <c r="M264" s="26">
        <v>6.3</v>
      </c>
      <c r="N264" s="26">
        <v>6.4</v>
      </c>
      <c r="O264" s="26">
        <v>7.1</v>
      </c>
      <c r="P264" s="26">
        <v>7.2</v>
      </c>
      <c r="Q264" s="26">
        <v>7.3</v>
      </c>
      <c r="R264" s="26">
        <v>7.4</v>
      </c>
      <c r="S264" s="26">
        <v>8.1</v>
      </c>
      <c r="T264" s="26">
        <v>8.1999999999999993</v>
      </c>
      <c r="U264" s="26">
        <v>8.3000000000000007</v>
      </c>
      <c r="V264" s="26">
        <v>8.4</v>
      </c>
      <c r="W264" s="26">
        <v>9.1</v>
      </c>
      <c r="X264" s="26">
        <v>9.1999999999999993</v>
      </c>
      <c r="Y264" s="26">
        <v>9.3000000000000007</v>
      </c>
      <c r="Z264" s="26">
        <v>9.4</v>
      </c>
      <c r="AA264" s="26">
        <v>10.1</v>
      </c>
      <c r="AB264" s="26">
        <v>10.199999999999999</v>
      </c>
      <c r="AC264" s="26">
        <v>10.3</v>
      </c>
      <c r="AD264" s="26">
        <v>10.4</v>
      </c>
      <c r="AE264" s="26">
        <v>11.1</v>
      </c>
      <c r="AF264" s="26">
        <v>11.2</v>
      </c>
      <c r="AG264" s="26">
        <v>11.3</v>
      </c>
      <c r="AH264" s="26">
        <v>11.4</v>
      </c>
      <c r="AI264" s="26">
        <v>12.1</v>
      </c>
      <c r="AJ264" s="26">
        <v>12.2</v>
      </c>
      <c r="AK264" s="26">
        <v>12.3</v>
      </c>
      <c r="AL264" s="26">
        <v>12.4</v>
      </c>
      <c r="AM264" s="26">
        <v>13.1</v>
      </c>
      <c r="AN264" s="26">
        <v>13.2</v>
      </c>
      <c r="AO264" s="26">
        <v>13.3</v>
      </c>
      <c r="AP264" s="26">
        <v>13.4</v>
      </c>
      <c r="AQ264" s="26">
        <v>14.1</v>
      </c>
      <c r="AR264" s="1">
        <v>14.2</v>
      </c>
      <c r="AS264" s="1">
        <v>14.3</v>
      </c>
      <c r="AT264" s="1">
        <v>14.4</v>
      </c>
      <c r="AU264" s="1">
        <v>15.1</v>
      </c>
      <c r="AV264" s="1">
        <v>15.2</v>
      </c>
      <c r="AW264" s="1">
        <v>15.3</v>
      </c>
      <c r="AX264" s="1">
        <v>15.4</v>
      </c>
      <c r="AY264" s="1">
        <v>16.100000000000001</v>
      </c>
    </row>
    <row r="265" spans="1:90" ht="12.75" x14ac:dyDescent="0.2">
      <c r="C265" s="16">
        <f>AVERAGE(B252:B257)</f>
        <v>2.2243500000000003</v>
      </c>
      <c r="D265" s="16">
        <f>AVERAGE(C252:C259)</f>
        <v>2.5411000000000001</v>
      </c>
      <c r="E265" s="16">
        <f t="shared" ref="E265:F265" si="23">AVERAGE(D252:D257)</f>
        <v>3.3501249999999998</v>
      </c>
      <c r="F265" s="16">
        <f t="shared" si="23"/>
        <v>3.8381666666666665</v>
      </c>
      <c r="G265" s="16">
        <f t="shared" ref="G265:H265" si="24">AVERAGE(F252:F259)</f>
        <v>2.193775</v>
      </c>
      <c r="H265" s="16">
        <f t="shared" si="24"/>
        <v>2.6334250000000003</v>
      </c>
      <c r="K265" s="16">
        <f t="shared" ref="K265:AQ265" si="25">AVERAGE(J252:J259)</f>
        <v>2.4751333333333334</v>
      </c>
      <c r="L265" s="16">
        <f t="shared" si="25"/>
        <v>2.17306</v>
      </c>
      <c r="M265" s="16">
        <f t="shared" si="25"/>
        <v>3.6118000000000001</v>
      </c>
      <c r="N265" s="16">
        <f t="shared" si="25"/>
        <v>2.5917250000000003</v>
      </c>
      <c r="O265" s="16">
        <f t="shared" si="25"/>
        <v>1.7944399999999998</v>
      </c>
      <c r="P265" s="16">
        <f t="shared" si="25"/>
        <v>2.8699800000000004</v>
      </c>
      <c r="Q265" s="16">
        <f t="shared" si="25"/>
        <v>1.8535809523809523</v>
      </c>
      <c r="R265" s="16">
        <f t="shared" si="25"/>
        <v>2.2896999999999998</v>
      </c>
      <c r="S265" s="16">
        <f t="shared" si="25"/>
        <v>2.8312499999999998</v>
      </c>
      <c r="T265" s="16">
        <f t="shared" si="25"/>
        <v>3.5408750000000002</v>
      </c>
      <c r="U265" s="16">
        <f t="shared" si="25"/>
        <v>2.6286</v>
      </c>
      <c r="V265" s="16">
        <f t="shared" si="25"/>
        <v>1.8417500000000002</v>
      </c>
      <c r="W265" s="16">
        <f t="shared" si="25"/>
        <v>3.1014000000000004</v>
      </c>
      <c r="X265" s="16">
        <f t="shared" si="25"/>
        <v>3.2425499999999996</v>
      </c>
      <c r="Y265" s="16">
        <f t="shared" si="25"/>
        <v>1.7715000000000001</v>
      </c>
      <c r="Z265" s="16">
        <f t="shared" si="25"/>
        <v>2.9000599999999999</v>
      </c>
      <c r="AA265" s="16">
        <f t="shared" si="25"/>
        <v>2.5805600000000002</v>
      </c>
      <c r="AB265" s="16">
        <f t="shared" si="25"/>
        <v>2.75135</v>
      </c>
      <c r="AC265" s="16">
        <f t="shared" si="25"/>
        <v>3.0416499999999997</v>
      </c>
      <c r="AD265" s="16">
        <f t="shared" si="25"/>
        <v>2.6604666666666668</v>
      </c>
      <c r="AE265" s="16">
        <f t="shared" si="25"/>
        <v>2.3195750000000004</v>
      </c>
      <c r="AF265" s="16">
        <f t="shared" si="25"/>
        <v>3.1120000000000001</v>
      </c>
      <c r="AG265" s="16">
        <f t="shared" si="25"/>
        <v>2.7822333333333336</v>
      </c>
      <c r="AH265" s="16">
        <f t="shared" si="25"/>
        <v>2.2854666666666668</v>
      </c>
      <c r="AI265" s="16">
        <f t="shared" si="25"/>
        <v>1.3928</v>
      </c>
      <c r="AJ265" s="16">
        <f t="shared" si="25"/>
        <v>0.85016000000000003</v>
      </c>
      <c r="AK265" s="16">
        <f t="shared" si="25"/>
        <v>3.5503499999999999</v>
      </c>
      <c r="AL265" s="16">
        <f t="shared" si="25"/>
        <v>3.0958000000000001</v>
      </c>
      <c r="AM265" s="16">
        <f t="shared" si="25"/>
        <v>2.9326571428571424</v>
      </c>
      <c r="AN265" s="16">
        <f t="shared" si="25"/>
        <v>2.6424428571428571</v>
      </c>
      <c r="AO265" s="16">
        <f t="shared" si="25"/>
        <v>2.2084999999999999</v>
      </c>
      <c r="AP265" s="16">
        <f t="shared" si="25"/>
        <v>2.0488833333333334</v>
      </c>
      <c r="AQ265" s="16">
        <f t="shared" si="25"/>
        <v>2.2092000000000001</v>
      </c>
      <c r="AU265" s="16" t="e">
        <f>AVERAGE(AT252:AT259)</f>
        <v>#DIV/0!</v>
      </c>
      <c r="AY265" s="16" t="e">
        <f>AVERAGE(AX252:AX259)</f>
        <v>#DIV/0!</v>
      </c>
    </row>
    <row r="272" spans="1:90" ht="12.75" x14ac:dyDescent="0.2">
      <c r="A272" s="2"/>
      <c r="B272" s="28" t="s">
        <v>20</v>
      </c>
      <c r="C272" s="26" t="s">
        <v>35</v>
      </c>
      <c r="D272" s="29" t="s">
        <v>36</v>
      </c>
      <c r="E272" s="26" t="s">
        <v>37</v>
      </c>
      <c r="F272" s="29" t="s">
        <v>21</v>
      </c>
      <c r="G272" s="26" t="s">
        <v>38</v>
      </c>
      <c r="H272" s="29" t="s">
        <v>39</v>
      </c>
      <c r="I272" s="26" t="s">
        <v>40</v>
      </c>
      <c r="J272" s="30" t="s">
        <v>22</v>
      </c>
      <c r="K272" s="30" t="s">
        <v>41</v>
      </c>
      <c r="L272" s="29" t="s">
        <v>42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</row>
    <row r="273" spans="1:90" ht="12.75" x14ac:dyDescent="0.2">
      <c r="A273" s="2"/>
      <c r="B273" s="31">
        <f>AVERAGE(C265:F265)</f>
        <v>2.9884354166666665</v>
      </c>
      <c r="C273" s="27">
        <f>AVERAGE(G265:H265)</f>
        <v>2.4136000000000002</v>
      </c>
      <c r="D273" s="31">
        <f>AVERAGE(K265:N265)</f>
        <v>2.7129295833333336</v>
      </c>
      <c r="E273" s="27">
        <f>AVERAGE(O265:R265)</f>
        <v>2.2019252380952379</v>
      </c>
      <c r="F273" s="31">
        <f>AVERAGE(S265:V265)</f>
        <v>2.7106187500000001</v>
      </c>
      <c r="G273" s="27">
        <f>AVERAGE(W265:Z265)</f>
        <v>2.7538774999999998</v>
      </c>
      <c r="H273" s="31">
        <f>AVERAGE(AA265:AD265)</f>
        <v>2.7585066666666669</v>
      </c>
      <c r="I273" s="27">
        <f>AVERAGE(AE265:AH265)</f>
        <v>2.6248187500000002</v>
      </c>
      <c r="J273" s="28">
        <f>AVERAGE(AI265:AL265)</f>
        <v>2.2222775000000001</v>
      </c>
      <c r="K273" s="28">
        <f>AVERAGE(AM265:AP265)</f>
        <v>2.4581208333333331</v>
      </c>
      <c r="L273" s="31">
        <f>AVERAGE(AQ265:AT265)</f>
        <v>2.2092000000000001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</row>
    <row r="297" spans="1:25" ht="12.75" x14ac:dyDescent="0.2">
      <c r="A297" s="9" t="s">
        <v>45</v>
      </c>
    </row>
    <row r="299" spans="1:25" ht="12.75" x14ac:dyDescent="0.2">
      <c r="B299" s="1">
        <v>1.1200000000000001</v>
      </c>
      <c r="C299" s="1">
        <v>1.1299999999999999</v>
      </c>
      <c r="D299" s="1">
        <v>1.21</v>
      </c>
      <c r="E299" s="1">
        <v>1.22</v>
      </c>
      <c r="F299" s="1">
        <v>1.23</v>
      </c>
      <c r="G299" s="1">
        <v>1.24</v>
      </c>
      <c r="H299" s="1">
        <v>2.11</v>
      </c>
      <c r="I299" s="1">
        <v>2.12</v>
      </c>
      <c r="J299" s="1">
        <v>2.13</v>
      </c>
      <c r="K299" s="1">
        <v>2.1</v>
      </c>
      <c r="L299" s="1">
        <v>2.21</v>
      </c>
      <c r="M299" s="1">
        <v>2.2200000000000002</v>
      </c>
      <c r="N299" s="1">
        <v>3.21</v>
      </c>
      <c r="O299" s="1">
        <v>3.22</v>
      </c>
      <c r="P299" s="1">
        <v>3.23</v>
      </c>
      <c r="Q299" s="1">
        <v>3.24</v>
      </c>
      <c r="R299" s="1">
        <v>3.25</v>
      </c>
      <c r="S299" s="1">
        <v>3.31</v>
      </c>
      <c r="T299" s="1">
        <v>3.32</v>
      </c>
      <c r="U299" s="1">
        <v>3.33</v>
      </c>
      <c r="V299" s="1">
        <v>3.41</v>
      </c>
      <c r="W299" s="1">
        <v>3.42</v>
      </c>
      <c r="X299" s="1">
        <v>3.43</v>
      </c>
      <c r="Y299" s="1">
        <v>3.44</v>
      </c>
    </row>
    <row r="300" spans="1:25" ht="12.75" x14ac:dyDescent="0.2">
      <c r="A300" s="1" t="s">
        <v>6</v>
      </c>
      <c r="B300" s="1">
        <v>1.7532000000000001</v>
      </c>
      <c r="C300" s="1">
        <v>2.6147999999999998</v>
      </c>
      <c r="D300" s="1">
        <v>1.1673</v>
      </c>
      <c r="E300" s="1">
        <v>1.5681</v>
      </c>
      <c r="F300" s="1">
        <v>1.9471000000000001</v>
      </c>
      <c r="G300" s="1">
        <v>1.1832</v>
      </c>
      <c r="H300" s="1">
        <v>2.1844000000000001</v>
      </c>
      <c r="I300" s="1">
        <v>1.2856000000000001</v>
      </c>
      <c r="J300" s="1">
        <v>2.1206</v>
      </c>
      <c r="L300" s="1">
        <v>2.3986000000000001</v>
      </c>
      <c r="M300" s="1">
        <v>1.8512</v>
      </c>
      <c r="N300" s="1">
        <v>1.6395999999999999</v>
      </c>
      <c r="O300" s="1">
        <v>2.4245999999999999</v>
      </c>
      <c r="P300" s="1">
        <v>3.0392999999999999</v>
      </c>
      <c r="Q300" s="1">
        <v>1.6774</v>
      </c>
      <c r="R300" s="1">
        <v>1.6494</v>
      </c>
      <c r="S300" s="1">
        <v>2.4238</v>
      </c>
      <c r="T300" s="1">
        <v>2.8748999999999998</v>
      </c>
      <c r="U300" s="1">
        <v>3.0691999999999999</v>
      </c>
      <c r="V300" s="1">
        <v>2.1516000000000002</v>
      </c>
      <c r="W300" s="1">
        <v>1.3392999999999999</v>
      </c>
      <c r="X300" s="1">
        <v>1.5828</v>
      </c>
      <c r="Y300" s="1">
        <v>1.6891</v>
      </c>
    </row>
    <row r="301" spans="1:25" ht="12.75" x14ac:dyDescent="0.2">
      <c r="A301" s="1" t="s">
        <v>8</v>
      </c>
      <c r="B301" s="1">
        <v>1.7089000000000001</v>
      </c>
      <c r="H301" s="1">
        <v>1.7768999999999999</v>
      </c>
      <c r="I301" s="1">
        <v>1.5359</v>
      </c>
      <c r="J301" s="1">
        <v>2.1128</v>
      </c>
      <c r="L301" s="1">
        <v>2.6337000000000002</v>
      </c>
      <c r="M301" s="1">
        <v>2.4838</v>
      </c>
      <c r="N301" s="1">
        <v>2.6669</v>
      </c>
      <c r="R301" s="1">
        <v>1.4338</v>
      </c>
      <c r="S301" s="1">
        <v>1.35</v>
      </c>
      <c r="T301" s="1">
        <v>2.6381000000000001</v>
      </c>
      <c r="W301" s="1">
        <v>1.1257999999999999</v>
      </c>
      <c r="Y301" s="1">
        <v>1.631</v>
      </c>
    </row>
    <row r="302" spans="1:25" ht="12.75" x14ac:dyDescent="0.2">
      <c r="A302" s="1" t="s">
        <v>9</v>
      </c>
      <c r="H302" s="1">
        <v>1.7364999999999999</v>
      </c>
      <c r="J302" s="1">
        <v>2.1619999999999999</v>
      </c>
      <c r="M302" s="1">
        <v>2.5792000000000002</v>
      </c>
      <c r="S302" s="1">
        <v>2.5771000000000002</v>
      </c>
      <c r="Y302" s="1">
        <v>1.5926</v>
      </c>
    </row>
    <row r="303" spans="1:25" ht="12.75" x14ac:dyDescent="0.2">
      <c r="A303" s="1" t="s">
        <v>10</v>
      </c>
      <c r="H303" s="1">
        <v>1.7032</v>
      </c>
      <c r="J303" s="1">
        <v>2.2317999999999998</v>
      </c>
    </row>
    <row r="304" spans="1:25" ht="12.75" x14ac:dyDescent="0.2">
      <c r="A304" s="1" t="s">
        <v>11</v>
      </c>
      <c r="H304" s="1">
        <v>1.9574</v>
      </c>
    </row>
    <row r="305" spans="1:5" ht="12.75" x14ac:dyDescent="0.2">
      <c r="A305" s="1" t="s">
        <v>17</v>
      </c>
    </row>
    <row r="309" spans="1:5" ht="12.75" x14ac:dyDescent="0.2">
      <c r="C309" s="1" t="s">
        <v>46</v>
      </c>
      <c r="D309" s="1" t="s">
        <v>47</v>
      </c>
      <c r="E309" s="1" t="s">
        <v>44</v>
      </c>
    </row>
    <row r="310" spans="1:5" ht="14.25" x14ac:dyDescent="0.2">
      <c r="C310" s="23">
        <f>AVERAGE(B300:G303)</f>
        <v>1.7060857142857144</v>
      </c>
      <c r="D310" s="23">
        <f>AVERAGE(H300:M305)</f>
        <v>2.0470999999999999</v>
      </c>
      <c r="E310" s="16">
        <f>AVERAGE(N300:Z306)</f>
        <v>2.0288149999999998</v>
      </c>
    </row>
    <row r="326" spans="1:50" ht="12.75" x14ac:dyDescent="0.2">
      <c r="A326" s="32">
        <v>6172</v>
      </c>
      <c r="B326" s="1" t="s">
        <v>55</v>
      </c>
    </row>
    <row r="327" spans="1:50" ht="12.75" x14ac:dyDescent="0.2">
      <c r="B327" s="1">
        <v>7.5899999999999995E-2</v>
      </c>
      <c r="C327" s="1">
        <v>7.46E-2</v>
      </c>
      <c r="D327" s="1">
        <v>7.4999999999999997E-2</v>
      </c>
      <c r="E327" s="1">
        <v>7.5899999999999995E-2</v>
      </c>
      <c r="F327" s="1">
        <v>7.3999999999999996E-2</v>
      </c>
      <c r="G327" s="1">
        <v>7.22E-2</v>
      </c>
      <c r="H327" s="1">
        <v>7.3200000000000001E-2</v>
      </c>
      <c r="I327" s="1">
        <v>7.7899999999999997E-2</v>
      </c>
      <c r="J327" s="1">
        <v>7.3899999999999993E-2</v>
      </c>
      <c r="K327" s="1">
        <v>6.8199999999999997E-2</v>
      </c>
      <c r="L327" s="1">
        <v>6.9800000000000001E-2</v>
      </c>
      <c r="M327" s="1">
        <v>6.6699999999999995E-2</v>
      </c>
      <c r="N327" s="1">
        <v>7.4099999999999999E-2</v>
      </c>
      <c r="O327" s="1">
        <v>7.4999999999999997E-2</v>
      </c>
      <c r="P327" s="1">
        <v>7.4099999999999999E-2</v>
      </c>
      <c r="Q327" s="1">
        <v>7.4899999999999994E-2</v>
      </c>
      <c r="R327" s="1">
        <v>7.4999999999999997E-2</v>
      </c>
      <c r="S327" s="1">
        <v>7.3200000000000001E-2</v>
      </c>
      <c r="T327" s="1">
        <v>7.1300000000000002E-2</v>
      </c>
      <c r="U327" s="1">
        <v>7.4999999999999997E-2</v>
      </c>
      <c r="V327" s="1">
        <v>6.1100000000000002E-2</v>
      </c>
      <c r="W327" s="1">
        <v>6.59E-2</v>
      </c>
      <c r="X327" s="1">
        <v>6.3799999999999996E-2</v>
      </c>
      <c r="Y327" s="1">
        <v>6.5199999999999994E-2</v>
      </c>
      <c r="Z327" s="1">
        <v>6.6600000000000006E-2</v>
      </c>
      <c r="AA327" s="1">
        <v>6.2399999999999997E-2</v>
      </c>
      <c r="AB327" s="1">
        <v>6.5199999999999994E-2</v>
      </c>
      <c r="AC327" s="1">
        <v>6.3799999999999996E-2</v>
      </c>
      <c r="AD327" s="1">
        <v>6.25E-2</v>
      </c>
      <c r="AE327" s="1">
        <v>6.4500000000000002E-2</v>
      </c>
      <c r="AF327" s="1">
        <v>6.0600000000000001E-2</v>
      </c>
      <c r="AG327" s="1">
        <v>5.8799999999999998E-2</v>
      </c>
      <c r="AH327" s="1">
        <v>6.3100000000000003E-2</v>
      </c>
      <c r="AI327" s="1">
        <v>5.7700000000000001E-2</v>
      </c>
      <c r="AJ327" s="1">
        <v>5.8799999999999998E-2</v>
      </c>
      <c r="AK327" s="1">
        <v>5.9299999999999999E-2</v>
      </c>
      <c r="AL327" s="1">
        <v>6.1800000000000001E-2</v>
      </c>
    </row>
    <row r="328" spans="1:50" ht="12.75" x14ac:dyDescent="0.2">
      <c r="A328" s="27"/>
      <c r="B328" s="26">
        <v>4.0999999999999996</v>
      </c>
      <c r="C328" s="26">
        <v>4.2</v>
      </c>
      <c r="D328" s="26">
        <v>4.3</v>
      </c>
      <c r="E328" s="26">
        <v>4.4000000000000004</v>
      </c>
      <c r="F328" s="26">
        <v>5.0999999999999996</v>
      </c>
      <c r="G328" s="26">
        <v>5.2</v>
      </c>
      <c r="H328" s="26">
        <v>5.3</v>
      </c>
      <c r="I328" s="26">
        <v>5.4</v>
      </c>
      <c r="J328" s="26">
        <v>6.1</v>
      </c>
      <c r="K328" s="26">
        <v>6.2</v>
      </c>
      <c r="L328" s="26">
        <v>6.3</v>
      </c>
      <c r="M328" s="26">
        <v>6.4</v>
      </c>
      <c r="N328" s="26">
        <v>7.1</v>
      </c>
      <c r="O328" s="26">
        <v>7.2</v>
      </c>
      <c r="P328" s="26">
        <v>7.3</v>
      </c>
      <c r="Q328" s="26">
        <v>7.4</v>
      </c>
      <c r="R328" s="26">
        <v>8.1</v>
      </c>
      <c r="S328" s="26">
        <v>8.1999999999999993</v>
      </c>
      <c r="T328" s="26">
        <v>8.3000000000000007</v>
      </c>
      <c r="U328" s="26">
        <v>8.4</v>
      </c>
      <c r="V328" s="26">
        <v>9.1</v>
      </c>
      <c r="W328" s="26">
        <v>9.1999999999999993</v>
      </c>
      <c r="X328" s="26">
        <v>9.3000000000000007</v>
      </c>
      <c r="Y328" s="26">
        <v>9.4</v>
      </c>
      <c r="Z328" s="26">
        <v>10.1</v>
      </c>
      <c r="AA328" s="26">
        <v>10.199999999999999</v>
      </c>
      <c r="AB328" s="26">
        <v>10.3</v>
      </c>
      <c r="AC328" s="26">
        <v>10.4</v>
      </c>
      <c r="AD328" s="26">
        <v>11.1</v>
      </c>
      <c r="AE328" s="26">
        <v>11.2</v>
      </c>
      <c r="AF328" s="26">
        <v>11.3</v>
      </c>
      <c r="AG328" s="26">
        <v>11.4</v>
      </c>
      <c r="AH328" s="26">
        <v>12.1</v>
      </c>
      <c r="AI328" s="26">
        <v>12.2</v>
      </c>
      <c r="AJ328" s="26">
        <v>12.3</v>
      </c>
      <c r="AK328" s="26">
        <v>12.4</v>
      </c>
      <c r="AL328" s="26">
        <v>13.1</v>
      </c>
      <c r="AM328" s="26"/>
      <c r="AN328" s="26"/>
      <c r="AO328" s="26"/>
      <c r="AP328" s="26"/>
      <c r="AQ328" s="26"/>
      <c r="AR328" s="26"/>
      <c r="AS328" s="26"/>
      <c r="AT328" s="26"/>
      <c r="AU328" s="26"/>
      <c r="AV328" s="26">
        <v>15.3</v>
      </c>
      <c r="AW328" s="26">
        <v>15.4</v>
      </c>
      <c r="AX328" s="26">
        <v>16.100000000000001</v>
      </c>
    </row>
    <row r="329" spans="1:50" ht="12.75" x14ac:dyDescent="0.2">
      <c r="A329" s="1" t="s">
        <v>6</v>
      </c>
      <c r="B329" s="1">
        <v>2.0341999999999998</v>
      </c>
      <c r="C329" s="1">
        <v>1.8129</v>
      </c>
      <c r="D329" s="1">
        <v>1.9738</v>
      </c>
      <c r="E329" s="1">
        <v>2.8424</v>
      </c>
      <c r="F329" s="1">
        <v>2.3523999999999998</v>
      </c>
      <c r="G329" s="1">
        <v>2.3068</v>
      </c>
      <c r="H329" s="9">
        <v>3.6084000000000001</v>
      </c>
      <c r="I329" s="1">
        <v>3.9571999999999998</v>
      </c>
      <c r="J329" s="1">
        <v>2.1006999999999998</v>
      </c>
      <c r="K329" s="1">
        <v>2.7101000000000002</v>
      </c>
      <c r="L329" s="1">
        <v>1.8031999999999999</v>
      </c>
      <c r="M329" s="1">
        <v>2.7490000000000001</v>
      </c>
      <c r="N329" s="1">
        <v>2.6486999999999998</v>
      </c>
      <c r="O329" s="1">
        <v>3.2583000000000002</v>
      </c>
      <c r="P329" s="1">
        <v>2.1099000000000001</v>
      </c>
      <c r="Q329" s="1">
        <v>3.0398999999999998</v>
      </c>
      <c r="R329" s="1">
        <v>2.4152</v>
      </c>
      <c r="S329" s="1">
        <v>2.6758000000000002</v>
      </c>
      <c r="T329" s="1">
        <v>2.5779000000000001</v>
      </c>
      <c r="U329" s="1">
        <v>3.1597</v>
      </c>
      <c r="V329" s="1">
        <v>2.8048999999999999</v>
      </c>
      <c r="W329" s="1">
        <v>3.8532999999999999</v>
      </c>
      <c r="X329" s="1">
        <v>3.5495000000000001</v>
      </c>
      <c r="Y329" s="1">
        <v>3.0497999999999998</v>
      </c>
      <c r="Z329" s="1">
        <v>3.5068000000000001</v>
      </c>
      <c r="AA329" s="1">
        <v>3.4375</v>
      </c>
      <c r="AB329" s="1">
        <v>2.7233999999999998</v>
      </c>
      <c r="AC329" s="1">
        <v>3.1027</v>
      </c>
      <c r="AD329" s="1">
        <v>3.5064000000000002</v>
      </c>
      <c r="AE329" s="1">
        <v>2.8595000000000002</v>
      </c>
      <c r="AF329" s="1">
        <v>2.8967000000000001</v>
      </c>
      <c r="AG329" s="1">
        <v>3.1337000000000002</v>
      </c>
      <c r="AH329" s="1">
        <v>3.2094999999999998</v>
      </c>
      <c r="AI329" s="1">
        <v>3.3721000000000001</v>
      </c>
      <c r="AJ329" s="1">
        <v>2.9975999999999998</v>
      </c>
      <c r="AK329" s="1">
        <v>3.0284</v>
      </c>
      <c r="AL329" s="1">
        <v>2.4251999999999998</v>
      </c>
    </row>
    <row r="330" spans="1:50" ht="12.75" x14ac:dyDescent="0.2">
      <c r="A330" s="1" t="s">
        <v>8</v>
      </c>
      <c r="B330" s="1">
        <v>1.9238</v>
      </c>
      <c r="C330" s="1">
        <v>1.8876999999999999</v>
      </c>
      <c r="D330" s="1">
        <v>2.2770000000000001</v>
      </c>
      <c r="E330" s="1">
        <v>2.9937999999999998</v>
      </c>
      <c r="F330" s="1">
        <v>2.1307999999999998</v>
      </c>
      <c r="G330" s="1">
        <v>2.3144</v>
      </c>
      <c r="I330" s="1">
        <v>4.0378999999999996</v>
      </c>
      <c r="J330" s="1">
        <v>2.2591000000000001</v>
      </c>
      <c r="L330" s="1">
        <v>2.1153</v>
      </c>
      <c r="N330" s="1">
        <v>2.3955000000000002</v>
      </c>
      <c r="O330" s="1">
        <v>2.657</v>
      </c>
      <c r="P330" s="1">
        <v>1.9827999999999999</v>
      </c>
      <c r="Q330" s="1">
        <v>2.0611999999999999</v>
      </c>
      <c r="W330" s="1">
        <v>3.7016</v>
      </c>
      <c r="Z330" s="1">
        <v>3.0415999999999999</v>
      </c>
      <c r="AC330" s="1">
        <v>3.0708000000000002</v>
      </c>
      <c r="AD330" s="1">
        <v>3.2964000000000002</v>
      </c>
      <c r="AE330" s="1">
        <v>2.2364000000000002</v>
      </c>
      <c r="AG330" s="1">
        <v>3.2275</v>
      </c>
      <c r="AH330" s="1">
        <v>3.1928000000000001</v>
      </c>
      <c r="AI330" s="1">
        <v>3.0981000000000001</v>
      </c>
      <c r="AK330" s="1">
        <v>3.2658</v>
      </c>
      <c r="AL330" s="1">
        <v>2.3243</v>
      </c>
    </row>
    <row r="331" spans="1:50" ht="12.75" x14ac:dyDescent="0.2">
      <c r="A331" s="1" t="s">
        <v>9</v>
      </c>
      <c r="B331" s="1">
        <v>1.8472999999999999</v>
      </c>
      <c r="C331" s="1">
        <v>1.9153</v>
      </c>
      <c r="D331" s="1">
        <v>2.2963</v>
      </c>
      <c r="E331" s="1">
        <v>3.0657999999999999</v>
      </c>
      <c r="F331" s="1">
        <v>2.0021</v>
      </c>
      <c r="G331" s="1">
        <v>2.0699000000000001</v>
      </c>
      <c r="I331" s="1">
        <v>3.8176999999999999</v>
      </c>
      <c r="L331" s="1">
        <v>2.0093999999999999</v>
      </c>
      <c r="O331" s="1">
        <v>2.6684999999999999</v>
      </c>
      <c r="P331" s="1">
        <v>2.0781000000000001</v>
      </c>
      <c r="W331" s="1">
        <v>3.2722000000000002</v>
      </c>
      <c r="AE331" s="1">
        <v>2.7806999999999999</v>
      </c>
      <c r="AH331" s="1">
        <v>3.3456000000000001</v>
      </c>
      <c r="AL331" s="1">
        <v>2.0972</v>
      </c>
    </row>
    <row r="332" spans="1:50" ht="12.75" x14ac:dyDescent="0.2">
      <c r="A332" s="1" t="s">
        <v>10</v>
      </c>
      <c r="B332" s="1">
        <v>1.8112999999999999</v>
      </c>
      <c r="F332" s="1">
        <v>2.7481</v>
      </c>
      <c r="O332" s="1">
        <v>1.9598</v>
      </c>
      <c r="P332" s="1">
        <v>2.1143999999999998</v>
      </c>
      <c r="AL332" s="1">
        <v>1.8909</v>
      </c>
    </row>
    <row r="333" spans="1:50" ht="12.75" x14ac:dyDescent="0.2">
      <c r="A333" s="1" t="s">
        <v>11</v>
      </c>
      <c r="AL333" s="1">
        <v>2.1579000000000002</v>
      </c>
    </row>
    <row r="334" spans="1:50" ht="12.75" x14ac:dyDescent="0.2">
      <c r="A334" s="1" t="s">
        <v>17</v>
      </c>
      <c r="AL334" s="1">
        <v>2.0983000000000001</v>
      </c>
    </row>
    <row r="335" spans="1:50" ht="12.75" x14ac:dyDescent="0.2">
      <c r="AL335" s="1">
        <v>2.2069000000000001</v>
      </c>
    </row>
    <row r="336" spans="1:50" ht="12.75" x14ac:dyDescent="0.2">
      <c r="C336" s="2" t="s">
        <v>20</v>
      </c>
      <c r="D336" s="5" t="s">
        <v>35</v>
      </c>
      <c r="E336" s="5" t="s">
        <v>36</v>
      </c>
      <c r="F336" s="2" t="s">
        <v>37</v>
      </c>
      <c r="G336" s="5" t="s">
        <v>21</v>
      </c>
      <c r="H336" s="5" t="s">
        <v>38</v>
      </c>
      <c r="I336" s="2" t="s">
        <v>39</v>
      </c>
      <c r="J336" s="5" t="s">
        <v>40</v>
      </c>
      <c r="K336" s="5" t="s">
        <v>22</v>
      </c>
      <c r="L336" s="5" t="s">
        <v>56</v>
      </c>
      <c r="N336" s="1" t="s">
        <v>57</v>
      </c>
      <c r="AL336" s="1">
        <v>1.9188000000000001</v>
      </c>
    </row>
    <row r="337" spans="3:38" ht="12.75" x14ac:dyDescent="0.2">
      <c r="C337" s="16">
        <f>AVERAGE(B329:B332)</f>
        <v>1.90415</v>
      </c>
      <c r="D337" s="16">
        <f>AVERAGE(F329:F332)</f>
        <v>2.3083499999999999</v>
      </c>
      <c r="E337" s="16">
        <f>AVERAGE(J329:J330)</f>
        <v>2.1798999999999999</v>
      </c>
      <c r="F337" s="16">
        <f>AVERAGE(N329:N330)</f>
        <v>2.5221</v>
      </c>
      <c r="G337" s="1">
        <v>2.4152</v>
      </c>
      <c r="H337" s="1">
        <v>2.8048999999999999</v>
      </c>
      <c r="I337" s="16">
        <f>AVERAGE(Z329:Z330)</f>
        <v>3.2742</v>
      </c>
      <c r="J337" s="16">
        <f>AVERAGE(AD329:AD330)</f>
        <v>3.4014000000000002</v>
      </c>
      <c r="K337" s="16">
        <f>AVERAGE(AH329:AH331)</f>
        <v>3.2493000000000003</v>
      </c>
      <c r="L337" s="16">
        <f>AVERAGE(AL329:AL337)</f>
        <v>2.1122555555555551</v>
      </c>
      <c r="AL337" s="1">
        <v>1.8908</v>
      </c>
    </row>
    <row r="338" spans="3:38" ht="12.75" x14ac:dyDescent="0.2">
      <c r="C338" s="16">
        <f>AVERAGE(C329:C331)</f>
        <v>1.8719666666666666</v>
      </c>
      <c r="D338" s="16">
        <f>AVERAGE(G329:G331)</f>
        <v>2.2303666666666668</v>
      </c>
      <c r="E338" s="16">
        <f>AVERAGE(K329)</f>
        <v>2.7101000000000002</v>
      </c>
      <c r="F338" s="16">
        <f>AVERAGE(O329:O332)</f>
        <v>2.6358999999999999</v>
      </c>
      <c r="G338" s="1">
        <v>2.6758000000000002</v>
      </c>
      <c r="H338" s="16">
        <f>AVERAGE(W329:W331)</f>
        <v>3.6090333333333331</v>
      </c>
      <c r="I338" s="16">
        <f>AVERAGE(AA329)</f>
        <v>3.4375</v>
      </c>
      <c r="J338" s="16">
        <f>AVERAGE(AE329:AE331)</f>
        <v>2.6255333333333333</v>
      </c>
      <c r="K338" s="16">
        <f>AVERAGE(AI329:AI330)</f>
        <v>3.2351000000000001</v>
      </c>
    </row>
    <row r="339" spans="3:38" ht="12.75" x14ac:dyDescent="0.2">
      <c r="C339" s="16">
        <f>AVERAGE(D329:D331)</f>
        <v>2.1823666666666668</v>
      </c>
      <c r="D339" s="16">
        <f>AVERAGE(H329)</f>
        <v>3.6084000000000001</v>
      </c>
      <c r="E339" s="16">
        <f>AVERAGE(L329:L331)</f>
        <v>1.9759666666666664</v>
      </c>
      <c r="F339" s="16">
        <f>AVERAGE(P329:P332)</f>
        <v>2.0712999999999999</v>
      </c>
      <c r="G339" s="1">
        <v>2.5779000000000001</v>
      </c>
      <c r="H339" s="16">
        <f>AVERAGE(X329)</f>
        <v>3.5495000000000001</v>
      </c>
      <c r="I339" s="16">
        <f>AVERAGE(AB329)</f>
        <v>2.7233999999999998</v>
      </c>
      <c r="J339" s="16">
        <f>AVERAGE(AF329)</f>
        <v>2.8967000000000001</v>
      </c>
      <c r="K339" s="16">
        <f>AVERAGE(AJ329)</f>
        <v>2.9975999999999998</v>
      </c>
    </row>
    <row r="340" spans="3:38" ht="12.75" x14ac:dyDescent="0.2">
      <c r="C340" s="16">
        <f>AVERAGE(E329:E331)</f>
        <v>2.9673333333333329</v>
      </c>
      <c r="D340" s="16">
        <f>AVERAGE(I329:I331)</f>
        <v>3.9375999999999998</v>
      </c>
      <c r="E340" s="16">
        <f>AVERAGE(M329)</f>
        <v>2.7490000000000001</v>
      </c>
      <c r="F340" s="16">
        <f>AVERAGE(Q329:Q330)</f>
        <v>2.5505499999999999</v>
      </c>
      <c r="G340" s="1">
        <v>3.1597</v>
      </c>
      <c r="H340" s="16">
        <f>AVERAGE(Y329)</f>
        <v>3.0497999999999998</v>
      </c>
      <c r="I340" s="16">
        <f>AVERAGE(AC329:AC330)</f>
        <v>3.0867500000000003</v>
      </c>
      <c r="J340" s="16">
        <f>AVERAGE(AG329:AG330)</f>
        <v>3.1806000000000001</v>
      </c>
      <c r="K340" s="16">
        <f>AVERAGE(AK329:AK330)</f>
        <v>3.1471</v>
      </c>
    </row>
    <row r="345" spans="3:38" ht="12.75" x14ac:dyDescent="0.2">
      <c r="C345" s="28" t="s">
        <v>20</v>
      </c>
      <c r="D345" s="30" t="s">
        <v>35</v>
      </c>
      <c r="E345" s="30" t="s">
        <v>36</v>
      </c>
      <c r="F345" s="28" t="s">
        <v>37</v>
      </c>
      <c r="G345" s="30" t="s">
        <v>21</v>
      </c>
      <c r="H345" s="30" t="s">
        <v>38</v>
      </c>
      <c r="I345" s="28" t="s">
        <v>39</v>
      </c>
      <c r="J345" s="30" t="s">
        <v>40</v>
      </c>
      <c r="K345" s="30" t="s">
        <v>22</v>
      </c>
      <c r="L345" s="28" t="s">
        <v>41</v>
      </c>
    </row>
    <row r="346" spans="3:38" ht="12.75" x14ac:dyDescent="0.2">
      <c r="C346" s="27">
        <f t="shared" ref="C346:K346" si="26">AVERAGE(C337:C340)</f>
        <v>2.2314541666666665</v>
      </c>
      <c r="D346" s="27">
        <f t="shared" si="26"/>
        <v>3.0211791666666667</v>
      </c>
      <c r="E346" s="27">
        <f t="shared" si="26"/>
        <v>2.4037416666666669</v>
      </c>
      <c r="F346" s="27">
        <f t="shared" si="26"/>
        <v>2.4449624999999999</v>
      </c>
      <c r="G346" s="27">
        <f t="shared" si="26"/>
        <v>2.7071500000000004</v>
      </c>
      <c r="H346" s="27">
        <f t="shared" si="26"/>
        <v>3.253308333333333</v>
      </c>
      <c r="I346" s="27">
        <f t="shared" si="26"/>
        <v>3.1304625000000001</v>
      </c>
      <c r="J346" s="27">
        <f t="shared" si="26"/>
        <v>3.0260583333333337</v>
      </c>
      <c r="K346" s="27">
        <f t="shared" si="26"/>
        <v>3.1572750000000003</v>
      </c>
      <c r="L346" s="27">
        <f>AVERAGE(L337)</f>
        <v>2.1122555555555551</v>
      </c>
    </row>
    <row r="354" spans="1:55" ht="12.75" x14ac:dyDescent="0.2">
      <c r="A354" s="25">
        <v>6172</v>
      </c>
      <c r="B354" s="1" t="s">
        <v>55</v>
      </c>
    </row>
    <row r="355" spans="1:55" ht="12.75" x14ac:dyDescent="0.2">
      <c r="C355" s="1">
        <v>7.5899999999999995E-2</v>
      </c>
      <c r="D355" s="1">
        <v>7.46E-2</v>
      </c>
      <c r="E355" s="1">
        <v>7.4999999999999997E-2</v>
      </c>
      <c r="F355" s="1">
        <v>7.5899999999999995E-2</v>
      </c>
      <c r="G355" s="1">
        <v>7.3999999999999996E-2</v>
      </c>
      <c r="H355" s="1">
        <v>7.22E-2</v>
      </c>
      <c r="I355" s="1">
        <v>7.3200000000000001E-2</v>
      </c>
      <c r="J355" s="1">
        <v>7.7899999999999997E-2</v>
      </c>
      <c r="K355" s="1">
        <v>7.3899999999999993E-2</v>
      </c>
      <c r="L355" s="1">
        <v>6.8199999999999997E-2</v>
      </c>
      <c r="M355" s="1">
        <v>6.9800000000000001E-2</v>
      </c>
      <c r="N355" s="1">
        <v>6.6699999999999995E-2</v>
      </c>
      <c r="O355" s="1">
        <v>7.4099999999999999E-2</v>
      </c>
      <c r="P355" s="1">
        <v>7.4999999999999997E-2</v>
      </c>
      <c r="Q355" s="1">
        <v>7.4099999999999999E-2</v>
      </c>
      <c r="R355" s="1">
        <v>7.4899999999999994E-2</v>
      </c>
      <c r="S355" s="1">
        <v>7.4999999999999997E-2</v>
      </c>
      <c r="T355" s="1">
        <v>7.3200000000000001E-2</v>
      </c>
      <c r="U355" s="1">
        <v>7.1300000000000002E-2</v>
      </c>
      <c r="V355" s="1">
        <v>7.4999999999999997E-2</v>
      </c>
      <c r="W355" s="1">
        <v>6.1100000000000002E-2</v>
      </c>
      <c r="X355" s="1">
        <v>6.59E-2</v>
      </c>
      <c r="Y355" s="1">
        <v>6.3799999999999996E-2</v>
      </c>
      <c r="Z355" s="1">
        <v>6.5199999999999994E-2</v>
      </c>
      <c r="AA355" s="1">
        <v>6.6600000000000006E-2</v>
      </c>
      <c r="AB355" s="1">
        <v>6.2399999999999997E-2</v>
      </c>
      <c r="AC355" s="1">
        <v>6.5199999999999994E-2</v>
      </c>
      <c r="AD355" s="1">
        <v>6.3799999999999996E-2</v>
      </c>
      <c r="AE355" s="1">
        <v>6.25E-2</v>
      </c>
      <c r="AF355" s="1">
        <v>6.4500000000000002E-2</v>
      </c>
      <c r="AG355" s="1">
        <v>6.0600000000000001E-2</v>
      </c>
      <c r="AH355" s="1">
        <v>5.8799999999999998E-2</v>
      </c>
      <c r="AI355" s="1">
        <v>6.3100000000000003E-2</v>
      </c>
      <c r="AJ355" s="1">
        <v>5.7700000000000001E-2</v>
      </c>
      <c r="AK355" s="1">
        <v>5.8799999999999998E-2</v>
      </c>
      <c r="AL355" s="1">
        <v>5.9299999999999999E-2</v>
      </c>
      <c r="AM355" s="1">
        <v>6.1800000000000001E-2</v>
      </c>
    </row>
    <row r="356" spans="1:55" ht="12.75" x14ac:dyDescent="0.2">
      <c r="A356" s="1" t="s">
        <v>49</v>
      </c>
      <c r="B356" s="1" t="s">
        <v>0</v>
      </c>
      <c r="C356" s="26">
        <v>4.0999999999999996</v>
      </c>
      <c r="D356" s="26">
        <v>4.2</v>
      </c>
      <c r="E356" s="26">
        <v>4.3</v>
      </c>
      <c r="F356" s="26">
        <v>4.4000000000000004</v>
      </c>
      <c r="G356" s="26">
        <v>5.0999999999999996</v>
      </c>
      <c r="H356" s="26">
        <v>5.2</v>
      </c>
      <c r="I356" s="26">
        <v>5.3</v>
      </c>
      <c r="J356" s="26">
        <v>5.4</v>
      </c>
      <c r="K356" s="26">
        <v>6.1</v>
      </c>
      <c r="L356" s="26">
        <v>6.2</v>
      </c>
      <c r="M356" s="26">
        <v>6.3</v>
      </c>
      <c r="N356" s="26">
        <v>6.4</v>
      </c>
      <c r="O356" s="26">
        <v>7.1</v>
      </c>
      <c r="P356" s="26">
        <v>7.2</v>
      </c>
      <c r="Q356" s="26">
        <v>7.3</v>
      </c>
      <c r="R356" s="26">
        <v>7.4</v>
      </c>
      <c r="S356" s="26">
        <v>8.1</v>
      </c>
      <c r="T356" s="26">
        <v>8.1999999999999993</v>
      </c>
      <c r="U356" s="26">
        <v>8.3000000000000007</v>
      </c>
      <c r="V356" s="26">
        <v>8.4</v>
      </c>
      <c r="W356" s="26">
        <v>9.1</v>
      </c>
      <c r="X356" s="26">
        <v>9.1999999999999993</v>
      </c>
      <c r="Y356" s="26">
        <v>9.3000000000000007</v>
      </c>
      <c r="Z356" s="26">
        <v>9.4</v>
      </c>
      <c r="AA356" s="26">
        <v>10.1</v>
      </c>
      <c r="AB356" s="26">
        <v>10.199999999999999</v>
      </c>
      <c r="AC356" s="26">
        <v>10.3</v>
      </c>
      <c r="AD356" s="26">
        <v>10.4</v>
      </c>
      <c r="AE356" s="26">
        <v>11.1</v>
      </c>
      <c r="AF356" s="26">
        <v>11.2</v>
      </c>
      <c r="AG356" s="26">
        <v>11.3</v>
      </c>
      <c r="AH356" s="26">
        <v>11.4</v>
      </c>
      <c r="AI356" s="26">
        <v>12.1</v>
      </c>
      <c r="AJ356" s="26">
        <v>12.2</v>
      </c>
      <c r="AK356" s="26">
        <v>12.3</v>
      </c>
      <c r="AL356" s="26">
        <v>12.4</v>
      </c>
      <c r="AM356" s="26">
        <v>13.1</v>
      </c>
      <c r="AN356" s="26"/>
      <c r="AO356" s="26"/>
      <c r="AP356" s="26"/>
      <c r="AQ356" s="26">
        <v>14.1</v>
      </c>
      <c r="AR356" s="26">
        <v>14.2</v>
      </c>
      <c r="AS356" s="26">
        <v>14.3</v>
      </c>
      <c r="AT356" s="26">
        <v>14.4</v>
      </c>
      <c r="AU356" s="26">
        <v>15.1</v>
      </c>
      <c r="AV356" s="26">
        <v>15.2</v>
      </c>
      <c r="AW356" s="26">
        <v>15.3</v>
      </c>
      <c r="AX356" s="26">
        <v>15.4</v>
      </c>
      <c r="AY356" s="26">
        <v>16.100000000000001</v>
      </c>
      <c r="AZ356" s="2"/>
      <c r="BA356" s="2"/>
      <c r="BB356" s="2"/>
      <c r="BC356" s="2"/>
    </row>
    <row r="357" spans="1:55" ht="12.75" x14ac:dyDescent="0.2">
      <c r="C357" s="16">
        <f t="shared" ref="C357:F357" si="27">AVERAGE(B329:B334)</f>
        <v>1.90415</v>
      </c>
      <c r="D357" s="16">
        <f t="shared" si="27"/>
        <v>1.8719666666666666</v>
      </c>
      <c r="E357" s="16">
        <f t="shared" si="27"/>
        <v>2.1823666666666668</v>
      </c>
      <c r="F357" s="16">
        <f t="shared" si="27"/>
        <v>2.9673333333333329</v>
      </c>
      <c r="G357" s="16">
        <f t="shared" ref="G357:AL357" si="28">AVERAGE(F329:F336)</f>
        <v>2.3083499999999999</v>
      </c>
      <c r="H357" s="16">
        <f t="shared" si="28"/>
        <v>2.2303666666666668</v>
      </c>
      <c r="I357" s="16">
        <f t="shared" si="28"/>
        <v>3.6084000000000001</v>
      </c>
      <c r="J357" s="16">
        <f t="shared" si="28"/>
        <v>3.9375999999999998</v>
      </c>
      <c r="K357" s="16">
        <f t="shared" si="28"/>
        <v>2.1798999999999999</v>
      </c>
      <c r="L357" s="16">
        <f t="shared" si="28"/>
        <v>2.7101000000000002</v>
      </c>
      <c r="M357" s="16">
        <f t="shared" si="28"/>
        <v>1.9759666666666664</v>
      </c>
      <c r="N357" s="16">
        <f t="shared" si="28"/>
        <v>2.7490000000000001</v>
      </c>
      <c r="O357" s="16">
        <f t="shared" si="28"/>
        <v>2.5221</v>
      </c>
      <c r="P357" s="16">
        <f t="shared" si="28"/>
        <v>2.6358999999999999</v>
      </c>
      <c r="Q357" s="16">
        <f t="shared" si="28"/>
        <v>2.0712999999999999</v>
      </c>
      <c r="R357" s="16">
        <f t="shared" si="28"/>
        <v>2.5505499999999999</v>
      </c>
      <c r="S357" s="16">
        <f t="shared" si="28"/>
        <v>2.4152</v>
      </c>
      <c r="T357" s="16">
        <f t="shared" si="28"/>
        <v>2.6758000000000002</v>
      </c>
      <c r="U357" s="16">
        <f t="shared" si="28"/>
        <v>2.5779000000000001</v>
      </c>
      <c r="V357" s="16">
        <f t="shared" si="28"/>
        <v>3.1597</v>
      </c>
      <c r="W357" s="16">
        <f t="shared" si="28"/>
        <v>2.8048999999999999</v>
      </c>
      <c r="X357" s="16">
        <f t="shared" si="28"/>
        <v>3.6090333333333331</v>
      </c>
      <c r="Y357" s="16">
        <f t="shared" si="28"/>
        <v>3.5495000000000001</v>
      </c>
      <c r="Z357" s="16">
        <f t="shared" si="28"/>
        <v>3.0497999999999998</v>
      </c>
      <c r="AA357" s="16">
        <f t="shared" si="28"/>
        <v>3.2742</v>
      </c>
      <c r="AB357" s="16">
        <f t="shared" si="28"/>
        <v>3.4375</v>
      </c>
      <c r="AC357" s="16">
        <f t="shared" si="28"/>
        <v>2.7233999999999998</v>
      </c>
      <c r="AD357" s="16">
        <f t="shared" si="28"/>
        <v>3.0867500000000003</v>
      </c>
      <c r="AE357" s="16">
        <f t="shared" si="28"/>
        <v>3.4014000000000002</v>
      </c>
      <c r="AF357" s="16">
        <f t="shared" si="28"/>
        <v>2.6255333333333333</v>
      </c>
      <c r="AG357" s="16">
        <f t="shared" si="28"/>
        <v>2.8967000000000001</v>
      </c>
      <c r="AH357" s="16">
        <f t="shared" si="28"/>
        <v>3.1806000000000001</v>
      </c>
      <c r="AI357" s="16">
        <f t="shared" si="28"/>
        <v>3.2493000000000003</v>
      </c>
      <c r="AJ357" s="16">
        <f t="shared" si="28"/>
        <v>3.2351000000000001</v>
      </c>
      <c r="AK357" s="16">
        <f t="shared" si="28"/>
        <v>2.9975999999999998</v>
      </c>
      <c r="AL357" s="16">
        <f t="shared" si="28"/>
        <v>3.1471</v>
      </c>
      <c r="AM357" s="16">
        <f>AVERAGE(AL329:AL337)</f>
        <v>2.1122555555555551</v>
      </c>
      <c r="AZ357" s="2"/>
      <c r="BA357" s="2"/>
      <c r="BB357" s="2"/>
      <c r="BC357" s="2"/>
    </row>
    <row r="364" spans="1:55" ht="12.75" x14ac:dyDescent="0.2">
      <c r="A364" s="2"/>
      <c r="B364" s="28" t="s">
        <v>20</v>
      </c>
      <c r="C364" s="30" t="s">
        <v>35</v>
      </c>
      <c r="D364" s="30" t="s">
        <v>36</v>
      </c>
      <c r="E364" s="28" t="s">
        <v>37</v>
      </c>
      <c r="F364" s="30" t="s">
        <v>21</v>
      </c>
      <c r="G364" s="30" t="s">
        <v>38</v>
      </c>
      <c r="H364" s="28" t="s">
        <v>39</v>
      </c>
      <c r="I364" s="30" t="s">
        <v>40</v>
      </c>
      <c r="J364" s="30" t="s">
        <v>22</v>
      </c>
      <c r="K364" s="28" t="s">
        <v>41</v>
      </c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5" ht="14.25" x14ac:dyDescent="0.2">
      <c r="A365" s="2"/>
      <c r="B365" s="31">
        <f>AVERAGE(C357:F357)</f>
        <v>2.2314541666666665</v>
      </c>
      <c r="C365" s="31">
        <f>AVERAGE(G357:J357)</f>
        <v>3.0211791666666667</v>
      </c>
      <c r="D365" s="31">
        <f>AVERAGE(K357:N358)</f>
        <v>2.4037416666666669</v>
      </c>
      <c r="E365" s="33">
        <f>AVERAGE(O357:R357)</f>
        <v>2.4449624999999999</v>
      </c>
      <c r="F365" s="33">
        <f>AVERAGE(S357:V357)</f>
        <v>2.7071500000000004</v>
      </c>
      <c r="G365" s="28">
        <f>AVERAGE(W357:Z357)</f>
        <v>3.253308333333333</v>
      </c>
      <c r="H365" s="28">
        <f>AVERAGE(AA357:AD357)</f>
        <v>3.1304625000000001</v>
      </c>
      <c r="I365" s="33">
        <f>AVERAGE(AE357:AH357)</f>
        <v>3.0260583333333337</v>
      </c>
      <c r="J365" s="28">
        <f>AVERAGE(AI357:AL357)</f>
        <v>3.1572750000000003</v>
      </c>
      <c r="K365" s="28">
        <f>AM357</f>
        <v>2.1122555555555551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90" spans="1:18" ht="12.75" x14ac:dyDescent="0.2">
      <c r="A390" s="9" t="s">
        <v>45</v>
      </c>
      <c r="G390" s="34"/>
      <c r="H390" s="1" t="s">
        <v>58</v>
      </c>
    </row>
    <row r="392" spans="1:18" ht="12.75" x14ac:dyDescent="0.2">
      <c r="B392" s="1">
        <v>1.1100000000000001</v>
      </c>
      <c r="C392" s="1">
        <v>1.1200000000000001</v>
      </c>
      <c r="D392" s="22">
        <v>1.1299999999999999</v>
      </c>
      <c r="E392" s="22">
        <v>1.21</v>
      </c>
      <c r="F392" s="22">
        <v>1.31</v>
      </c>
      <c r="G392" s="22">
        <v>1.32</v>
      </c>
      <c r="H392" s="22">
        <v>1.41</v>
      </c>
      <c r="I392" s="22">
        <v>1.42</v>
      </c>
      <c r="J392" s="22">
        <v>1.43</v>
      </c>
      <c r="K392" s="1">
        <v>2.1</v>
      </c>
      <c r="L392" s="1">
        <v>2.2000000000000002</v>
      </c>
      <c r="M392" s="1">
        <v>2.2999999999999998</v>
      </c>
      <c r="N392" s="1">
        <v>2.4</v>
      </c>
      <c r="O392" s="1">
        <v>3.11</v>
      </c>
      <c r="P392" s="1">
        <v>3.12</v>
      </c>
      <c r="Q392" s="1">
        <v>3.13</v>
      </c>
      <c r="R392" s="1">
        <v>3.14</v>
      </c>
    </row>
    <row r="393" spans="1:18" ht="12.75" x14ac:dyDescent="0.2">
      <c r="A393" s="1" t="s">
        <v>6</v>
      </c>
      <c r="B393" s="1">
        <v>1.861</v>
      </c>
      <c r="C393" s="1">
        <v>1.4806999999999999</v>
      </c>
      <c r="D393" s="22">
        <v>0.80930000000000002</v>
      </c>
      <c r="E393" s="22">
        <v>0.83730000000000004</v>
      </c>
      <c r="F393" s="22">
        <v>1.6949000000000001</v>
      </c>
      <c r="G393" s="22">
        <v>1.3692</v>
      </c>
      <c r="H393" s="22">
        <v>1.0832999999999999</v>
      </c>
      <c r="I393" s="22">
        <v>1.0817000000000001</v>
      </c>
      <c r="J393" s="22">
        <v>1.4985999999999999</v>
      </c>
      <c r="K393" s="1">
        <v>2.0041000000000002</v>
      </c>
      <c r="L393" s="1">
        <v>3.9346999999999999</v>
      </c>
      <c r="M393" s="1">
        <v>2.5411000000000001</v>
      </c>
      <c r="N393" s="1">
        <v>0.2155</v>
      </c>
      <c r="O393" s="1">
        <v>2.258</v>
      </c>
      <c r="P393" s="1">
        <v>3.1966999999999999</v>
      </c>
      <c r="Q393" s="1">
        <v>2.1680000000000001</v>
      </c>
      <c r="R393" s="1">
        <v>2.7004000000000001</v>
      </c>
    </row>
    <row r="394" spans="1:18" ht="12.75" x14ac:dyDescent="0.2">
      <c r="A394" s="1" t="s">
        <v>8</v>
      </c>
      <c r="K394" s="1">
        <v>2.0474000000000001</v>
      </c>
      <c r="L394" s="1">
        <v>2.0223</v>
      </c>
      <c r="M394" s="1">
        <v>2.3828999999999998</v>
      </c>
      <c r="N394" s="1">
        <v>0.76870000000000005</v>
      </c>
    </row>
    <row r="395" spans="1:18" ht="12.75" x14ac:dyDescent="0.2">
      <c r="A395" s="1" t="s">
        <v>9</v>
      </c>
      <c r="M395" s="1">
        <v>2.2403</v>
      </c>
      <c r="N395" s="1">
        <v>1.6617</v>
      </c>
    </row>
    <row r="396" spans="1:18" ht="12.75" x14ac:dyDescent="0.2">
      <c r="A396" s="1" t="s">
        <v>10</v>
      </c>
      <c r="M396" s="1">
        <v>1.8179000000000001</v>
      </c>
    </row>
    <row r="397" spans="1:18" ht="12.75" x14ac:dyDescent="0.2">
      <c r="A397" s="1" t="s">
        <v>11</v>
      </c>
    </row>
    <row r="398" spans="1:18" ht="12.75" x14ac:dyDescent="0.2">
      <c r="A398" s="1" t="s">
        <v>17</v>
      </c>
    </row>
    <row r="401" spans="3:5" ht="12.75" x14ac:dyDescent="0.2">
      <c r="C401" s="1" t="s">
        <v>46</v>
      </c>
      <c r="D401" s="1" t="s">
        <v>47</v>
      </c>
      <c r="E401" s="1" t="s">
        <v>44</v>
      </c>
    </row>
    <row r="402" spans="3:5" ht="12.75" x14ac:dyDescent="0.2">
      <c r="C402" s="16">
        <f>AVERAGE(B393:C393)</f>
        <v>1.6708499999999999</v>
      </c>
      <c r="D402" s="16">
        <f>AVERAGE(K393:N396)</f>
        <v>1.9669636363636365</v>
      </c>
      <c r="E402" s="16">
        <f>AVERAGE(O393:R393)</f>
        <v>2.580775</v>
      </c>
    </row>
    <row r="423" spans="1:62" ht="12.75" x14ac:dyDescent="0.2">
      <c r="A423" s="35">
        <v>5895</v>
      </c>
      <c r="B423" s="1" t="s">
        <v>55</v>
      </c>
    </row>
    <row r="424" spans="1:62" ht="12.75" x14ac:dyDescent="0.2">
      <c r="A424" s="9" t="s">
        <v>59</v>
      </c>
    </row>
    <row r="425" spans="1:62" ht="12.75" x14ac:dyDescent="0.2">
      <c r="B425" s="1">
        <v>5.7099999999999998E-2</v>
      </c>
      <c r="C425" s="1">
        <v>5.5500000000000001E-2</v>
      </c>
      <c r="D425" s="1">
        <v>6.4500000000000002E-2</v>
      </c>
      <c r="J425" s="1">
        <v>0.06</v>
      </c>
      <c r="K425" s="1">
        <v>5.6599999999999998E-2</v>
      </c>
      <c r="L425" s="1">
        <v>5.8599999999999999E-2</v>
      </c>
      <c r="R425" s="1">
        <v>5.8799999999999998E-2</v>
      </c>
      <c r="S425" s="1">
        <v>5.8799999999999998E-2</v>
      </c>
      <c r="T425" s="1">
        <v>5.6599999999999998E-2</v>
      </c>
      <c r="Z425" s="1">
        <v>5.45E-2</v>
      </c>
      <c r="AA425" s="1">
        <v>5.3600000000000002E-2</v>
      </c>
      <c r="AB425" s="1">
        <v>5.6000000000000001E-2</v>
      </c>
      <c r="AC425" s="1"/>
      <c r="AH425" s="1">
        <v>4.7600000000000003E-2</v>
      </c>
      <c r="AI425" s="1">
        <v>4.6800000000000001E-2</v>
      </c>
      <c r="AJ425" s="1">
        <v>4.7600000000000003E-2</v>
      </c>
      <c r="AP425" s="1">
        <v>4.8800000000000003E-2</v>
      </c>
      <c r="AQ425" s="1">
        <v>4.7600000000000003E-2</v>
      </c>
      <c r="AR425" s="1">
        <v>4.8800000000000003E-2</v>
      </c>
      <c r="AX425" s="1">
        <v>4.6899999999999997E-2</v>
      </c>
      <c r="AY425" s="1">
        <v>4.8300000000000003E-2</v>
      </c>
      <c r="AZ425" s="1">
        <v>5.0799999999999998E-2</v>
      </c>
      <c r="BF425" s="1">
        <v>4.2200000000000001E-2</v>
      </c>
      <c r="BG425" s="1">
        <v>4.2099999999999999E-2</v>
      </c>
      <c r="BH425" s="1">
        <v>4.6899999999999997E-2</v>
      </c>
      <c r="BI425" s="1">
        <v>4.6100000000000002E-2</v>
      </c>
      <c r="BJ425" s="1">
        <v>4.3999999999999997E-2</v>
      </c>
    </row>
    <row r="426" spans="1:62" ht="12.75" x14ac:dyDescent="0.2">
      <c r="A426" s="27"/>
      <c r="B426" s="26">
        <v>4.0999999999999996</v>
      </c>
      <c r="C426" s="26">
        <v>4.2</v>
      </c>
      <c r="D426" s="26">
        <v>4.3</v>
      </c>
      <c r="E426" s="26"/>
      <c r="F426" s="26">
        <v>5.0999999999999996</v>
      </c>
      <c r="G426" s="26">
        <v>5.2</v>
      </c>
      <c r="H426" s="26">
        <v>5.3</v>
      </c>
      <c r="I426" s="26">
        <v>5.4</v>
      </c>
      <c r="J426" s="26">
        <v>6.1</v>
      </c>
      <c r="K426" s="26">
        <v>6.2</v>
      </c>
      <c r="L426" s="26">
        <v>6.3</v>
      </c>
      <c r="M426" s="26">
        <v>6.4</v>
      </c>
      <c r="N426" s="26">
        <v>7.1</v>
      </c>
      <c r="O426" s="26">
        <v>7.2</v>
      </c>
      <c r="P426" s="26">
        <v>7.3</v>
      </c>
      <c r="Q426" s="26">
        <v>7.4</v>
      </c>
      <c r="R426" s="26">
        <v>8.1</v>
      </c>
      <c r="S426" s="26">
        <v>8.1999999999999993</v>
      </c>
      <c r="T426" s="26">
        <v>8.3000000000000007</v>
      </c>
      <c r="U426" s="26">
        <v>8.4</v>
      </c>
      <c r="V426" s="26">
        <v>9.1</v>
      </c>
      <c r="W426" s="26">
        <v>9.1999999999999993</v>
      </c>
      <c r="X426" s="26">
        <v>9.3000000000000007</v>
      </c>
      <c r="Y426" s="26">
        <v>9.4</v>
      </c>
      <c r="Z426" s="26">
        <v>10.1</v>
      </c>
      <c r="AA426" s="26">
        <v>10.199999999999999</v>
      </c>
      <c r="AB426" s="26">
        <v>10.3</v>
      </c>
      <c r="AC426" s="26"/>
      <c r="AD426" s="26">
        <v>11.1</v>
      </c>
      <c r="AE426" s="26">
        <v>11.2</v>
      </c>
      <c r="AF426" s="26">
        <v>11.3</v>
      </c>
      <c r="AG426" s="26">
        <v>11.4</v>
      </c>
      <c r="AH426" s="26">
        <v>12.1</v>
      </c>
      <c r="AI426" s="26">
        <v>12.2</v>
      </c>
      <c r="AJ426" s="26">
        <v>12.3</v>
      </c>
      <c r="AK426" s="26"/>
      <c r="AL426" s="26">
        <v>13.1</v>
      </c>
      <c r="AM426" s="26">
        <v>13.2</v>
      </c>
      <c r="AN426" s="26">
        <v>13.3</v>
      </c>
      <c r="AO426" s="26">
        <v>13.4</v>
      </c>
      <c r="AP426" s="26">
        <v>14.1</v>
      </c>
      <c r="AQ426" s="26">
        <v>14.2</v>
      </c>
      <c r="AR426" s="26">
        <v>14.3</v>
      </c>
      <c r="AS426" s="26"/>
      <c r="AT426" s="26">
        <v>15.1</v>
      </c>
      <c r="AU426" s="26">
        <v>15.2</v>
      </c>
      <c r="AV426" s="26">
        <v>15.3</v>
      </c>
      <c r="AW426" s="26">
        <v>15.4</v>
      </c>
      <c r="AX426" s="26">
        <v>16.100000000000001</v>
      </c>
      <c r="AY426" s="26">
        <v>16.2</v>
      </c>
      <c r="AZ426" s="26">
        <v>16.3</v>
      </c>
      <c r="BA426" s="26">
        <v>16.399999999999999</v>
      </c>
      <c r="BB426" s="26">
        <v>17.100000000000001</v>
      </c>
      <c r="BC426" s="26">
        <v>17.2</v>
      </c>
      <c r="BD426" s="26">
        <v>17.3</v>
      </c>
      <c r="BE426" s="26">
        <v>17.399999999999999</v>
      </c>
      <c r="BF426" s="26">
        <v>18.100000000000001</v>
      </c>
      <c r="BG426" s="26">
        <v>18.2</v>
      </c>
      <c r="BH426" s="26">
        <v>18.3</v>
      </c>
      <c r="BI426" s="26">
        <v>18.399999999999999</v>
      </c>
      <c r="BJ426" s="26">
        <v>18.5</v>
      </c>
    </row>
    <row r="427" spans="1:62" ht="12.75" x14ac:dyDescent="0.2">
      <c r="A427" s="1" t="s">
        <v>6</v>
      </c>
      <c r="B427" s="1">
        <v>3.1190000000000002</v>
      </c>
      <c r="C427" s="1">
        <v>2.6153</v>
      </c>
      <c r="D427" s="1">
        <v>3.1183999999999998</v>
      </c>
      <c r="J427" s="1">
        <v>2.1352000000000002</v>
      </c>
      <c r="K427" s="1">
        <v>3.5293999999999999</v>
      </c>
      <c r="L427" s="1">
        <v>3.7852999999999999</v>
      </c>
      <c r="R427" s="1">
        <v>2.9456000000000002</v>
      </c>
      <c r="S427" s="1">
        <v>2.6328999999999998</v>
      </c>
      <c r="T427" s="1">
        <v>2.7621000000000002</v>
      </c>
      <c r="Z427" s="1">
        <v>3.4249000000000001</v>
      </c>
      <c r="AA427" s="1">
        <v>2.9954999999999998</v>
      </c>
      <c r="AB427" s="1">
        <v>3.1955</v>
      </c>
      <c r="AH427" s="1">
        <v>3.1204000000000001</v>
      </c>
      <c r="AI427" s="1">
        <v>2.8997000000000002</v>
      </c>
      <c r="AJ427" s="1">
        <v>3.1038000000000001</v>
      </c>
      <c r="AP427" s="1">
        <v>3.4876999999999998</v>
      </c>
      <c r="AQ427" s="1">
        <v>3.7843</v>
      </c>
      <c r="AR427" s="1">
        <v>3.7239</v>
      </c>
      <c r="AX427" s="1">
        <v>3.3134000000000001</v>
      </c>
      <c r="AY427" s="1">
        <v>3.4721000000000002</v>
      </c>
      <c r="AZ427" s="1">
        <v>3.1924999999999999</v>
      </c>
      <c r="BF427" s="1">
        <v>2.6652999999999998</v>
      </c>
      <c r="BG427" s="1">
        <v>2.3797999999999999</v>
      </c>
      <c r="BH427" s="1">
        <v>3.2917999999999998</v>
      </c>
      <c r="BI427" s="1">
        <v>3.1553</v>
      </c>
      <c r="BJ427" s="1">
        <v>2.7995000000000001</v>
      </c>
    </row>
    <row r="428" spans="1:62" ht="12.75" x14ac:dyDescent="0.2">
      <c r="A428" s="1" t="s">
        <v>8</v>
      </c>
      <c r="B428" s="1">
        <v>2.2349999999999999</v>
      </c>
      <c r="C428" s="1">
        <v>2.6989000000000001</v>
      </c>
      <c r="J428" s="1">
        <v>1.8992</v>
      </c>
      <c r="S428" s="1">
        <v>1.5218</v>
      </c>
      <c r="AI428" s="1">
        <v>3.0695999999999999</v>
      </c>
      <c r="AP428" s="1">
        <v>3.1577999999999999</v>
      </c>
      <c r="AY428" s="1">
        <v>2.4872000000000001</v>
      </c>
      <c r="BG428" s="1">
        <v>1.9187000000000001</v>
      </c>
      <c r="BJ428" s="1">
        <v>2.4094000000000002</v>
      </c>
    </row>
    <row r="429" spans="1:62" ht="12.75" x14ac:dyDescent="0.2">
      <c r="A429" s="1" t="s">
        <v>9</v>
      </c>
      <c r="B429" s="1">
        <v>2.3086000000000002</v>
      </c>
      <c r="S429" s="1">
        <v>1.7645999999999999</v>
      </c>
      <c r="AY429" s="1">
        <v>2.6877</v>
      </c>
      <c r="BG429" s="1">
        <v>2.4628999999999999</v>
      </c>
    </row>
    <row r="430" spans="1:62" ht="12.75" x14ac:dyDescent="0.2">
      <c r="A430" s="1" t="s">
        <v>10</v>
      </c>
    </row>
    <row r="431" spans="1:62" ht="12.75" x14ac:dyDescent="0.2">
      <c r="A431" s="1" t="s">
        <v>11</v>
      </c>
    </row>
    <row r="432" spans="1:62" ht="12.75" x14ac:dyDescent="0.2">
      <c r="A432" s="1" t="s">
        <v>17</v>
      </c>
    </row>
    <row r="436" spans="1:21" ht="12.75" x14ac:dyDescent="0.2">
      <c r="D436" s="1" t="s">
        <v>20</v>
      </c>
      <c r="E436" s="1" t="s">
        <v>36</v>
      </c>
      <c r="F436" s="1" t="s">
        <v>21</v>
      </c>
      <c r="G436" s="1" t="s">
        <v>39</v>
      </c>
      <c r="H436" s="1" t="s">
        <v>22</v>
      </c>
      <c r="I436" s="1" t="s">
        <v>42</v>
      </c>
      <c r="J436" s="1" t="s">
        <v>23</v>
      </c>
      <c r="K436" s="1" t="s">
        <v>60</v>
      </c>
    </row>
    <row r="437" spans="1:21" ht="12.75" x14ac:dyDescent="0.2">
      <c r="D437" s="16">
        <f>AVERAGE(B427:B429)</f>
        <v>2.5542000000000002</v>
      </c>
      <c r="E437" s="16">
        <f>AVERAGE(J427:J428)</f>
        <v>2.0171999999999999</v>
      </c>
      <c r="F437" s="16">
        <f>AVERAGE(S427:S429)</f>
        <v>1.9730999999999999</v>
      </c>
      <c r="G437" s="1">
        <v>3.4249000000000001</v>
      </c>
      <c r="H437" s="36">
        <v>3.1204000000000001</v>
      </c>
      <c r="I437" s="1">
        <v>3.7843</v>
      </c>
      <c r="J437" s="36">
        <v>3.3134000000000001</v>
      </c>
      <c r="K437" s="36">
        <v>2.6652999999999998</v>
      </c>
    </row>
    <row r="438" spans="1:21" ht="14.25" x14ac:dyDescent="0.2">
      <c r="D438" s="23">
        <f>AVERAGE(C427:C428)</f>
        <v>2.6570999999999998</v>
      </c>
      <c r="E438" s="16">
        <f>AVERAGE(K427)</f>
        <v>3.5293999999999999</v>
      </c>
      <c r="F438" s="16">
        <f>R427</f>
        <v>2.9456000000000002</v>
      </c>
      <c r="G438" s="1">
        <v>2.9954999999999998</v>
      </c>
      <c r="H438" s="36">
        <v>3.1038000000000001</v>
      </c>
      <c r="I438" s="1">
        <v>3.7239</v>
      </c>
      <c r="J438" s="36">
        <v>3.1924999999999999</v>
      </c>
      <c r="K438" s="36">
        <v>3.2917999999999998</v>
      </c>
    </row>
    <row r="439" spans="1:21" ht="12.75" x14ac:dyDescent="0.2">
      <c r="D439" s="16">
        <f>AVERAGE(D427)</f>
        <v>3.1183999999999998</v>
      </c>
      <c r="E439" s="16">
        <f>AVERAGE(L427)</f>
        <v>3.7852999999999999</v>
      </c>
      <c r="F439" s="16">
        <f>T427</f>
        <v>2.7621000000000002</v>
      </c>
      <c r="G439" s="1">
        <v>3.1955</v>
      </c>
      <c r="H439" s="16">
        <f>AVERAGE(AI427:AI428)</f>
        <v>2.9846500000000002</v>
      </c>
      <c r="I439" s="16">
        <f>AVERAGE(AP427:AP428)</f>
        <v>3.3227500000000001</v>
      </c>
      <c r="J439" s="16">
        <f>AVERAGE(AY427:AY429)</f>
        <v>2.8823333333333334</v>
      </c>
      <c r="K439" s="36">
        <v>3.1553</v>
      </c>
    </row>
    <row r="440" spans="1:21" ht="12.75" x14ac:dyDescent="0.2">
      <c r="K440" s="16">
        <f>AVERAGE(BG427:BG429)</f>
        <v>2.2538</v>
      </c>
    </row>
    <row r="441" spans="1:21" ht="12.75" x14ac:dyDescent="0.2">
      <c r="K441" s="16">
        <f>AVERAGE(BJ427:BJ428)</f>
        <v>2.6044499999999999</v>
      </c>
    </row>
    <row r="443" spans="1:21" ht="12.75" x14ac:dyDescent="0.2">
      <c r="D443" s="26" t="s">
        <v>20</v>
      </c>
      <c r="E443" s="26" t="s">
        <v>36</v>
      </c>
      <c r="F443" s="26" t="s">
        <v>21</v>
      </c>
      <c r="G443" s="26" t="s">
        <v>39</v>
      </c>
      <c r="H443" s="26" t="s">
        <v>22</v>
      </c>
      <c r="I443" s="26" t="s">
        <v>42</v>
      </c>
      <c r="J443" s="26" t="s">
        <v>23</v>
      </c>
      <c r="K443" s="26" t="s">
        <v>60</v>
      </c>
    </row>
    <row r="444" spans="1:21" ht="12.75" x14ac:dyDescent="0.2">
      <c r="D444" s="27">
        <f>AVERAGE(D437:D441)</f>
        <v>2.7765666666666662</v>
      </c>
      <c r="E444" s="27">
        <f>AVERAGE(E437:E442)</f>
        <v>3.1106333333333329</v>
      </c>
      <c r="F444" s="27">
        <f>AVERAGE(F437:F441)</f>
        <v>2.5602666666666667</v>
      </c>
      <c r="G444" s="27">
        <f>AVERAGE(G437:G442)</f>
        <v>3.2052999999999998</v>
      </c>
      <c r="H444" s="27">
        <f>AVERAGE(H437:H441)</f>
        <v>3.0696166666666667</v>
      </c>
      <c r="I444" s="27">
        <f>AVERAGE(I437:I442)</f>
        <v>3.6103166666666673</v>
      </c>
      <c r="J444" s="27">
        <f>AVERAGE(J437:J441)</f>
        <v>3.1294111111111111</v>
      </c>
      <c r="K444" s="27">
        <f>AVERAGE(K437:K442)</f>
        <v>2.79413</v>
      </c>
    </row>
    <row r="446" spans="1:21" ht="12.75" x14ac:dyDescent="0.2">
      <c r="A446" s="9" t="s">
        <v>45</v>
      </c>
    </row>
    <row r="448" spans="1:21" ht="12.75" x14ac:dyDescent="0.2">
      <c r="B448" s="1">
        <v>1.1100000000000001</v>
      </c>
      <c r="C448" s="1">
        <v>1.1200000000000001</v>
      </c>
      <c r="D448" s="1">
        <v>1.1299999999999999</v>
      </c>
      <c r="E448" s="1">
        <v>1.1399999999999999</v>
      </c>
      <c r="F448" s="1">
        <v>1.21</v>
      </c>
      <c r="G448" s="1">
        <v>1.22</v>
      </c>
      <c r="H448" s="1">
        <v>1.31</v>
      </c>
      <c r="I448" s="1">
        <v>1.41</v>
      </c>
      <c r="J448" s="1">
        <v>1.42</v>
      </c>
      <c r="K448" s="1">
        <v>1.51</v>
      </c>
      <c r="L448" s="1">
        <v>1.52</v>
      </c>
      <c r="M448" s="1">
        <v>2.11</v>
      </c>
      <c r="N448" s="1">
        <v>2.21</v>
      </c>
      <c r="O448" s="1">
        <v>2.31</v>
      </c>
      <c r="P448" s="1">
        <v>3.11</v>
      </c>
      <c r="Q448" s="1">
        <v>3.21</v>
      </c>
      <c r="R448" s="1">
        <v>3.31</v>
      </c>
      <c r="S448" s="1">
        <v>4.1100000000000003</v>
      </c>
      <c r="T448" s="1">
        <v>4.21</v>
      </c>
      <c r="U448" s="1">
        <v>4.3099999999999996</v>
      </c>
    </row>
    <row r="449" spans="1:21" ht="12.75" x14ac:dyDescent="0.2">
      <c r="A449" s="1" t="s">
        <v>6</v>
      </c>
      <c r="B449" s="1">
        <v>1.7040999999999999</v>
      </c>
      <c r="C449" s="1">
        <v>2.1194999999999999</v>
      </c>
      <c r="D449" s="1">
        <v>2.1337000000000002</v>
      </c>
      <c r="E449" s="1">
        <v>3.5569999999999999</v>
      </c>
      <c r="F449" s="1">
        <v>2.3942000000000001</v>
      </c>
      <c r="G449" s="1">
        <v>2.7025999999999999</v>
      </c>
      <c r="H449" s="1">
        <v>3.036</v>
      </c>
      <c r="I449" s="1">
        <v>2.6244999999999998</v>
      </c>
      <c r="J449" s="1">
        <v>2.7174999999999998</v>
      </c>
      <c r="K449" s="1">
        <v>3.2902</v>
      </c>
      <c r="L449" s="1">
        <v>4.4047000000000001</v>
      </c>
      <c r="M449" s="1">
        <v>3.1535000000000002</v>
      </c>
      <c r="N449" s="1">
        <v>3.2124999999999999</v>
      </c>
      <c r="O449" s="1">
        <v>3.2645</v>
      </c>
      <c r="P449" s="1">
        <v>2.2122999999999999</v>
      </c>
      <c r="Q449" s="1">
        <v>2.6690999999999998</v>
      </c>
      <c r="R449" s="1">
        <v>3.3075999999999999</v>
      </c>
      <c r="S449" s="1">
        <v>3.3952</v>
      </c>
      <c r="T449" s="1">
        <v>2.6522000000000001</v>
      </c>
      <c r="U449" s="1">
        <v>2.9912000000000001</v>
      </c>
    </row>
    <row r="450" spans="1:21" ht="12.75" x14ac:dyDescent="0.2">
      <c r="A450" s="1" t="s">
        <v>8</v>
      </c>
      <c r="F450" s="1">
        <v>2.8344999999999998</v>
      </c>
      <c r="H450" s="1">
        <v>2.1989000000000001</v>
      </c>
      <c r="I450" s="1">
        <v>2.6318000000000001</v>
      </c>
      <c r="J450" s="1">
        <v>3.7058</v>
      </c>
      <c r="K450" s="1">
        <v>2.2864</v>
      </c>
      <c r="M450" s="1">
        <v>1.7634000000000001</v>
      </c>
      <c r="O450" s="1">
        <v>1.9903999999999999</v>
      </c>
      <c r="S450" s="1">
        <v>2.5265</v>
      </c>
      <c r="T450" s="1">
        <v>3.6560999999999999</v>
      </c>
      <c r="U450" s="1">
        <v>3.7804000000000002</v>
      </c>
    </row>
    <row r="451" spans="1:21" ht="12.75" x14ac:dyDescent="0.2">
      <c r="A451" s="1" t="s">
        <v>9</v>
      </c>
      <c r="K451" s="1">
        <v>3.4024999999999999</v>
      </c>
      <c r="T451" s="1">
        <v>2.3580000000000001</v>
      </c>
    </row>
    <row r="452" spans="1:21" ht="12.75" x14ac:dyDescent="0.2">
      <c r="A452" s="1" t="s">
        <v>10</v>
      </c>
    </row>
    <row r="453" spans="1:21" ht="12.75" x14ac:dyDescent="0.2">
      <c r="A453" s="1" t="s">
        <v>11</v>
      </c>
    </row>
    <row r="454" spans="1:21" ht="12.75" x14ac:dyDescent="0.2">
      <c r="A454" s="1" t="s">
        <v>17</v>
      </c>
    </row>
    <row r="456" spans="1:21" ht="12.75" x14ac:dyDescent="0.2">
      <c r="D456" s="1" t="s">
        <v>46</v>
      </c>
      <c r="E456" s="1" t="s">
        <v>47</v>
      </c>
      <c r="F456" s="1" t="s">
        <v>44</v>
      </c>
      <c r="G456" s="1" t="s">
        <v>20</v>
      </c>
    </row>
    <row r="457" spans="1:21" ht="12.75" x14ac:dyDescent="0.2">
      <c r="D457" s="16">
        <f>AVERAGE(B449:L451)</f>
        <v>2.8084647058823538</v>
      </c>
      <c r="E457" s="16">
        <f>AVERAGE(M449:O452)</f>
        <v>2.67686</v>
      </c>
      <c r="F457" s="16">
        <f>AVERAGE(P449:R451)</f>
        <v>2.7296666666666667</v>
      </c>
      <c r="G457" s="16">
        <f>AVERAGE(S449:U452)</f>
        <v>3.0513714285714286</v>
      </c>
    </row>
    <row r="477" spans="68:80" ht="12.75" x14ac:dyDescent="0.2">
      <c r="BP477" s="1" t="s">
        <v>20</v>
      </c>
      <c r="BQ477" s="1" t="s">
        <v>35</v>
      </c>
      <c r="BR477" s="1" t="s">
        <v>36</v>
      </c>
      <c r="BS477" s="1" t="s">
        <v>37</v>
      </c>
      <c r="BT477" s="1" t="s">
        <v>21</v>
      </c>
      <c r="BU477" s="1" t="s">
        <v>38</v>
      </c>
      <c r="BV477" s="1" t="s">
        <v>39</v>
      </c>
      <c r="BW477" s="1" t="s">
        <v>40</v>
      </c>
      <c r="BX477" s="1" t="s">
        <v>22</v>
      </c>
      <c r="BY477" s="1" t="s">
        <v>41</v>
      </c>
      <c r="BZ477" s="1" t="s">
        <v>42</v>
      </c>
      <c r="CA477" s="1" t="s">
        <v>43</v>
      </c>
      <c r="CB477" s="1" t="s">
        <v>23</v>
      </c>
    </row>
    <row r="482" spans="1:62" ht="12.75" x14ac:dyDescent="0.2">
      <c r="A482" s="25">
        <v>5898</v>
      </c>
      <c r="B482" s="1" t="s">
        <v>61</v>
      </c>
    </row>
    <row r="483" spans="1:62" ht="12.75" x14ac:dyDescent="0.2">
      <c r="AW483" s="1">
        <v>15.5</v>
      </c>
    </row>
    <row r="484" spans="1:62" ht="12.75" x14ac:dyDescent="0.2">
      <c r="AW484" s="1">
        <v>2.9146999999999998</v>
      </c>
    </row>
    <row r="485" spans="1:62" ht="12.75" x14ac:dyDescent="0.2">
      <c r="B485" s="1">
        <v>6.1199999999999997E-2</v>
      </c>
      <c r="C485" s="1">
        <v>6.3799999999999996E-2</v>
      </c>
      <c r="D485" s="1">
        <v>6.1899999999999997E-2</v>
      </c>
      <c r="J485" s="1">
        <v>5.8799999999999998E-2</v>
      </c>
      <c r="K485" s="1">
        <v>5.8799999999999998E-2</v>
      </c>
      <c r="L485" s="1">
        <v>6.0600000000000001E-2</v>
      </c>
      <c r="R485" s="1">
        <v>5.8799999999999998E-2</v>
      </c>
      <c r="S485" s="1">
        <v>6.59E-2</v>
      </c>
      <c r="T485" s="1">
        <v>6.0499999999999998E-2</v>
      </c>
      <c r="Z485" s="1">
        <v>5.5E-2</v>
      </c>
      <c r="AA485" s="1">
        <v>5.4100000000000002E-2</v>
      </c>
      <c r="AB485" s="1">
        <v>0.05</v>
      </c>
      <c r="AH485" s="1">
        <v>4.5400000000000003E-2</v>
      </c>
      <c r="AI485" s="1">
        <v>4.58E-2</v>
      </c>
      <c r="AJ485" s="1">
        <v>4.7600000000000003E-2</v>
      </c>
      <c r="AP485" s="1">
        <v>4.65E-2</v>
      </c>
      <c r="AQ485" s="1">
        <v>4.6800000000000001E-2</v>
      </c>
      <c r="AR485" s="1">
        <v>4.7199999999999999E-2</v>
      </c>
      <c r="AS485" s="1">
        <v>4.8000000000000001E-2</v>
      </c>
      <c r="AX485" s="1">
        <v>4.3200000000000002E-2</v>
      </c>
      <c r="AY485" s="1">
        <v>4.41E-2</v>
      </c>
      <c r="AZ485" s="1">
        <v>4.2799999999999998E-2</v>
      </c>
      <c r="BA485" s="1">
        <v>4.3499999999999997E-2</v>
      </c>
      <c r="BB485" s="1">
        <v>4.2500000000000003E-2</v>
      </c>
      <c r="BF485" s="1">
        <v>4.2000000000000003E-2</v>
      </c>
      <c r="BG485" s="1">
        <v>4.7600000000000003E-2</v>
      </c>
      <c r="BH485" s="1">
        <v>4.6100000000000002E-2</v>
      </c>
      <c r="BI485" s="1">
        <v>4.5400000000000003E-2</v>
      </c>
      <c r="BJ485" s="1">
        <v>4.2000000000000003E-2</v>
      </c>
    </row>
    <row r="486" spans="1:62" ht="12.75" x14ac:dyDescent="0.2">
      <c r="A486" s="27"/>
      <c r="B486" s="26">
        <v>4.0999999999999996</v>
      </c>
      <c r="C486" s="26">
        <v>4.2</v>
      </c>
      <c r="D486" s="26">
        <v>4.3</v>
      </c>
      <c r="E486" s="26"/>
      <c r="F486" s="26">
        <v>5.0999999999999996</v>
      </c>
      <c r="G486" s="26">
        <v>5.2</v>
      </c>
      <c r="H486" s="26">
        <v>5.3</v>
      </c>
      <c r="I486" s="26">
        <v>5.4</v>
      </c>
      <c r="J486" s="26">
        <v>6.1</v>
      </c>
      <c r="K486" s="26">
        <v>6.2</v>
      </c>
      <c r="L486" s="26">
        <v>6.3</v>
      </c>
      <c r="M486" s="26"/>
      <c r="N486" s="26">
        <v>7.1</v>
      </c>
      <c r="O486" s="26">
        <v>7.2</v>
      </c>
      <c r="P486" s="26">
        <v>7.3</v>
      </c>
      <c r="Q486" s="26">
        <v>7.4</v>
      </c>
      <c r="R486" s="26">
        <v>8.1</v>
      </c>
      <c r="S486" s="26">
        <v>8.1999999999999993</v>
      </c>
      <c r="T486" s="26">
        <v>8.3000000000000007</v>
      </c>
      <c r="U486" s="26"/>
      <c r="V486" s="26">
        <v>9.1</v>
      </c>
      <c r="W486" s="26">
        <v>9.1999999999999993</v>
      </c>
      <c r="X486" s="26">
        <v>9.3000000000000007</v>
      </c>
      <c r="Y486" s="26">
        <v>9.4</v>
      </c>
      <c r="Z486" s="26">
        <v>10.1</v>
      </c>
      <c r="AA486" s="26">
        <v>10.199999999999999</v>
      </c>
      <c r="AB486" s="26">
        <v>10.3</v>
      </c>
      <c r="AC486" s="26"/>
      <c r="AD486" s="26">
        <v>11.1</v>
      </c>
      <c r="AE486" s="26">
        <v>11.2</v>
      </c>
      <c r="AF486" s="26">
        <v>11.3</v>
      </c>
      <c r="AG486" s="26">
        <v>11.4</v>
      </c>
      <c r="AH486" s="26">
        <v>12.1</v>
      </c>
      <c r="AI486" s="26">
        <v>12.2</v>
      </c>
      <c r="AJ486" s="26">
        <v>12.3</v>
      </c>
      <c r="AK486" s="26"/>
      <c r="AL486" s="26">
        <v>13.1</v>
      </c>
      <c r="AM486" s="26">
        <v>13.2</v>
      </c>
      <c r="AN486" s="26">
        <v>13.3</v>
      </c>
      <c r="AO486" s="26">
        <v>13.4</v>
      </c>
      <c r="AP486" s="26">
        <v>14.1</v>
      </c>
      <c r="AQ486" s="26">
        <v>14.2</v>
      </c>
      <c r="AR486" s="26">
        <v>14.3</v>
      </c>
      <c r="AS486" s="26">
        <v>14.4</v>
      </c>
      <c r="AT486" s="26">
        <v>15.1</v>
      </c>
      <c r="AU486" s="26">
        <v>15.2</v>
      </c>
      <c r="AV486" s="26">
        <v>15.3</v>
      </c>
      <c r="AW486" s="26">
        <v>15.4</v>
      </c>
      <c r="AX486" s="26">
        <v>16.100000000000001</v>
      </c>
      <c r="AY486" s="26">
        <v>16.2</v>
      </c>
      <c r="AZ486" s="26">
        <v>16.3</v>
      </c>
      <c r="BA486" s="26">
        <v>16.399999999999999</v>
      </c>
      <c r="BB486" s="26">
        <v>16.5</v>
      </c>
      <c r="BC486" s="26">
        <v>17.2</v>
      </c>
      <c r="BD486" s="26">
        <v>17.3</v>
      </c>
      <c r="BE486" s="26">
        <v>17.399999999999999</v>
      </c>
      <c r="BF486" s="26">
        <v>18.100000000000001</v>
      </c>
      <c r="BG486" s="26">
        <v>18.2</v>
      </c>
      <c r="BH486" s="26">
        <v>18.3</v>
      </c>
      <c r="BI486" s="26">
        <v>18.399999999999999</v>
      </c>
      <c r="BJ486" s="26">
        <v>18.5</v>
      </c>
    </row>
    <row r="487" spans="1:62" ht="12.75" x14ac:dyDescent="0.2">
      <c r="A487" s="1" t="s">
        <v>6</v>
      </c>
      <c r="B487" s="1">
        <v>3.1278000000000001</v>
      </c>
      <c r="C487" s="1">
        <v>2.8483999999999998</v>
      </c>
      <c r="D487" s="1">
        <v>2.7395</v>
      </c>
      <c r="J487" s="1">
        <v>2.9529000000000001</v>
      </c>
      <c r="K487" s="1">
        <v>3.5857999999999999</v>
      </c>
      <c r="L487" s="1">
        <v>2.7768999999999999</v>
      </c>
      <c r="R487" s="1">
        <v>2.2940999999999998</v>
      </c>
      <c r="S487" s="1">
        <v>2.5364</v>
      </c>
      <c r="T487" s="1">
        <v>2.2999999999999998</v>
      </c>
      <c r="Z487" s="1">
        <v>2.4241999999999999</v>
      </c>
      <c r="AA487" s="1">
        <v>2.3778000000000001</v>
      </c>
      <c r="AB487" s="1">
        <v>3.1313</v>
      </c>
      <c r="AH487" s="1">
        <v>1.9903999999999999</v>
      </c>
      <c r="AI487" s="1">
        <v>1.7072000000000001</v>
      </c>
      <c r="AJ487" s="1">
        <v>1.8729</v>
      </c>
      <c r="AL487" s="1">
        <v>2.6743999999999999</v>
      </c>
      <c r="AM487" s="1">
        <v>2.4523000000000001</v>
      </c>
      <c r="AN487" s="1">
        <v>2.113</v>
      </c>
      <c r="AP487" s="1">
        <v>2.9159000000000002</v>
      </c>
      <c r="AQ487" s="1">
        <v>2.8610000000000002</v>
      </c>
      <c r="AR487" s="1">
        <v>2.3927999999999998</v>
      </c>
      <c r="AS487" s="1">
        <v>2.7747999999999999</v>
      </c>
      <c r="AT487" s="1">
        <v>3.2652999999999999</v>
      </c>
      <c r="AU487" s="1">
        <v>2.7644000000000002</v>
      </c>
      <c r="AV487" s="1">
        <v>3.1991999999999998</v>
      </c>
      <c r="AW487" s="1">
        <v>2.4849999999999999</v>
      </c>
      <c r="AX487" s="1">
        <v>2.6190000000000002</v>
      </c>
      <c r="AY487" s="1">
        <v>2.5558000000000001</v>
      </c>
      <c r="AZ487" s="1">
        <v>3.0206</v>
      </c>
      <c r="BA487" s="1">
        <v>2.8258000000000001</v>
      </c>
      <c r="BB487" s="1">
        <v>2.7469999999999999</v>
      </c>
      <c r="BF487" s="1">
        <v>2.5747</v>
      </c>
      <c r="BG487" s="1">
        <v>3.0348000000000002</v>
      </c>
      <c r="BH487" s="1">
        <v>3.1657000000000002</v>
      </c>
      <c r="BI487" s="1">
        <v>2.9638</v>
      </c>
      <c r="BJ487" s="1">
        <v>3.0301999999999998</v>
      </c>
    </row>
    <row r="488" spans="1:62" ht="12.75" x14ac:dyDescent="0.2">
      <c r="A488" s="1" t="s">
        <v>8</v>
      </c>
      <c r="B488" s="1">
        <v>2.9540000000000002</v>
      </c>
      <c r="C488" s="1">
        <v>3.0026000000000002</v>
      </c>
      <c r="J488" s="1">
        <v>2.7309999999999999</v>
      </c>
      <c r="K488" s="1">
        <v>3.7761999999999998</v>
      </c>
      <c r="L488" s="1">
        <v>2.3134000000000001</v>
      </c>
      <c r="S488" s="1">
        <v>2.29</v>
      </c>
      <c r="AL488" s="1">
        <v>3.4699</v>
      </c>
      <c r="AM488" s="1">
        <v>1.9511000000000001</v>
      </c>
      <c r="AN488" s="1">
        <v>1.9418</v>
      </c>
      <c r="AT488" s="1">
        <v>3.3260000000000001</v>
      </c>
      <c r="AU488" s="1">
        <v>2.6122000000000001</v>
      </c>
      <c r="AV488" s="1">
        <v>2.5154999999999998</v>
      </c>
      <c r="BA488" s="1">
        <v>2.5785</v>
      </c>
    </row>
    <row r="489" spans="1:62" ht="12.75" x14ac:dyDescent="0.2">
      <c r="A489" s="1" t="s">
        <v>9</v>
      </c>
      <c r="C489" s="1">
        <v>2.9996</v>
      </c>
      <c r="L489" s="1">
        <v>2.2608999999999999</v>
      </c>
      <c r="AT489" s="1">
        <v>3.3797999999999999</v>
      </c>
    </row>
    <row r="490" spans="1:62" ht="12.75" x14ac:dyDescent="0.2">
      <c r="A490" s="1" t="s">
        <v>10</v>
      </c>
    </row>
    <row r="491" spans="1:62" ht="12.75" x14ac:dyDescent="0.2">
      <c r="A491" s="1" t="s">
        <v>11</v>
      </c>
      <c r="G491" s="9"/>
    </row>
    <row r="492" spans="1:62" ht="12.75" x14ac:dyDescent="0.2">
      <c r="A492" s="1" t="s">
        <v>17</v>
      </c>
    </row>
    <row r="498" spans="1:91" ht="12.75" x14ac:dyDescent="0.2">
      <c r="A498" s="2"/>
      <c r="B498" s="2"/>
      <c r="C498" s="2"/>
      <c r="D498" s="2" t="s">
        <v>20</v>
      </c>
      <c r="E498" s="2" t="s">
        <v>36</v>
      </c>
      <c r="F498" s="37" t="s">
        <v>21</v>
      </c>
      <c r="G498" s="37" t="s">
        <v>39</v>
      </c>
      <c r="H498" s="37" t="s">
        <v>22</v>
      </c>
      <c r="I498" s="1" t="s">
        <v>41</v>
      </c>
      <c r="J498" s="38" t="s">
        <v>42</v>
      </c>
      <c r="K498" s="1" t="s">
        <v>43</v>
      </c>
      <c r="L498" s="38" t="s">
        <v>23</v>
      </c>
      <c r="M498" s="38" t="s">
        <v>60</v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</row>
    <row r="499" spans="1:91" ht="12.75" x14ac:dyDescent="0.2">
      <c r="D499" s="16">
        <f>AVERAGE(B487:B488)</f>
        <v>3.0409000000000002</v>
      </c>
      <c r="E499" s="16">
        <f>AVERAGE(J487:J488)</f>
        <v>2.8419499999999998</v>
      </c>
      <c r="F499" s="16">
        <f>AVERAGE(S487:S488)</f>
        <v>2.4131999999999998</v>
      </c>
      <c r="G499" s="1">
        <v>2.4241999999999999</v>
      </c>
      <c r="H499" s="1">
        <v>1.9903999999999999</v>
      </c>
      <c r="I499" s="16">
        <f>AVERAGE(AL487:AL488)</f>
        <v>3.0721499999999997</v>
      </c>
      <c r="J499" s="39">
        <v>2.9159000000000002</v>
      </c>
      <c r="K499" s="16">
        <f>AVERAGE(AT487:AT489)</f>
        <v>3.3237000000000001</v>
      </c>
      <c r="L499" s="40">
        <v>2.6190000000000002</v>
      </c>
      <c r="M499" s="1">
        <v>2.5747</v>
      </c>
    </row>
    <row r="500" spans="1:91" ht="14.25" x14ac:dyDescent="0.2">
      <c r="E500" s="23">
        <f>AVERAGE(K487:K488)</f>
        <v>3.681</v>
      </c>
      <c r="F500" s="36">
        <v>2.2940999999999998</v>
      </c>
      <c r="G500" s="1">
        <v>2.3778000000000001</v>
      </c>
      <c r="H500" s="1">
        <v>1.7072000000000001</v>
      </c>
      <c r="I500" s="16">
        <f>AVERAGE(AM487:AM488)</f>
        <v>2.2017000000000002</v>
      </c>
      <c r="J500" s="39">
        <v>2.8610000000000002</v>
      </c>
      <c r="K500" s="16">
        <f>AVERAGE(AU487:AU488)</f>
        <v>2.6882999999999999</v>
      </c>
      <c r="L500" s="40">
        <v>2.5558000000000001</v>
      </c>
      <c r="M500" s="1">
        <v>3.0348000000000002</v>
      </c>
    </row>
    <row r="501" spans="1:91" ht="12.75" x14ac:dyDescent="0.2">
      <c r="E501" s="16">
        <f>AVERAGE(L487:L489)</f>
        <v>2.4504000000000001</v>
      </c>
      <c r="F501" s="36">
        <v>2.2999999999999998</v>
      </c>
      <c r="G501" s="1">
        <v>3.1313</v>
      </c>
      <c r="H501" s="1">
        <v>1.8729</v>
      </c>
      <c r="I501" s="16">
        <f>AVERAGE(AN487:AN488)</f>
        <v>2.0274000000000001</v>
      </c>
      <c r="J501" s="39">
        <v>2.3927999999999998</v>
      </c>
      <c r="K501" s="16">
        <f>AVERAGE(AV487:AV488)</f>
        <v>2.8573499999999998</v>
      </c>
      <c r="L501" s="40">
        <v>3.0206</v>
      </c>
      <c r="M501" s="1">
        <v>3.1657000000000002</v>
      </c>
    </row>
    <row r="502" spans="1:91" ht="12.75" x14ac:dyDescent="0.2">
      <c r="J502" s="39">
        <v>2.7747999999999999</v>
      </c>
      <c r="K502" s="16">
        <f>AVERAGE(AW487)</f>
        <v>2.4849999999999999</v>
      </c>
      <c r="L502" s="40">
        <v>2.7469999999999999</v>
      </c>
      <c r="M502" s="1">
        <v>2.9638</v>
      </c>
    </row>
    <row r="503" spans="1:91" ht="12.75" x14ac:dyDescent="0.2">
      <c r="K503" s="16">
        <f>AVERAGE(AW484)</f>
        <v>2.9146999999999998</v>
      </c>
      <c r="L503" s="16">
        <f>AVERAGE(BA487:BA488)</f>
        <v>2.7021500000000001</v>
      </c>
      <c r="M503" s="1">
        <v>3.0301999999999998</v>
      </c>
    </row>
    <row r="505" spans="1:91" ht="12.75" x14ac:dyDescent="0.2">
      <c r="D505" s="2" t="s">
        <v>20</v>
      </c>
      <c r="E505" s="2" t="s">
        <v>36</v>
      </c>
      <c r="F505" s="37" t="s">
        <v>21</v>
      </c>
      <c r="G505" s="37" t="s">
        <v>39</v>
      </c>
      <c r="H505" s="37" t="s">
        <v>22</v>
      </c>
      <c r="I505" s="1" t="s">
        <v>41</v>
      </c>
      <c r="J505" s="38" t="s">
        <v>42</v>
      </c>
      <c r="K505" s="1" t="s">
        <v>43</v>
      </c>
      <c r="L505" s="38" t="s">
        <v>23</v>
      </c>
      <c r="M505" s="37" t="s">
        <v>60</v>
      </c>
    </row>
    <row r="506" spans="1:91" ht="12.75" x14ac:dyDescent="0.2">
      <c r="D506" s="27">
        <f>D499</f>
        <v>3.0409000000000002</v>
      </c>
      <c r="E506" s="27">
        <f t="shared" ref="E506:I506" si="29">AVERAGE(E499:E501)</f>
        <v>2.9911166666666666</v>
      </c>
      <c r="F506" s="27">
        <f t="shared" si="29"/>
        <v>2.3357666666666668</v>
      </c>
      <c r="G506" s="27">
        <f t="shared" si="29"/>
        <v>2.6444333333333332</v>
      </c>
      <c r="H506" s="27">
        <f t="shared" si="29"/>
        <v>1.8568333333333333</v>
      </c>
      <c r="I506" s="27">
        <f t="shared" si="29"/>
        <v>2.4337499999999999</v>
      </c>
      <c r="J506" s="27">
        <f t="shared" ref="J506:M506" si="30">AVERAGE(J499:J503)</f>
        <v>2.7361250000000004</v>
      </c>
      <c r="K506" s="27">
        <f t="shared" si="30"/>
        <v>2.8538100000000002</v>
      </c>
      <c r="L506" s="27">
        <f t="shared" si="30"/>
        <v>2.7289099999999999</v>
      </c>
      <c r="M506" s="27">
        <f t="shared" si="30"/>
        <v>2.9538400000000005</v>
      </c>
    </row>
    <row r="544" spans="1:1" ht="12.75" x14ac:dyDescent="0.2">
      <c r="A544" s="9" t="s">
        <v>45</v>
      </c>
    </row>
    <row r="546" spans="1:11" ht="12.75" x14ac:dyDescent="0.2">
      <c r="B546" s="1">
        <v>1.1100000000000001</v>
      </c>
      <c r="C546" s="1">
        <v>1.1200000000000001</v>
      </c>
      <c r="D546" s="1">
        <v>1.21</v>
      </c>
      <c r="E546" s="1">
        <v>1.31</v>
      </c>
      <c r="F546" s="1">
        <v>1.41</v>
      </c>
      <c r="G546" s="1">
        <v>1.51</v>
      </c>
      <c r="H546" s="1">
        <v>2.12</v>
      </c>
      <c r="I546" s="1">
        <v>3.11</v>
      </c>
      <c r="J546" s="1">
        <v>3.21</v>
      </c>
      <c r="K546" s="1">
        <v>3.31</v>
      </c>
    </row>
    <row r="547" spans="1:11" ht="12.75" x14ac:dyDescent="0.2">
      <c r="A547" s="1" t="s">
        <v>6</v>
      </c>
      <c r="B547" s="1">
        <v>2.9647999999999999</v>
      </c>
      <c r="C547" s="1">
        <v>2.8397000000000001</v>
      </c>
      <c r="D547" s="1">
        <v>3.0596000000000001</v>
      </c>
      <c r="E547" s="1">
        <v>3.2646000000000002</v>
      </c>
      <c r="F547" s="1">
        <v>2.9946000000000002</v>
      </c>
      <c r="G547" s="1">
        <v>3.2496999999999998</v>
      </c>
      <c r="I547" s="1">
        <v>1.6919999999999999</v>
      </c>
      <c r="J547" s="1">
        <v>2.3687</v>
      </c>
      <c r="K547" s="1">
        <v>1.9114</v>
      </c>
    </row>
    <row r="548" spans="1:11" ht="12.75" x14ac:dyDescent="0.2">
      <c r="A548" s="1" t="s">
        <v>8</v>
      </c>
      <c r="E548" s="1">
        <v>2.7888999999999999</v>
      </c>
      <c r="I548" s="1">
        <v>2.2502</v>
      </c>
    </row>
    <row r="549" spans="1:11" ht="12.75" x14ac:dyDescent="0.2">
      <c r="A549" s="1" t="s">
        <v>9</v>
      </c>
    </row>
    <row r="550" spans="1:11" ht="12.75" x14ac:dyDescent="0.2">
      <c r="A550" s="1" t="s">
        <v>10</v>
      </c>
    </row>
    <row r="551" spans="1:11" ht="12.75" x14ac:dyDescent="0.2">
      <c r="A551" s="1" t="s">
        <v>11</v>
      </c>
    </row>
    <row r="552" spans="1:11" ht="12.75" x14ac:dyDescent="0.2">
      <c r="A552" s="1" t="s">
        <v>17</v>
      </c>
    </row>
    <row r="555" spans="1:11" ht="12.75" x14ac:dyDescent="0.2">
      <c r="C555" s="1" t="s">
        <v>46</v>
      </c>
      <c r="D555" s="1" t="s">
        <v>47</v>
      </c>
      <c r="E555" s="1" t="s">
        <v>44</v>
      </c>
    </row>
    <row r="556" spans="1:11" ht="12.75" x14ac:dyDescent="0.2">
      <c r="C556" s="16">
        <f>AVERAGE(B547:G551)</f>
        <v>3.0231285714285718</v>
      </c>
      <c r="E556" s="16">
        <f>AVERAGE(I547:K550)</f>
        <v>2.0555749999999997</v>
      </c>
    </row>
    <row r="588" spans="1:41" ht="12.75" x14ac:dyDescent="0.2">
      <c r="AO588" s="1">
        <v>13.5</v>
      </c>
    </row>
    <row r="589" spans="1:41" ht="12.75" x14ac:dyDescent="0.2">
      <c r="AO589" s="1">
        <v>2.6987000000000001</v>
      </c>
    </row>
    <row r="590" spans="1:41" ht="12.75" x14ac:dyDescent="0.2">
      <c r="AO590" s="1">
        <v>3.2501000000000002</v>
      </c>
    </row>
    <row r="591" spans="1:41" ht="12.75" x14ac:dyDescent="0.2">
      <c r="A591" s="25">
        <v>5897</v>
      </c>
      <c r="B591" s="1" t="s">
        <v>55</v>
      </c>
      <c r="AO591" s="39">
        <v>3.0232999999999999</v>
      </c>
    </row>
    <row r="592" spans="1:41" ht="12.75" x14ac:dyDescent="0.2">
      <c r="AO592" s="1">
        <v>2.8778000000000001</v>
      </c>
    </row>
    <row r="593" spans="1:42" ht="12.75" x14ac:dyDescent="0.2">
      <c r="AO593" s="1">
        <v>3.5604</v>
      </c>
    </row>
    <row r="594" spans="1:42" ht="12.75" x14ac:dyDescent="0.2">
      <c r="B594" s="1">
        <v>5.7700000000000001E-2</v>
      </c>
      <c r="C594" s="1">
        <v>5.7700000000000001E-2</v>
      </c>
      <c r="D594" s="1">
        <v>0.06</v>
      </c>
      <c r="J594" s="1">
        <v>5.9400000000000001E-2</v>
      </c>
      <c r="K594" s="1">
        <v>0.06</v>
      </c>
      <c r="L594" s="1">
        <v>0.06</v>
      </c>
      <c r="R594" s="1">
        <v>5.8799999999999998E-2</v>
      </c>
      <c r="S594" s="1">
        <v>5.8799999999999998E-2</v>
      </c>
      <c r="T594" s="1">
        <v>6.3200000000000006E-2</v>
      </c>
      <c r="Z594" s="1">
        <v>5.1700000000000003E-2</v>
      </c>
      <c r="AA594" s="1">
        <v>5.2600000000000001E-2</v>
      </c>
      <c r="AB594" s="1">
        <v>5.5E-2</v>
      </c>
      <c r="AH594" s="1">
        <v>4.8000000000000001E-2</v>
      </c>
      <c r="AI594" s="1">
        <v>5.04E-2</v>
      </c>
      <c r="AJ594" s="1">
        <v>0.05</v>
      </c>
      <c r="AP594" s="1">
        <v>4.7600000000000003E-2</v>
      </c>
    </row>
    <row r="595" spans="1:42" ht="12.75" x14ac:dyDescent="0.2">
      <c r="A595" s="27"/>
      <c r="B595" s="26">
        <v>4.0999999999999996</v>
      </c>
      <c r="C595" s="26">
        <v>4.2</v>
      </c>
      <c r="D595" s="26">
        <v>4.3</v>
      </c>
      <c r="E595" s="26">
        <v>4.4000000000000004</v>
      </c>
      <c r="F595" s="26">
        <v>5.0999999999999996</v>
      </c>
      <c r="G595" s="26">
        <v>5.2</v>
      </c>
      <c r="H595" s="26">
        <v>5.3</v>
      </c>
      <c r="I595" s="26">
        <v>5.4</v>
      </c>
      <c r="J595" s="26">
        <v>6.1</v>
      </c>
      <c r="K595" s="26">
        <v>6.2</v>
      </c>
      <c r="L595" s="26">
        <v>6.3</v>
      </c>
      <c r="M595" s="26"/>
      <c r="N595" s="26">
        <v>7.1</v>
      </c>
      <c r="O595" s="26">
        <v>7.2</v>
      </c>
      <c r="P595" s="26">
        <v>7.3</v>
      </c>
      <c r="Q595" s="26">
        <v>7.4</v>
      </c>
      <c r="R595" s="26">
        <v>8.1</v>
      </c>
      <c r="S595" s="26">
        <v>8.1999999999999993</v>
      </c>
      <c r="T595" s="26">
        <v>8.3000000000000007</v>
      </c>
      <c r="U595" s="26">
        <v>8.4</v>
      </c>
      <c r="V595" s="26">
        <v>9.1</v>
      </c>
      <c r="W595" s="26">
        <v>9.1999999999999993</v>
      </c>
      <c r="X595" s="26">
        <v>9.3000000000000007</v>
      </c>
      <c r="Y595" s="26">
        <v>9.4</v>
      </c>
      <c r="Z595" s="26">
        <v>10.1</v>
      </c>
      <c r="AA595" s="26">
        <v>10.199999999999999</v>
      </c>
      <c r="AB595" s="26">
        <v>10.3</v>
      </c>
      <c r="AC595" s="26"/>
      <c r="AD595" s="26">
        <v>11.1</v>
      </c>
      <c r="AE595" s="26">
        <v>11.2</v>
      </c>
      <c r="AF595" s="26">
        <v>11.3</v>
      </c>
      <c r="AG595" s="26">
        <v>11.4</v>
      </c>
      <c r="AH595" s="26">
        <v>12.1</v>
      </c>
      <c r="AI595" s="26">
        <v>12.2</v>
      </c>
      <c r="AJ595" s="26">
        <v>12.3</v>
      </c>
      <c r="AK595" s="26"/>
      <c r="AL595" s="26">
        <v>13.1</v>
      </c>
      <c r="AM595" s="26">
        <v>13.2</v>
      </c>
      <c r="AN595" s="26">
        <v>13.3</v>
      </c>
      <c r="AO595" s="26">
        <v>13.4</v>
      </c>
      <c r="AP595" s="26">
        <v>14.1</v>
      </c>
    </row>
    <row r="596" spans="1:42" ht="12.75" x14ac:dyDescent="0.2">
      <c r="A596" s="1" t="s">
        <v>6</v>
      </c>
      <c r="B596" s="1">
        <v>3.0335999999999999</v>
      </c>
      <c r="C596" s="1">
        <v>3.4359000000000002</v>
      </c>
      <c r="D596" s="1">
        <v>4.0937999999999999</v>
      </c>
      <c r="J596" s="1">
        <v>3.6316999999999999</v>
      </c>
      <c r="K596" s="1">
        <v>3.4590999999999998</v>
      </c>
      <c r="L596" s="1">
        <v>3.8740000000000001</v>
      </c>
      <c r="R596" s="1">
        <v>4.1932999999999998</v>
      </c>
      <c r="S596" s="1">
        <v>2.8532000000000002</v>
      </c>
      <c r="T596" s="1">
        <v>3.9363999999999999</v>
      </c>
      <c r="Z596" s="1">
        <v>4.0167000000000002</v>
      </c>
      <c r="AA596" s="1">
        <v>4.0991</v>
      </c>
      <c r="AB596" s="1">
        <v>3.5272000000000001</v>
      </c>
      <c r="AH596" s="1">
        <v>3.0124</v>
      </c>
      <c r="AI596" s="1">
        <v>3.3330000000000002</v>
      </c>
      <c r="AJ596" s="1">
        <v>3.1846999999999999</v>
      </c>
      <c r="AL596" s="1">
        <v>2.3607</v>
      </c>
      <c r="AM596" s="1">
        <v>3.7265999999999999</v>
      </c>
      <c r="AN596" s="1">
        <v>2.4969999999999999</v>
      </c>
      <c r="AO596" s="1">
        <v>4.0328999999999997</v>
      </c>
      <c r="AP596" s="1">
        <v>2.4733000000000001</v>
      </c>
    </row>
    <row r="597" spans="1:42" ht="12.75" x14ac:dyDescent="0.2">
      <c r="A597" s="1" t="s">
        <v>8</v>
      </c>
      <c r="B597" s="1">
        <v>2.8081999999999998</v>
      </c>
      <c r="C597" s="1">
        <v>3.6265000000000001</v>
      </c>
      <c r="D597" s="1">
        <v>4.149</v>
      </c>
      <c r="J597" s="1">
        <v>3.5918999999999999</v>
      </c>
      <c r="K597" s="1">
        <v>3.7823000000000002</v>
      </c>
      <c r="L597" s="1">
        <v>3.6858</v>
      </c>
      <c r="R597" s="1">
        <v>3.1223999999999998</v>
      </c>
      <c r="S597" s="1">
        <v>2.5432999999999999</v>
      </c>
      <c r="Z597" s="1">
        <v>2.9904999999999999</v>
      </c>
      <c r="AA597" s="1">
        <v>3.2332999999999998</v>
      </c>
      <c r="AH597" s="1">
        <v>3.1699000000000002</v>
      </c>
      <c r="AI597" s="1">
        <v>2.9165000000000001</v>
      </c>
      <c r="AJ597" s="1">
        <v>2.6533000000000002</v>
      </c>
      <c r="AL597" s="1">
        <v>2.7130999999999998</v>
      </c>
      <c r="AM597" s="1">
        <v>3.5413999999999999</v>
      </c>
      <c r="AN597" s="1">
        <v>2.8344</v>
      </c>
      <c r="AO597" s="1">
        <v>3.3090999999999999</v>
      </c>
    </row>
    <row r="598" spans="1:42" ht="12.75" x14ac:dyDescent="0.2">
      <c r="A598" s="1" t="s">
        <v>9</v>
      </c>
      <c r="B598" s="1">
        <v>3.5615000000000001</v>
      </c>
      <c r="C598" s="1">
        <v>2.8706999999999998</v>
      </c>
      <c r="D598" s="1">
        <v>3.4817</v>
      </c>
      <c r="J598" s="1">
        <v>3.4788999999999999</v>
      </c>
      <c r="K598" s="1">
        <v>3.9767999999999999</v>
      </c>
      <c r="L598" s="1">
        <v>4.1891999999999996</v>
      </c>
      <c r="R598" s="1">
        <v>2.3237000000000001</v>
      </c>
      <c r="S598" s="1">
        <v>3.3191999999999999</v>
      </c>
      <c r="Z598" s="1">
        <v>3.3292999999999999</v>
      </c>
      <c r="AH598" s="1">
        <v>3.1583999999999999</v>
      </c>
      <c r="AI598" s="1">
        <v>2.6524999999999999</v>
      </c>
      <c r="AL598" s="1">
        <v>2.3607999999999998</v>
      </c>
      <c r="AM598" s="1">
        <v>3.9506999999999999</v>
      </c>
      <c r="AN598" s="1">
        <v>2.4245999999999999</v>
      </c>
      <c r="AO598" s="1">
        <v>3.3046000000000002</v>
      </c>
    </row>
    <row r="599" spans="1:42" ht="12.75" x14ac:dyDescent="0.2">
      <c r="A599" s="1" t="s">
        <v>10</v>
      </c>
      <c r="B599" s="1">
        <v>3.8368000000000002</v>
      </c>
      <c r="C599" s="1">
        <v>3.2242000000000002</v>
      </c>
      <c r="D599" s="1">
        <v>3.7450999999999999</v>
      </c>
      <c r="J599" s="1">
        <v>3.0842000000000001</v>
      </c>
      <c r="K599" s="1">
        <v>3.3393999999999999</v>
      </c>
      <c r="L599" s="1">
        <v>3.9912000000000001</v>
      </c>
      <c r="R599" s="1">
        <v>3.1267</v>
      </c>
      <c r="S599" s="1">
        <v>3.3228</v>
      </c>
      <c r="Z599" s="1">
        <v>2.8605</v>
      </c>
      <c r="AI599" s="1">
        <v>3.2547999999999999</v>
      </c>
      <c r="AM599" s="1">
        <v>3.4297</v>
      </c>
      <c r="AN599" s="1">
        <v>2.8045</v>
      </c>
      <c r="AO599" s="1">
        <v>3.0209999999999999</v>
      </c>
    </row>
    <row r="600" spans="1:42" ht="12.75" x14ac:dyDescent="0.2">
      <c r="A600" s="1" t="s">
        <v>11</v>
      </c>
      <c r="B600" s="1">
        <v>4.2337999999999996</v>
      </c>
      <c r="C600" s="1">
        <v>4.5964999999999998</v>
      </c>
      <c r="D600" s="1">
        <v>2.8380000000000001</v>
      </c>
      <c r="J600" s="1">
        <v>2.7618999999999998</v>
      </c>
      <c r="K600" s="1">
        <v>3.649</v>
      </c>
      <c r="L600" s="1">
        <v>3.5036</v>
      </c>
      <c r="R600" s="1">
        <v>2.6293000000000002</v>
      </c>
      <c r="S600" s="1">
        <v>3.1894999999999998</v>
      </c>
      <c r="Z600" s="1">
        <v>4.2512999999999996</v>
      </c>
      <c r="AI600" s="1">
        <v>2.8860000000000001</v>
      </c>
      <c r="AO600" s="1">
        <v>3.2877999999999998</v>
      </c>
    </row>
    <row r="601" spans="1:42" ht="12.75" x14ac:dyDescent="0.2">
      <c r="A601" s="1" t="s">
        <v>17</v>
      </c>
      <c r="B601" s="1">
        <v>3.4359000000000002</v>
      </c>
      <c r="R601" s="1">
        <v>3.2858999999999998</v>
      </c>
      <c r="S601" s="1">
        <v>3.0091999999999999</v>
      </c>
      <c r="AO601" s="1">
        <v>3.6368</v>
      </c>
    </row>
    <row r="602" spans="1:42" ht="12.75" x14ac:dyDescent="0.2">
      <c r="R602" s="1">
        <v>2.97</v>
      </c>
    </row>
    <row r="603" spans="1:42" ht="12.75" x14ac:dyDescent="0.2">
      <c r="R603" s="1">
        <v>3.0720999999999998</v>
      </c>
    </row>
    <row r="606" spans="1:42" ht="12.75" x14ac:dyDescent="0.2">
      <c r="B606" s="1" t="s">
        <v>20</v>
      </c>
      <c r="C606" s="1" t="s">
        <v>36</v>
      </c>
      <c r="D606" s="1" t="s">
        <v>21</v>
      </c>
      <c r="E606" s="1" t="s">
        <v>39</v>
      </c>
      <c r="F606" s="1" t="s">
        <v>22</v>
      </c>
      <c r="G606" s="1" t="s">
        <v>41</v>
      </c>
      <c r="H606" s="39" t="s">
        <v>42</v>
      </c>
      <c r="I606" s="39" t="s">
        <v>23</v>
      </c>
      <c r="J606" s="1" t="s">
        <v>60</v>
      </c>
    </row>
    <row r="607" spans="1:42" ht="14.25" x14ac:dyDescent="0.2">
      <c r="B607" s="16">
        <f>AVERAGE(B596:B601)</f>
        <v>3.4849666666666668</v>
      </c>
      <c r="C607" s="16">
        <f>AVERAGE(J596:J600)</f>
        <v>3.30972</v>
      </c>
      <c r="D607" s="23">
        <f>AVERAGE(R596:R603)</f>
        <v>3.0904249999999998</v>
      </c>
      <c r="E607" s="23">
        <f>AVERAGE(Z596:Z600)</f>
        <v>3.4896599999999998</v>
      </c>
      <c r="F607" s="23">
        <f>AVERAGE(AH596:AH598)</f>
        <v>3.1135666666666668</v>
      </c>
      <c r="G607" s="16">
        <f>AVERAGE(AL596:AL598)</f>
        <v>2.4781999999999997</v>
      </c>
      <c r="H607" s="23">
        <f>AVERAGE(AP596)</f>
        <v>2.4733000000000001</v>
      </c>
    </row>
    <row r="608" spans="1:42" ht="14.25" x14ac:dyDescent="0.2">
      <c r="B608" s="23">
        <f>AVERAGE(C596:C600)</f>
        <v>3.5507599999999995</v>
      </c>
      <c r="C608" s="16">
        <f>AVERAGE(K596:K600)</f>
        <v>3.6413199999999994</v>
      </c>
      <c r="D608" s="23">
        <f>AVERAGE(S596:S601)</f>
        <v>3.039533333333333</v>
      </c>
      <c r="E608" s="23">
        <f>AVERAGE(AA596:AA597)</f>
        <v>3.6661999999999999</v>
      </c>
      <c r="F608" s="23">
        <f>AVERAGE(AI596:AI600)</f>
        <v>3.0085600000000001</v>
      </c>
      <c r="G608" s="16">
        <f>AVERAGE(AM596:AM599)</f>
        <v>3.6621000000000001</v>
      </c>
    </row>
    <row r="609" spans="2:8" ht="14.25" x14ac:dyDescent="0.2">
      <c r="B609" s="23">
        <f>AVERAGE(D596:D600)</f>
        <v>3.6615200000000003</v>
      </c>
      <c r="C609" s="16">
        <f>AVERAGE(L596:L600)</f>
        <v>3.8487599999999995</v>
      </c>
      <c r="D609" s="23">
        <f>AVERAGE(T596)</f>
        <v>3.9363999999999999</v>
      </c>
      <c r="E609" s="16">
        <f>AVERAGE(AB596)</f>
        <v>3.5272000000000001</v>
      </c>
      <c r="G609" s="16">
        <f>AVERAGE(AN596:AN599)</f>
        <v>2.6401250000000003</v>
      </c>
    </row>
    <row r="610" spans="2:8" ht="12.75" x14ac:dyDescent="0.2">
      <c r="G610" s="16">
        <f>AVERAGE(AO596:AO601)</f>
        <v>3.4320333333333335</v>
      </c>
    </row>
    <row r="612" spans="2:8" ht="12.75" x14ac:dyDescent="0.2">
      <c r="B612" s="26" t="s">
        <v>20</v>
      </c>
      <c r="C612" s="26" t="s">
        <v>36</v>
      </c>
      <c r="D612" s="26" t="s">
        <v>21</v>
      </c>
      <c r="E612" s="26" t="s">
        <v>39</v>
      </c>
      <c r="F612" s="26" t="s">
        <v>22</v>
      </c>
      <c r="G612" s="41" t="s">
        <v>41</v>
      </c>
      <c r="H612" s="26" t="s">
        <v>42</v>
      </c>
    </row>
    <row r="613" spans="2:8" ht="14.25" x14ac:dyDescent="0.2">
      <c r="B613" s="27">
        <f t="shared" ref="B613:E613" si="31">AVERAGE(B607:B609)</f>
        <v>3.5657488888888889</v>
      </c>
      <c r="C613" s="33">
        <f t="shared" si="31"/>
        <v>3.5999333333333325</v>
      </c>
      <c r="D613" s="27">
        <f t="shared" si="31"/>
        <v>3.3554527777777778</v>
      </c>
      <c r="E613" s="27">
        <f t="shared" si="31"/>
        <v>3.5610199999999996</v>
      </c>
      <c r="F613" s="27">
        <f>AVERAGE(F607:F608)</f>
        <v>3.0610633333333332</v>
      </c>
      <c r="G613" s="27">
        <f>AVERAGE(G607:G610)</f>
        <v>3.0531145833333335</v>
      </c>
      <c r="H613" s="27">
        <f>AVERAGE(H607)</f>
        <v>2.4733000000000001</v>
      </c>
    </row>
    <row r="636" spans="1:26" ht="12.75" x14ac:dyDescent="0.2">
      <c r="A636" s="9" t="s">
        <v>45</v>
      </c>
    </row>
    <row r="638" spans="1:26" ht="12.75" x14ac:dyDescent="0.2">
      <c r="B638" s="1">
        <v>1.1100000000000001</v>
      </c>
      <c r="C638" s="1">
        <v>1.1200000000000001</v>
      </c>
      <c r="D638" s="1">
        <v>1.1299999999999999</v>
      </c>
      <c r="E638" s="1">
        <v>1.1399999999999999</v>
      </c>
      <c r="F638" s="1">
        <v>1.21</v>
      </c>
      <c r="G638" s="1">
        <v>1.22</v>
      </c>
      <c r="H638" s="1">
        <v>1.23</v>
      </c>
      <c r="I638" s="1">
        <v>1.24</v>
      </c>
      <c r="J638" s="1">
        <v>1.25</v>
      </c>
      <c r="K638" s="1">
        <v>1.31</v>
      </c>
      <c r="L638" s="1">
        <v>1.41</v>
      </c>
      <c r="M638" s="1">
        <v>1.42</v>
      </c>
      <c r="N638" s="1">
        <v>1.51</v>
      </c>
      <c r="O638" s="1">
        <v>1.52</v>
      </c>
      <c r="P638" s="1">
        <v>2.11</v>
      </c>
      <c r="Q638" s="1">
        <v>2.2229999999999999</v>
      </c>
      <c r="R638" s="1">
        <v>2.31</v>
      </c>
      <c r="S638" s="1">
        <v>3.11</v>
      </c>
      <c r="T638" s="1">
        <v>3.12</v>
      </c>
      <c r="U638" s="1">
        <v>3.13</v>
      </c>
      <c r="V638" s="1">
        <v>3.14</v>
      </c>
      <c r="W638" s="1">
        <v>3.21</v>
      </c>
      <c r="X638" s="1">
        <v>3.22</v>
      </c>
      <c r="Y638" s="1">
        <v>3.23</v>
      </c>
      <c r="Z638" s="1">
        <v>3.31</v>
      </c>
    </row>
    <row r="639" spans="1:26" ht="12.75" x14ac:dyDescent="0.2">
      <c r="A639" s="1" t="s">
        <v>6</v>
      </c>
      <c r="B639" s="1">
        <v>3.2429000000000001</v>
      </c>
      <c r="C639" s="1">
        <v>2.2027000000000001</v>
      </c>
      <c r="D639" s="1">
        <v>2.0074000000000001</v>
      </c>
      <c r="E639" s="1">
        <v>1.8778999999999999</v>
      </c>
      <c r="F639" s="1">
        <v>1.9296</v>
      </c>
      <c r="G639" s="1">
        <v>2.2663000000000002</v>
      </c>
      <c r="H639" s="1">
        <v>2.7237</v>
      </c>
      <c r="I639" s="1">
        <v>4.9039000000000001</v>
      </c>
      <c r="J639" s="1">
        <v>2.3353999999999999</v>
      </c>
      <c r="K639" s="1">
        <v>2.8428</v>
      </c>
      <c r="L639" s="1">
        <v>3.0034999999999998</v>
      </c>
      <c r="M639" s="1">
        <v>1.8487</v>
      </c>
      <c r="N639" s="1">
        <v>2.4872999999999998</v>
      </c>
      <c r="O639" s="1">
        <v>3.3801000000000001</v>
      </c>
      <c r="S639" s="1">
        <v>3.1905999999999999</v>
      </c>
      <c r="T639" s="1">
        <v>2.1246999999999998</v>
      </c>
      <c r="U639" s="1">
        <v>2.7844000000000002</v>
      </c>
      <c r="V639" s="1">
        <v>3.0049999999999999</v>
      </c>
      <c r="W639" s="1">
        <v>2.3574999999999999</v>
      </c>
      <c r="X639" s="1">
        <v>1.4776</v>
      </c>
      <c r="Y639" s="1">
        <v>2.3111000000000002</v>
      </c>
      <c r="Z639" s="1">
        <v>1.734</v>
      </c>
    </row>
    <row r="640" spans="1:26" ht="12.75" x14ac:dyDescent="0.2">
      <c r="A640" s="1" t="s">
        <v>8</v>
      </c>
      <c r="E640" s="1">
        <v>2.6112000000000002</v>
      </c>
      <c r="N640" s="1">
        <v>2.0434000000000001</v>
      </c>
      <c r="S640" s="1">
        <v>2.5019999999999998</v>
      </c>
      <c r="W640" s="1">
        <v>2.7115999999999998</v>
      </c>
      <c r="Z640" s="1">
        <v>3.0485000000000002</v>
      </c>
    </row>
    <row r="641" spans="1:26" ht="12.75" x14ac:dyDescent="0.2">
      <c r="A641" s="1" t="s">
        <v>9</v>
      </c>
      <c r="N641" s="1">
        <v>2.4169999999999998</v>
      </c>
      <c r="S641" s="1">
        <v>3.0777000000000001</v>
      </c>
      <c r="Z641" s="1">
        <v>2.7147999999999999</v>
      </c>
    </row>
    <row r="642" spans="1:26" ht="12.75" x14ac:dyDescent="0.2">
      <c r="A642" s="1" t="s">
        <v>10</v>
      </c>
      <c r="N642" s="1">
        <v>2.3544999999999998</v>
      </c>
      <c r="Z642" s="1">
        <v>2.5503</v>
      </c>
    </row>
    <row r="643" spans="1:26" ht="12.75" x14ac:dyDescent="0.2">
      <c r="A643" s="1" t="s">
        <v>11</v>
      </c>
    </row>
    <row r="644" spans="1:26" ht="12.75" x14ac:dyDescent="0.2">
      <c r="A644" s="1" t="s">
        <v>17</v>
      </c>
    </row>
    <row r="646" spans="1:26" ht="12.75" x14ac:dyDescent="0.2">
      <c r="C646" s="1" t="s">
        <v>46</v>
      </c>
      <c r="D646" s="1" t="s">
        <v>47</v>
      </c>
      <c r="E646" s="1" t="s">
        <v>44</v>
      </c>
    </row>
    <row r="647" spans="1:26" ht="12.75" x14ac:dyDescent="0.2">
      <c r="C647" s="16">
        <f>AVERAGE(B639:O643)</f>
        <v>2.5821277777777776</v>
      </c>
      <c r="E647" s="16">
        <f>AVERAGE(S639:Z642)</f>
        <v>2.5421285714285715</v>
      </c>
    </row>
    <row r="692" spans="1:63" ht="12.75" x14ac:dyDescent="0.2">
      <c r="A692" s="42">
        <v>5896</v>
      </c>
      <c r="B692" s="1" t="s">
        <v>55</v>
      </c>
    </row>
    <row r="693" spans="1:63" ht="12.75" x14ac:dyDescent="0.2">
      <c r="AW693" s="1">
        <v>15.5</v>
      </c>
    </row>
    <row r="694" spans="1:63" ht="12.75" x14ac:dyDescent="0.2">
      <c r="AW694" s="1">
        <v>3.2595000000000001</v>
      </c>
    </row>
    <row r="695" spans="1:63" ht="12.75" x14ac:dyDescent="0.2">
      <c r="B695" s="1">
        <v>5.9200000000000003E-2</v>
      </c>
      <c r="C695" s="1">
        <v>6.2199999999999998E-2</v>
      </c>
      <c r="D695" s="1">
        <v>6.0199999999999997E-2</v>
      </c>
      <c r="J695" s="1">
        <v>5.45E-2</v>
      </c>
      <c r="K695" s="1">
        <v>5.3999999999999999E-2</v>
      </c>
      <c r="L695" s="1">
        <v>6.1899999999999997E-2</v>
      </c>
      <c r="R695" s="1">
        <v>5.7700000000000001E-2</v>
      </c>
      <c r="S695" s="1">
        <v>5.5500000000000001E-2</v>
      </c>
      <c r="T695" s="1">
        <v>5.6599999999999998E-2</v>
      </c>
      <c r="Z695" s="1">
        <v>5.2600000000000001E-2</v>
      </c>
      <c r="AA695" s="1">
        <v>5.1700000000000003E-2</v>
      </c>
      <c r="AB695" s="1">
        <v>0.05</v>
      </c>
      <c r="AH695" s="1">
        <v>4.9099999999999998E-2</v>
      </c>
      <c r="AI695" s="1">
        <v>4.65E-2</v>
      </c>
      <c r="AJ695" s="1">
        <v>4.8800000000000003E-2</v>
      </c>
      <c r="AP695" s="1">
        <v>4.6399999999999997E-2</v>
      </c>
      <c r="AQ695" s="1">
        <v>4.65E-2</v>
      </c>
      <c r="AR695" s="1">
        <v>4.8800000000000003E-2</v>
      </c>
      <c r="AX695" s="1">
        <v>4.2200000000000001E-2</v>
      </c>
      <c r="AY695" s="1">
        <v>4.4400000000000002E-2</v>
      </c>
      <c r="AZ695" s="1">
        <v>4.3999999999999997E-2</v>
      </c>
      <c r="BA695" s="1">
        <v>4.4600000000000001E-2</v>
      </c>
      <c r="BB695" s="1">
        <v>4.5400000000000003E-2</v>
      </c>
      <c r="BF695" s="1">
        <v>4.2500000000000003E-2</v>
      </c>
      <c r="BG695" s="1">
        <v>4.2200000000000001E-2</v>
      </c>
      <c r="BH695" s="1">
        <v>4.4400000000000002E-2</v>
      </c>
      <c r="BI695" s="1">
        <v>4.2500000000000003E-2</v>
      </c>
      <c r="BJ695" s="1">
        <v>4.1399999999999999E-2</v>
      </c>
    </row>
    <row r="696" spans="1:63" ht="12.75" x14ac:dyDescent="0.2">
      <c r="B696" s="26">
        <v>4.0999999999999996</v>
      </c>
      <c r="C696" s="26">
        <v>4.2</v>
      </c>
      <c r="D696" s="26">
        <v>4.3</v>
      </c>
      <c r="E696" s="26">
        <v>4.4000000000000004</v>
      </c>
      <c r="F696" s="26">
        <v>5.0999999999999996</v>
      </c>
      <c r="G696" s="26">
        <v>5.2</v>
      </c>
      <c r="H696" s="26">
        <v>5.3</v>
      </c>
      <c r="I696" s="26">
        <v>5.4</v>
      </c>
      <c r="J696" s="26">
        <v>6.1</v>
      </c>
      <c r="K696" s="26">
        <v>6.2</v>
      </c>
      <c r="L696" s="26">
        <v>6.3</v>
      </c>
      <c r="M696" s="26">
        <v>6.4</v>
      </c>
      <c r="N696" s="26">
        <v>7.1</v>
      </c>
      <c r="O696" s="26">
        <v>7.2</v>
      </c>
      <c r="P696" s="26">
        <v>7.3</v>
      </c>
      <c r="Q696" s="26">
        <v>7.4</v>
      </c>
      <c r="R696" s="26">
        <v>8.1</v>
      </c>
      <c r="S696" s="26">
        <v>8.1999999999999993</v>
      </c>
      <c r="T696" s="26">
        <v>8.3000000000000007</v>
      </c>
      <c r="U696" s="26">
        <v>8.4</v>
      </c>
      <c r="V696" s="26">
        <v>9.1</v>
      </c>
      <c r="W696" s="26">
        <v>9.1999999999999993</v>
      </c>
      <c r="X696" s="26">
        <v>9.3000000000000007</v>
      </c>
      <c r="Y696" s="26">
        <v>9.4</v>
      </c>
      <c r="Z696" s="26">
        <v>10.1</v>
      </c>
      <c r="AA696" s="26">
        <v>10.199999999999999</v>
      </c>
      <c r="AB696" s="26">
        <v>10.3</v>
      </c>
      <c r="AC696" s="26"/>
      <c r="AD696" s="26">
        <v>11.1</v>
      </c>
      <c r="AE696" s="26">
        <v>11.2</v>
      </c>
      <c r="AF696" s="26">
        <v>11.3</v>
      </c>
      <c r="AG696" s="26">
        <v>11.4</v>
      </c>
      <c r="AH696" s="26">
        <v>12.1</v>
      </c>
      <c r="AI696" s="26">
        <v>12.2</v>
      </c>
      <c r="AJ696" s="26">
        <v>12.3</v>
      </c>
      <c r="AK696" s="26"/>
      <c r="AL696" s="26">
        <v>13.1</v>
      </c>
      <c r="AM696" s="26">
        <v>13.2</v>
      </c>
      <c r="AN696" s="26">
        <v>13.3</v>
      </c>
      <c r="AO696" s="26">
        <v>13.4</v>
      </c>
      <c r="AP696" s="26">
        <v>14.1</v>
      </c>
      <c r="AQ696" s="26">
        <v>14.2</v>
      </c>
      <c r="AR696" s="26">
        <v>14.3</v>
      </c>
      <c r="AS696" s="26"/>
      <c r="AT696" s="26">
        <v>15.1</v>
      </c>
      <c r="AU696" s="26">
        <v>15.2</v>
      </c>
      <c r="AV696" s="26">
        <v>15.3</v>
      </c>
      <c r="AW696" s="26">
        <v>15.4</v>
      </c>
      <c r="AX696" s="26">
        <v>16.100000000000001</v>
      </c>
      <c r="AY696" s="26">
        <v>16.2</v>
      </c>
      <c r="AZ696" s="26">
        <v>16.3</v>
      </c>
      <c r="BA696" s="26">
        <v>16.399999999999999</v>
      </c>
      <c r="BB696" s="26">
        <v>16.5</v>
      </c>
      <c r="BC696" s="26">
        <v>17.2</v>
      </c>
      <c r="BD696" s="26">
        <v>17.3</v>
      </c>
      <c r="BE696" s="26">
        <v>17.399999999999999</v>
      </c>
      <c r="BF696" s="26">
        <v>18.100000000000001</v>
      </c>
      <c r="BG696" s="26">
        <v>18.2</v>
      </c>
      <c r="BH696" s="26">
        <v>18.3</v>
      </c>
      <c r="BI696" s="26">
        <v>18.399999999999999</v>
      </c>
      <c r="BJ696" s="26">
        <v>18.5</v>
      </c>
      <c r="BK696" s="26">
        <v>20.100000000000001</v>
      </c>
    </row>
    <row r="697" spans="1:63" ht="12.75" x14ac:dyDescent="0.2">
      <c r="A697" s="1" t="s">
        <v>6</v>
      </c>
      <c r="B697" s="1">
        <v>2.238</v>
      </c>
      <c r="C697" s="1">
        <v>2.1892</v>
      </c>
      <c r="D697" s="1">
        <v>2.1295999999999999</v>
      </c>
      <c r="J697" s="1">
        <v>2.3489</v>
      </c>
      <c r="K697" s="1">
        <v>2.3864000000000001</v>
      </c>
      <c r="L697" s="1">
        <v>3.5928</v>
      </c>
      <c r="R697" s="1">
        <v>3.4033000000000002</v>
      </c>
      <c r="S697" s="1">
        <v>3.4531999999999998</v>
      </c>
      <c r="T697" s="1">
        <v>2.6909000000000001</v>
      </c>
      <c r="Z697" s="1">
        <v>0.97540000000000004</v>
      </c>
      <c r="AA697" s="1">
        <v>2.3397000000000001</v>
      </c>
      <c r="AB697" s="1">
        <v>2.5001000000000002</v>
      </c>
      <c r="AH697" s="1">
        <v>3.5785999999999998</v>
      </c>
      <c r="AI697" s="1">
        <v>3.3683999999999998</v>
      </c>
      <c r="AJ697" s="1">
        <v>3.0802999999999998</v>
      </c>
      <c r="AP697" s="1">
        <v>2.9984000000000002</v>
      </c>
      <c r="AQ697" s="1">
        <v>2.7225999999999999</v>
      </c>
      <c r="AR697" s="1">
        <v>2.7263999999999999</v>
      </c>
      <c r="AT697" s="1">
        <v>3.4289000000000001</v>
      </c>
      <c r="AU697" s="1">
        <v>3.2244999999999999</v>
      </c>
      <c r="AV697" s="1">
        <v>3.3340000000000001</v>
      </c>
      <c r="AW697" s="1">
        <v>3.7210000000000001</v>
      </c>
      <c r="AX697" s="1">
        <v>2.2593999999999999</v>
      </c>
      <c r="AY697" s="1">
        <v>2.5103</v>
      </c>
      <c r="AZ697" s="1">
        <v>2.4906000000000001</v>
      </c>
      <c r="BA697" s="1">
        <v>2.9765000000000001</v>
      </c>
      <c r="BB697" s="1">
        <v>3.0407000000000002</v>
      </c>
      <c r="BF697" s="1">
        <v>2.7408999999999999</v>
      </c>
      <c r="BG697" s="1">
        <v>2.5724</v>
      </c>
      <c r="BH697" s="1">
        <v>3.0312000000000001</v>
      </c>
      <c r="BI697" s="1">
        <v>2.3702999999999999</v>
      </c>
      <c r="BJ697" s="1">
        <v>2.0129000000000001</v>
      </c>
    </row>
    <row r="698" spans="1:63" ht="12.75" x14ac:dyDescent="0.2">
      <c r="A698" s="1" t="s">
        <v>8</v>
      </c>
      <c r="B698" s="1">
        <v>2.2057000000000002</v>
      </c>
      <c r="D698" s="1">
        <v>2.0464000000000002</v>
      </c>
      <c r="J698" s="1">
        <v>2.331</v>
      </c>
      <c r="K698" s="1">
        <v>2.5503</v>
      </c>
      <c r="L698" s="1">
        <v>3.718</v>
      </c>
      <c r="R698" s="1">
        <v>2.5095000000000001</v>
      </c>
      <c r="S698" s="1">
        <v>2.0703</v>
      </c>
      <c r="T698" s="1">
        <v>3.2039</v>
      </c>
      <c r="Z698" s="1">
        <v>1.0012000000000001</v>
      </c>
      <c r="AA698" s="1">
        <v>2.6124999999999998</v>
      </c>
      <c r="AB698" s="1">
        <v>2.2906</v>
      </c>
      <c r="AI698" s="1">
        <v>3.2744</v>
      </c>
      <c r="AQ698" s="1">
        <v>3.0733999999999999</v>
      </c>
      <c r="AR698" s="1">
        <v>2.9384000000000001</v>
      </c>
      <c r="AT698" s="1">
        <v>4.1577000000000002</v>
      </c>
      <c r="AW698" s="1">
        <v>3.1943999999999999</v>
      </c>
      <c r="AX698" s="1">
        <v>2.3161</v>
      </c>
      <c r="AZ698" s="1">
        <v>2.5352000000000001</v>
      </c>
      <c r="BB698" s="1">
        <v>3.3668</v>
      </c>
      <c r="BF698" s="1">
        <v>3.0344000000000002</v>
      </c>
      <c r="BG698" s="1">
        <v>2.6890999999999998</v>
      </c>
      <c r="BH698" s="1">
        <v>1.9887999999999999</v>
      </c>
    </row>
    <row r="699" spans="1:63" ht="12.75" x14ac:dyDescent="0.2">
      <c r="A699" s="1" t="s">
        <v>9</v>
      </c>
      <c r="B699" s="1">
        <v>2.2631000000000001</v>
      </c>
      <c r="J699" s="1">
        <v>2.4419</v>
      </c>
      <c r="S699" s="1">
        <v>2.0688</v>
      </c>
      <c r="T699" s="1">
        <v>3.4702000000000002</v>
      </c>
      <c r="Z699" s="1">
        <v>2.0972</v>
      </c>
      <c r="AB699" s="1">
        <v>2.3738999999999999</v>
      </c>
      <c r="AI699" s="1">
        <v>2.7669000000000001</v>
      </c>
      <c r="AR699" s="1">
        <v>2.6558000000000002</v>
      </c>
      <c r="AT699" s="1">
        <v>2.9824999999999999</v>
      </c>
      <c r="AW699" s="1">
        <v>2.5457999999999998</v>
      </c>
      <c r="AX699" s="1">
        <v>2.3321000000000001</v>
      </c>
      <c r="BF699" s="1">
        <v>2.4975000000000001</v>
      </c>
      <c r="BH699" s="1">
        <v>2.3513000000000002</v>
      </c>
    </row>
    <row r="700" spans="1:63" ht="12.75" x14ac:dyDescent="0.2">
      <c r="A700" s="1" t="s">
        <v>10</v>
      </c>
      <c r="S700" s="1">
        <v>1.34</v>
      </c>
      <c r="T700" s="1">
        <v>2.5329000000000002</v>
      </c>
      <c r="AT700" s="1">
        <v>4.4995000000000003</v>
      </c>
      <c r="AX700" s="1">
        <v>2.3757999999999999</v>
      </c>
    </row>
    <row r="701" spans="1:63" ht="12.75" x14ac:dyDescent="0.2">
      <c r="A701" s="1" t="s">
        <v>11</v>
      </c>
      <c r="S701" s="1">
        <v>2.0182000000000002</v>
      </c>
    </row>
    <row r="702" spans="1:63" ht="12.75" x14ac:dyDescent="0.2">
      <c r="A702" s="1" t="s">
        <v>17</v>
      </c>
    </row>
    <row r="708" spans="3:11" ht="12.75" x14ac:dyDescent="0.2">
      <c r="C708" s="1" t="s">
        <v>20</v>
      </c>
      <c r="D708" s="1" t="s">
        <v>36</v>
      </c>
      <c r="E708" s="1" t="s">
        <v>21</v>
      </c>
      <c r="F708" s="1" t="s">
        <v>39</v>
      </c>
      <c r="G708" s="1" t="s">
        <v>22</v>
      </c>
      <c r="H708" s="1" t="s">
        <v>42</v>
      </c>
      <c r="I708" s="1" t="s">
        <v>43</v>
      </c>
      <c r="J708" s="39" t="s">
        <v>23</v>
      </c>
      <c r="K708" s="1" t="s">
        <v>60</v>
      </c>
    </row>
    <row r="709" spans="3:11" ht="12.75" x14ac:dyDescent="0.2">
      <c r="C709" s="16">
        <f>AVERAGE(B697:B699)</f>
        <v>2.2355999999999998</v>
      </c>
      <c r="D709" s="16">
        <f>AVERAGE(J697:J699)</f>
        <v>2.3739333333333335</v>
      </c>
      <c r="E709" s="16">
        <f>AVERAGE(R697:R698)</f>
        <v>2.9564000000000004</v>
      </c>
      <c r="F709" s="16">
        <f>AVERAGE(Z697:Z699)</f>
        <v>1.3579333333333334</v>
      </c>
      <c r="G709" s="36">
        <v>3.5785999999999998</v>
      </c>
      <c r="H709" s="16">
        <f>AVERAGE(AR697:AR699)</f>
        <v>2.773533333333333</v>
      </c>
      <c r="I709" s="16">
        <f>AVERAGE(AT697:AT700)</f>
        <v>3.76715</v>
      </c>
      <c r="J709" s="40">
        <v>2.5103</v>
      </c>
      <c r="K709" s="1">
        <v>2.3702999999999999</v>
      </c>
    </row>
    <row r="710" spans="3:11" ht="12.75" x14ac:dyDescent="0.2">
      <c r="C710" s="16">
        <f>AVERAGE(D697:D698)</f>
        <v>2.0880000000000001</v>
      </c>
      <c r="D710" s="16">
        <f>AVERAGE(K697:K698)</f>
        <v>2.46835</v>
      </c>
      <c r="E710" s="16">
        <f>AVERAGE(S697:S701)</f>
        <v>2.1901000000000002</v>
      </c>
      <c r="F710" s="16">
        <f>AVERAGE(AA697:AA698)</f>
        <v>2.4760999999999997</v>
      </c>
      <c r="G710" s="36">
        <v>3.0802999999999998</v>
      </c>
      <c r="H710" s="16">
        <f>AVERAGE(AQ697:AQ698)</f>
        <v>2.8979999999999997</v>
      </c>
      <c r="I710" s="16">
        <f>AVERAGE(AU697:AU701)</f>
        <v>3.2244999999999999</v>
      </c>
      <c r="J710" s="40">
        <v>2.9765000000000001</v>
      </c>
      <c r="K710" s="1">
        <v>2.0129000000000001</v>
      </c>
    </row>
    <row r="711" spans="3:11" ht="12.75" x14ac:dyDescent="0.2">
      <c r="C711" s="1">
        <v>2.1892</v>
      </c>
      <c r="D711" s="16">
        <f>AVERAGE(L697:L698)</f>
        <v>3.6554000000000002</v>
      </c>
      <c r="E711" s="16">
        <f>AVERAGE(T697:T700)</f>
        <v>2.974475</v>
      </c>
      <c r="F711" s="16">
        <f>AVERAGE(AB697:AB699)</f>
        <v>2.3881999999999999</v>
      </c>
      <c r="G711" s="16">
        <f>AVERAGE(AI697:AI699)</f>
        <v>3.1365666666666665</v>
      </c>
      <c r="H711" s="1">
        <v>2.9984000000000002</v>
      </c>
      <c r="I711" s="16">
        <f>AVERAGE(AV697:AV701)</f>
        <v>3.3340000000000001</v>
      </c>
      <c r="J711" s="16">
        <f>AVERAGE(AX697:AX700)</f>
        <v>2.3208500000000001</v>
      </c>
      <c r="K711" s="16">
        <f>AVERAGE(BF697:BF699)</f>
        <v>2.7576000000000001</v>
      </c>
    </row>
    <row r="712" spans="3:11" ht="12.75" x14ac:dyDescent="0.2">
      <c r="I712" s="16">
        <f>AVERAGE(AW697:AW701)</f>
        <v>3.1537333333333333</v>
      </c>
      <c r="J712" s="16">
        <f>AVERAGE(AZ697:AZ698)</f>
        <v>2.5129000000000001</v>
      </c>
      <c r="K712" s="16">
        <f>AVERAGE(BG697:BG698)</f>
        <v>2.6307499999999999</v>
      </c>
    </row>
    <row r="713" spans="3:11" ht="12.75" x14ac:dyDescent="0.2">
      <c r="I713" s="16">
        <f>AVERAGE(AW694)</f>
        <v>3.2595000000000001</v>
      </c>
      <c r="J713" s="16">
        <f>AVERAGE(BB697:BB698)</f>
        <v>3.2037500000000003</v>
      </c>
      <c r="K713" s="16">
        <f>AVERAGE(BH697:BH699)</f>
        <v>2.4571000000000001</v>
      </c>
    </row>
    <row r="717" spans="3:11" ht="12.75" x14ac:dyDescent="0.2">
      <c r="C717" s="26" t="s">
        <v>20</v>
      </c>
      <c r="D717" s="26" t="s">
        <v>36</v>
      </c>
      <c r="E717" s="26" t="s">
        <v>21</v>
      </c>
      <c r="F717" s="26" t="s">
        <v>39</v>
      </c>
      <c r="G717" s="26" t="s">
        <v>22</v>
      </c>
      <c r="H717" s="26" t="s">
        <v>42</v>
      </c>
      <c r="I717" s="41" t="s">
        <v>43</v>
      </c>
      <c r="J717" s="41" t="s">
        <v>23</v>
      </c>
      <c r="K717" s="26" t="s">
        <v>60</v>
      </c>
    </row>
    <row r="718" spans="3:11" ht="12.75" x14ac:dyDescent="0.2">
      <c r="C718" s="27">
        <f>AVERAGE(C709:C713)</f>
        <v>2.1709333333333336</v>
      </c>
      <c r="D718" s="27">
        <f>AVERAGE(D709:D714)</f>
        <v>2.8325611111111115</v>
      </c>
      <c r="E718" s="27">
        <f>AVERAGE(E709:E713)</f>
        <v>2.7069916666666671</v>
      </c>
      <c r="F718" s="27">
        <f>AVERAGE(F709:F714)</f>
        <v>2.0740777777777777</v>
      </c>
      <c r="G718" s="27">
        <f>AVERAGE(G709:G713)</f>
        <v>3.2651555555555554</v>
      </c>
      <c r="H718" s="27">
        <f>AVERAGE(H709:H714)</f>
        <v>2.8899777777777778</v>
      </c>
      <c r="I718" s="27">
        <f t="shared" ref="I718:J718" si="32">AVERAGE(I709:I713)</f>
        <v>3.3477766666666668</v>
      </c>
      <c r="J718" s="27">
        <f t="shared" si="32"/>
        <v>2.70486</v>
      </c>
      <c r="K718" s="27">
        <f>AVERAGE(K709:K713)</f>
        <v>2.4457300000000002</v>
      </c>
    </row>
    <row r="741" spans="1:21" ht="12.75" x14ac:dyDescent="0.2">
      <c r="A741" s="9" t="s">
        <v>45</v>
      </c>
    </row>
    <row r="743" spans="1:21" ht="12.75" x14ac:dyDescent="0.2">
      <c r="B743" s="1">
        <v>1.1100000000000001</v>
      </c>
      <c r="C743" s="1">
        <v>1.1200000000000001</v>
      </c>
      <c r="D743" s="1">
        <v>1.1299999999999999</v>
      </c>
      <c r="E743" s="1">
        <v>1.21</v>
      </c>
      <c r="F743" s="1">
        <v>1.22</v>
      </c>
      <c r="G743" s="1">
        <v>1.23</v>
      </c>
      <c r="H743" s="1">
        <v>1.31</v>
      </c>
      <c r="I743" s="1">
        <v>1.32</v>
      </c>
      <c r="J743" s="1">
        <v>1.33</v>
      </c>
      <c r="K743" s="1">
        <v>1.41</v>
      </c>
      <c r="L743" s="1">
        <v>1.42</v>
      </c>
      <c r="M743" s="1">
        <v>1.43</v>
      </c>
      <c r="N743" s="1">
        <v>1.51</v>
      </c>
      <c r="O743" s="1">
        <v>1.52</v>
      </c>
      <c r="P743" s="1">
        <v>1.53</v>
      </c>
      <c r="Q743" s="1">
        <v>2.11</v>
      </c>
      <c r="R743" s="1">
        <v>3.31</v>
      </c>
      <c r="S743" s="1">
        <v>3.21</v>
      </c>
      <c r="T743" s="1">
        <v>3.31</v>
      </c>
      <c r="U743" s="1">
        <v>4.12</v>
      </c>
    </row>
    <row r="744" spans="1:21" ht="12.75" x14ac:dyDescent="0.2">
      <c r="A744" s="1" t="s">
        <v>6</v>
      </c>
      <c r="B744" s="1">
        <v>2.8351999999999999</v>
      </c>
      <c r="C744" s="1">
        <v>3.3687</v>
      </c>
      <c r="D744" s="1">
        <v>2.1655000000000002</v>
      </c>
      <c r="E744" s="1">
        <v>3.9815</v>
      </c>
      <c r="F744" s="1">
        <v>2.6827000000000001</v>
      </c>
      <c r="G744" s="1">
        <v>1.1092</v>
      </c>
      <c r="H744" s="1">
        <v>4.0448000000000004</v>
      </c>
      <c r="I744" s="1">
        <v>2.0527000000000002</v>
      </c>
      <c r="J744" s="1">
        <v>2.6766999999999999</v>
      </c>
      <c r="K744" s="1">
        <v>2.766</v>
      </c>
      <c r="L744" s="1">
        <v>1.2222999999999999</v>
      </c>
      <c r="M744" s="1">
        <v>1.8749</v>
      </c>
      <c r="N744" s="1">
        <v>2.4531000000000001</v>
      </c>
      <c r="O744" s="1">
        <v>2.3302999999999998</v>
      </c>
      <c r="P744" s="1">
        <v>3.1528999999999998</v>
      </c>
      <c r="R744" s="1">
        <v>3.2685</v>
      </c>
      <c r="S744" s="1">
        <v>1.9266000000000001</v>
      </c>
      <c r="T744" s="1">
        <v>2.2845</v>
      </c>
    </row>
    <row r="745" spans="1:21" ht="12.75" x14ac:dyDescent="0.2">
      <c r="A745" s="1" t="s">
        <v>8</v>
      </c>
      <c r="B745" s="1">
        <v>1.4451000000000001</v>
      </c>
      <c r="C745" s="1">
        <v>2.4733999999999998</v>
      </c>
      <c r="F745" s="1">
        <v>2.5709</v>
      </c>
      <c r="I745" s="1">
        <v>2.9302000000000001</v>
      </c>
      <c r="L745" s="1">
        <v>1.9008</v>
      </c>
      <c r="R745" s="1">
        <v>2.8666999999999998</v>
      </c>
    </row>
    <row r="746" spans="1:21" ht="12.75" x14ac:dyDescent="0.2">
      <c r="A746" s="1" t="s">
        <v>9</v>
      </c>
      <c r="R746" s="1">
        <v>2.7046000000000001</v>
      </c>
    </row>
    <row r="747" spans="1:21" ht="12.75" x14ac:dyDescent="0.2">
      <c r="A747" s="1" t="s">
        <v>10</v>
      </c>
    </row>
    <row r="748" spans="1:21" ht="12.75" x14ac:dyDescent="0.2">
      <c r="A748" s="1" t="s">
        <v>11</v>
      </c>
    </row>
    <row r="749" spans="1:21" ht="12.75" x14ac:dyDescent="0.2">
      <c r="A749" s="1" t="s">
        <v>17</v>
      </c>
    </row>
    <row r="753" spans="3:5" ht="12.75" x14ac:dyDescent="0.2">
      <c r="C753" s="1" t="s">
        <v>46</v>
      </c>
      <c r="D753" s="1" t="s">
        <v>47</v>
      </c>
      <c r="E753" s="1" t="s">
        <v>44</v>
      </c>
    </row>
    <row r="754" spans="3:5" ht="12.75" x14ac:dyDescent="0.2">
      <c r="C754" s="16">
        <f>AVERAGE(B744:P747)</f>
        <v>2.5018450000000003</v>
      </c>
      <c r="E754" s="16">
        <f>AVERAGE(R744:T746)</f>
        <v>2.6101799999999997</v>
      </c>
    </row>
    <row r="800" spans="1:2" ht="12.75" x14ac:dyDescent="0.2">
      <c r="A800" s="25">
        <v>5899</v>
      </c>
      <c r="B800" s="1" t="s">
        <v>62</v>
      </c>
    </row>
    <row r="803" spans="1:67" ht="12.75" x14ac:dyDescent="0.2">
      <c r="B803" s="1">
        <v>5.7099999999999998E-2</v>
      </c>
      <c r="C803" s="1">
        <v>0.06</v>
      </c>
      <c r="D803" s="1">
        <v>5.8799999999999998E-2</v>
      </c>
      <c r="J803" s="1">
        <v>5.5500000000000001E-2</v>
      </c>
      <c r="K803" s="1">
        <v>5.6099999999999997E-2</v>
      </c>
      <c r="L803" s="1">
        <v>5.7500000000000002E-2</v>
      </c>
      <c r="R803" s="1">
        <v>6.0600000000000001E-2</v>
      </c>
      <c r="S803" s="1">
        <v>5.8700000000000002E-2</v>
      </c>
      <c r="T803" s="1">
        <v>5.8200000000000002E-2</v>
      </c>
      <c r="Z803" s="1">
        <v>5.2600000000000001E-2</v>
      </c>
      <c r="AA803" s="1">
        <v>5.45E-2</v>
      </c>
      <c r="AB803" s="1">
        <v>5.2600000000000001E-2</v>
      </c>
      <c r="AH803" s="1">
        <v>4.8399999999999999E-2</v>
      </c>
      <c r="AI803" s="1">
        <v>4.8399999999999999E-2</v>
      </c>
      <c r="AJ803" s="1">
        <v>4.8000000000000001E-2</v>
      </c>
      <c r="AP803" s="1">
        <v>4.8399999999999999E-2</v>
      </c>
      <c r="AQ803" s="1">
        <v>4.9200000000000001E-2</v>
      </c>
      <c r="AR803" s="1">
        <v>4.7600000000000003E-2</v>
      </c>
      <c r="AX803" s="1">
        <v>4.3499999999999997E-2</v>
      </c>
      <c r="AY803" s="1">
        <v>4.5499999999999999E-2</v>
      </c>
      <c r="AZ803" s="1">
        <v>4.3499999999999997E-2</v>
      </c>
      <c r="BF803" s="1">
        <v>4.3200000000000002E-2</v>
      </c>
      <c r="BG803" s="1">
        <v>4.3499999999999997E-2</v>
      </c>
      <c r="BH803" s="1">
        <v>4.3799999999999999E-2</v>
      </c>
      <c r="BI803" s="1">
        <v>4.2799999999999998E-2</v>
      </c>
      <c r="BJ803" s="1">
        <v>4.2900000000000001E-2</v>
      </c>
    </row>
    <row r="804" spans="1:67" ht="12.75" x14ac:dyDescent="0.2">
      <c r="A804" s="27"/>
      <c r="B804" s="26">
        <v>4.0999999999999996</v>
      </c>
      <c r="C804" s="26">
        <v>4.2</v>
      </c>
      <c r="D804" s="26">
        <v>4.3</v>
      </c>
      <c r="E804" s="26"/>
      <c r="F804" s="26">
        <v>5.0999999999999996</v>
      </c>
      <c r="G804" s="26">
        <v>5.2</v>
      </c>
      <c r="H804" s="26">
        <v>5.3</v>
      </c>
      <c r="I804" s="26">
        <v>5.4</v>
      </c>
      <c r="J804" s="26">
        <v>6.1</v>
      </c>
      <c r="K804" s="26">
        <v>6.2</v>
      </c>
      <c r="L804" s="26">
        <v>6.3</v>
      </c>
      <c r="M804" s="26"/>
      <c r="N804" s="26">
        <v>7.1</v>
      </c>
      <c r="O804" s="26">
        <v>7.2</v>
      </c>
      <c r="P804" s="26">
        <v>7.3</v>
      </c>
      <c r="Q804" s="26">
        <v>7.4</v>
      </c>
      <c r="R804" s="26">
        <v>8.1</v>
      </c>
      <c r="S804" s="26">
        <v>8.1999999999999993</v>
      </c>
      <c r="T804" s="26">
        <v>8.3000000000000007</v>
      </c>
      <c r="U804" s="26"/>
      <c r="V804" s="26">
        <v>9.1</v>
      </c>
      <c r="W804" s="26">
        <v>9.1999999999999993</v>
      </c>
      <c r="X804" s="26">
        <v>9.3000000000000007</v>
      </c>
      <c r="Y804" s="26">
        <v>9.4</v>
      </c>
      <c r="Z804" s="26">
        <v>10.1</v>
      </c>
      <c r="AA804" s="26">
        <v>10.199999999999999</v>
      </c>
      <c r="AB804" s="26">
        <v>10.3</v>
      </c>
      <c r="AC804" s="26"/>
      <c r="AD804" s="26">
        <v>11.1</v>
      </c>
      <c r="AE804" s="26">
        <v>11.2</v>
      </c>
      <c r="AF804" s="26">
        <v>11.3</v>
      </c>
      <c r="AG804" s="26">
        <v>11.4</v>
      </c>
      <c r="AH804" s="26">
        <v>12.1</v>
      </c>
      <c r="AI804" s="26">
        <v>12.2</v>
      </c>
      <c r="AJ804" s="26">
        <v>12.3</v>
      </c>
      <c r="AK804" s="26"/>
      <c r="AL804" s="26">
        <v>13.1</v>
      </c>
      <c r="AM804" s="26">
        <v>13.2</v>
      </c>
      <c r="AN804" s="26">
        <v>13.3</v>
      </c>
      <c r="AO804" s="26">
        <v>13.4</v>
      </c>
      <c r="AP804" s="26">
        <v>14.1</v>
      </c>
      <c r="AQ804" s="26">
        <v>14.2</v>
      </c>
      <c r="AR804" s="26">
        <v>14.3</v>
      </c>
      <c r="AS804" s="26"/>
      <c r="AT804" s="26">
        <v>15.1</v>
      </c>
      <c r="AU804" s="26">
        <v>15.2</v>
      </c>
      <c r="AV804" s="26">
        <v>15.3</v>
      </c>
      <c r="AW804" s="26">
        <v>15.4</v>
      </c>
      <c r="AX804" s="26">
        <v>16.100000000000001</v>
      </c>
      <c r="AY804" s="26">
        <v>16.2</v>
      </c>
      <c r="AZ804" s="26">
        <v>16.3</v>
      </c>
      <c r="BA804" s="26"/>
      <c r="BB804" s="41">
        <v>17.100000000000001</v>
      </c>
      <c r="BC804" s="26">
        <v>17.2</v>
      </c>
      <c r="BD804" s="26">
        <v>17.3</v>
      </c>
      <c r="BE804" s="26">
        <v>17.399999999999999</v>
      </c>
      <c r="BF804" s="26">
        <v>18.100000000000001</v>
      </c>
      <c r="BG804" s="26">
        <v>18.2</v>
      </c>
      <c r="BH804" s="26">
        <v>18.3</v>
      </c>
      <c r="BI804" s="26">
        <v>18.399999999999999</v>
      </c>
      <c r="BJ804" s="26">
        <v>18.5</v>
      </c>
      <c r="BK804" s="41">
        <v>19.100000000000001</v>
      </c>
      <c r="BL804" s="41">
        <v>19.2</v>
      </c>
      <c r="BM804" s="41">
        <v>19.3</v>
      </c>
      <c r="BN804" s="41">
        <v>19.399999999999999</v>
      </c>
      <c r="BO804" s="41">
        <v>19.5</v>
      </c>
    </row>
    <row r="805" spans="1:67" ht="12.75" x14ac:dyDescent="0.2">
      <c r="A805" s="1" t="s">
        <v>6</v>
      </c>
      <c r="B805" s="1">
        <v>1.9419999999999999</v>
      </c>
      <c r="C805" s="1">
        <v>3.2183999999999999</v>
      </c>
      <c r="D805" s="1">
        <v>2.6305000000000001</v>
      </c>
      <c r="J805" s="1">
        <v>2.3555999999999999</v>
      </c>
      <c r="K805" s="1">
        <v>2.7955000000000001</v>
      </c>
      <c r="L805" s="1">
        <v>3.5602999999999998</v>
      </c>
      <c r="R805" s="1">
        <v>0.77510000000000001</v>
      </c>
      <c r="S805" s="1">
        <v>2.4969999999999999</v>
      </c>
      <c r="T805" s="1">
        <v>3.2997000000000001</v>
      </c>
      <c r="Z805" s="1">
        <v>2.7644000000000002</v>
      </c>
      <c r="AA805" s="1">
        <v>3.8841999999999999</v>
      </c>
      <c r="AB805" s="1">
        <v>3.1564000000000001</v>
      </c>
      <c r="AH805" s="1">
        <v>2.1423999999999999</v>
      </c>
      <c r="AI805" s="1">
        <v>3.1154999999999999</v>
      </c>
      <c r="AJ805" s="1">
        <v>2.8776999999999999</v>
      </c>
      <c r="AP805" s="1">
        <v>2.8003999999999998</v>
      </c>
      <c r="AQ805" s="1">
        <v>3.2322000000000002</v>
      </c>
      <c r="AR805" s="1">
        <v>2.9639000000000002</v>
      </c>
      <c r="AX805" s="1">
        <v>2.1316999999999999</v>
      </c>
      <c r="AY805" s="1">
        <v>2.6596000000000002</v>
      </c>
      <c r="AZ805" s="1">
        <v>2.7930000000000001</v>
      </c>
      <c r="BB805" s="1">
        <v>2.6846000000000001</v>
      </c>
      <c r="BC805" s="1">
        <v>2.1133999999999999</v>
      </c>
      <c r="BD805" s="1">
        <v>3.3220000000000001</v>
      </c>
      <c r="BF805" s="1">
        <v>3.0339</v>
      </c>
      <c r="BG805" s="1">
        <v>2.8872</v>
      </c>
      <c r="BH805" s="1">
        <v>2.5076000000000001</v>
      </c>
      <c r="BI805" s="1">
        <v>2.6922000000000001</v>
      </c>
      <c r="BJ805" s="1">
        <v>2.7833999999999999</v>
      </c>
      <c r="BK805" s="1">
        <v>2.4392999999999998</v>
      </c>
      <c r="BL805" s="1">
        <v>2.4883000000000002</v>
      </c>
      <c r="BM805" s="1">
        <v>2.6549</v>
      </c>
      <c r="BN805" s="1">
        <v>2.3561000000000001</v>
      </c>
      <c r="BO805" s="1">
        <v>1.9646999999999999</v>
      </c>
    </row>
    <row r="806" spans="1:67" ht="12.75" x14ac:dyDescent="0.2">
      <c r="A806" s="1" t="s">
        <v>8</v>
      </c>
      <c r="B806" s="1">
        <v>2.3759999999999999</v>
      </c>
      <c r="D806" s="1">
        <v>2.8832</v>
      </c>
      <c r="J806" s="1">
        <v>2.4525000000000001</v>
      </c>
      <c r="K806" s="1">
        <v>2.8161999999999998</v>
      </c>
      <c r="L806" s="1">
        <v>2.9573</v>
      </c>
      <c r="R806" s="1">
        <v>1.7153</v>
      </c>
      <c r="AB806" s="1">
        <v>3.2387999999999999</v>
      </c>
      <c r="AH806" s="1">
        <v>2.2033</v>
      </c>
      <c r="AQ806" s="1">
        <v>2.581</v>
      </c>
      <c r="AY806" s="1">
        <v>3.0806</v>
      </c>
      <c r="AZ806" s="1">
        <v>2.9289999999999998</v>
      </c>
      <c r="BC806" s="1">
        <v>2.2433999999999998</v>
      </c>
      <c r="BD806" s="1">
        <v>3.0951</v>
      </c>
      <c r="BF806" s="1">
        <v>2.8311999999999999</v>
      </c>
      <c r="BG806" s="1">
        <v>2.2244000000000002</v>
      </c>
      <c r="BL806" s="1">
        <v>2.9659</v>
      </c>
    </row>
    <row r="807" spans="1:67" ht="12.75" x14ac:dyDescent="0.2">
      <c r="A807" s="1" t="s">
        <v>9</v>
      </c>
      <c r="D807" s="1">
        <v>2.6097999999999999</v>
      </c>
      <c r="J807" s="1">
        <v>2.3027000000000002</v>
      </c>
      <c r="K807" s="1">
        <v>2.5882000000000001</v>
      </c>
      <c r="L807" s="1">
        <v>3.6486000000000001</v>
      </c>
      <c r="R807" s="1">
        <v>1.6451</v>
      </c>
      <c r="AH807" s="1">
        <v>2.3163</v>
      </c>
      <c r="AQ807" s="1">
        <v>2.3574999999999999</v>
      </c>
      <c r="AY807" s="1">
        <v>3.1608999999999998</v>
      </c>
      <c r="BG807" s="1">
        <v>2.7675000000000001</v>
      </c>
    </row>
    <row r="808" spans="1:67" ht="12.75" x14ac:dyDescent="0.2">
      <c r="A808" s="1" t="s">
        <v>10</v>
      </c>
      <c r="R808" s="1">
        <v>1.8734999999999999</v>
      </c>
      <c r="AH808" s="1">
        <v>2.2319</v>
      </c>
      <c r="AQ808" s="1">
        <v>2.5855999999999999</v>
      </c>
    </row>
    <row r="809" spans="1:67" ht="12.75" x14ac:dyDescent="0.2">
      <c r="A809" s="1" t="s">
        <v>11</v>
      </c>
      <c r="R809" s="1">
        <v>2.0977999999999999</v>
      </c>
      <c r="AH809" s="1">
        <v>2.7158000000000002</v>
      </c>
    </row>
    <row r="810" spans="1:67" ht="12.75" x14ac:dyDescent="0.2">
      <c r="A810" s="1" t="s">
        <v>17</v>
      </c>
      <c r="R810" s="1">
        <v>2.5329000000000002</v>
      </c>
    </row>
    <row r="811" spans="1:67" ht="12.75" x14ac:dyDescent="0.2">
      <c r="R811" s="1">
        <v>2.0583</v>
      </c>
    </row>
    <row r="814" spans="1:67" ht="12.75" x14ac:dyDescent="0.2">
      <c r="C814" s="2" t="s">
        <v>20</v>
      </c>
      <c r="D814" s="2" t="s">
        <v>36</v>
      </c>
      <c r="E814" s="37" t="s">
        <v>21</v>
      </c>
      <c r="F814" s="37" t="s">
        <v>39</v>
      </c>
      <c r="G814" s="37" t="s">
        <v>22</v>
      </c>
      <c r="H814" s="37" t="s">
        <v>42</v>
      </c>
      <c r="I814" s="37" t="s">
        <v>23</v>
      </c>
      <c r="J814" s="1" t="s">
        <v>63</v>
      </c>
      <c r="K814" s="37" t="s">
        <v>60</v>
      </c>
      <c r="L814" s="1" t="s">
        <v>64</v>
      </c>
    </row>
    <row r="815" spans="1:67" ht="12.75" x14ac:dyDescent="0.2">
      <c r="C815" s="16">
        <f>AVERAGE(B805:B806)</f>
        <v>2.1589999999999998</v>
      </c>
      <c r="D815" s="16">
        <f>AVERAGE(J805:J808)</f>
        <v>2.3702666666666663</v>
      </c>
      <c r="E815" s="16">
        <f>AVERAGE(R805:R811)</f>
        <v>1.8140000000000001</v>
      </c>
      <c r="F815" s="16">
        <f>AVERAGE(AB805:AB806)</f>
        <v>3.1976</v>
      </c>
      <c r="G815" s="16">
        <f>AVERAGE(AH805:AH809)</f>
        <v>2.3219400000000001</v>
      </c>
      <c r="H815" s="16">
        <f>AVERAGE(AQ805:AQ808)</f>
        <v>2.6890749999999999</v>
      </c>
      <c r="I815" s="16">
        <f>AVERAGE(AY805:AY807)</f>
        <v>2.9670333333333332</v>
      </c>
      <c r="J815" s="16">
        <f>AVERAGE(BB805)</f>
        <v>2.6846000000000001</v>
      </c>
      <c r="K815" s="1">
        <v>2.5076000000000001</v>
      </c>
      <c r="L815" s="16">
        <f>AVERAGE(BK805)</f>
        <v>2.4392999999999998</v>
      </c>
    </row>
    <row r="816" spans="1:67" ht="12.75" x14ac:dyDescent="0.2">
      <c r="C816" s="16">
        <f>AVERAGE(D805:D807)</f>
        <v>2.7078333333333333</v>
      </c>
      <c r="D816" s="16">
        <f>AVERAGE(K805:K807)</f>
        <v>2.7332999999999998</v>
      </c>
      <c r="E816" s="1">
        <v>2.4969999999999999</v>
      </c>
      <c r="F816" s="1">
        <v>2.7644000000000002</v>
      </c>
      <c r="G816" s="1">
        <v>3.1154999999999999</v>
      </c>
      <c r="H816" s="36">
        <v>2.8003999999999998</v>
      </c>
      <c r="I816" s="16">
        <f>AVERAGE(AZ805:AZ806)</f>
        <v>2.8609999999999998</v>
      </c>
      <c r="J816" s="16">
        <f>AVERAGE(BC805:BC806)</f>
        <v>2.1783999999999999</v>
      </c>
      <c r="K816" s="1">
        <v>2.6922000000000001</v>
      </c>
      <c r="L816" s="16">
        <f>AVERAGE(BL805:BL806)</f>
        <v>2.7271000000000001</v>
      </c>
    </row>
    <row r="817" spans="3:12" ht="12.75" x14ac:dyDescent="0.2">
      <c r="C817" s="1">
        <v>3.2183999999999999</v>
      </c>
      <c r="D817" s="16">
        <f>AVERAGE(L805:L807)</f>
        <v>3.3887333333333332</v>
      </c>
      <c r="E817" s="1">
        <v>3.2997000000000001</v>
      </c>
      <c r="F817" s="1">
        <v>3.8841999999999999</v>
      </c>
      <c r="G817" s="1">
        <v>2.8776999999999999</v>
      </c>
      <c r="H817" s="36">
        <v>2.9639000000000002</v>
      </c>
      <c r="I817" s="1">
        <v>2.1316999999999999</v>
      </c>
      <c r="J817" s="16">
        <f>AVERAGE(BD805:BD806)</f>
        <v>3.2085499999999998</v>
      </c>
      <c r="K817" s="1">
        <v>2.7833999999999999</v>
      </c>
      <c r="L817" s="1">
        <v>2.6549</v>
      </c>
    </row>
    <row r="818" spans="3:12" ht="12.75" x14ac:dyDescent="0.2">
      <c r="K818" s="16">
        <f>AVERAGE(BG805:BG807)</f>
        <v>2.6263666666666667</v>
      </c>
      <c r="L818" s="1">
        <v>2.3561000000000001</v>
      </c>
    </row>
    <row r="819" spans="3:12" ht="12.75" x14ac:dyDescent="0.2">
      <c r="K819" s="16">
        <f>AVERAGE(BF805:BF806)</f>
        <v>2.93255</v>
      </c>
      <c r="L819" s="1">
        <v>1.9646999999999999</v>
      </c>
    </row>
    <row r="824" spans="3:12" ht="12.75" x14ac:dyDescent="0.2">
      <c r="C824" s="28" t="s">
        <v>20</v>
      </c>
      <c r="D824" s="28" t="s">
        <v>36</v>
      </c>
      <c r="E824" s="29" t="s">
        <v>21</v>
      </c>
      <c r="F824" s="29" t="s">
        <v>39</v>
      </c>
      <c r="G824" s="29" t="s">
        <v>22</v>
      </c>
      <c r="H824" s="29" t="s">
        <v>42</v>
      </c>
      <c r="I824" s="29" t="s">
        <v>23</v>
      </c>
      <c r="J824" s="41" t="s">
        <v>63</v>
      </c>
      <c r="K824" s="43" t="s">
        <v>60</v>
      </c>
      <c r="L824" s="41" t="s">
        <v>64</v>
      </c>
    </row>
    <row r="825" spans="3:12" ht="12.75" x14ac:dyDescent="0.2">
      <c r="C825" s="27">
        <f t="shared" ref="C825:I825" si="33">AVERAGE(C815:C819)</f>
        <v>2.6950777777777777</v>
      </c>
      <c r="D825" s="27">
        <f t="shared" si="33"/>
        <v>2.830766666666666</v>
      </c>
      <c r="E825" s="27">
        <f t="shared" si="33"/>
        <v>2.5368999999999997</v>
      </c>
      <c r="F825" s="27">
        <f t="shared" si="33"/>
        <v>3.2820666666666667</v>
      </c>
      <c r="G825" s="27">
        <f t="shared" si="33"/>
        <v>2.771713333333333</v>
      </c>
      <c r="H825" s="27">
        <f t="shared" si="33"/>
        <v>2.8177916666666665</v>
      </c>
      <c r="I825" s="27">
        <f t="shared" si="33"/>
        <v>2.6532444444444443</v>
      </c>
      <c r="J825" s="27">
        <f>AVERAGE(J815:J817)</f>
        <v>2.690516666666666</v>
      </c>
      <c r="K825" s="27">
        <f t="shared" ref="K825:L825" si="34">AVERAGE(K815:K819)</f>
        <v>2.7084233333333332</v>
      </c>
      <c r="L825" s="27">
        <f t="shared" si="34"/>
        <v>2.42842</v>
      </c>
    </row>
    <row r="852" spans="1:21" ht="12.75" x14ac:dyDescent="0.2">
      <c r="A852" s="9" t="s">
        <v>45</v>
      </c>
    </row>
    <row r="854" spans="1:21" ht="12.75" x14ac:dyDescent="0.2">
      <c r="B854" s="1">
        <v>1.1100000000000001</v>
      </c>
      <c r="C854" s="1">
        <v>1.1200000000000001</v>
      </c>
      <c r="D854" s="1">
        <v>1.1299999999999999</v>
      </c>
      <c r="E854" s="1">
        <v>1.21</v>
      </c>
      <c r="F854" s="1">
        <v>1.22</v>
      </c>
      <c r="G854" s="1">
        <v>1.23</v>
      </c>
      <c r="H854" s="1">
        <v>1.31</v>
      </c>
      <c r="I854" s="1">
        <v>1.32</v>
      </c>
      <c r="J854" s="1">
        <v>1.33</v>
      </c>
      <c r="K854" s="1">
        <v>1.41</v>
      </c>
      <c r="L854" s="1">
        <v>1.42</v>
      </c>
      <c r="M854" s="1">
        <v>1.43</v>
      </c>
      <c r="N854" s="1">
        <v>1.44</v>
      </c>
      <c r="O854" s="1">
        <v>1.51</v>
      </c>
      <c r="P854" s="1">
        <v>1.52</v>
      </c>
      <c r="Q854" s="1">
        <v>1.53</v>
      </c>
      <c r="R854" s="1">
        <v>3.11</v>
      </c>
      <c r="S854" s="1">
        <v>3.21</v>
      </c>
      <c r="T854" s="1">
        <v>3.31</v>
      </c>
      <c r="U854" s="1">
        <v>4.12</v>
      </c>
    </row>
    <row r="855" spans="1:21" ht="12.75" x14ac:dyDescent="0.2">
      <c r="A855" s="1" t="s">
        <v>6</v>
      </c>
      <c r="B855" s="1">
        <v>1.6787000000000001</v>
      </c>
      <c r="C855" s="1">
        <v>1.9741</v>
      </c>
      <c r="E855" s="1">
        <v>2.0055999999999998</v>
      </c>
      <c r="F855" s="1">
        <v>2.9893000000000001</v>
      </c>
      <c r="H855" s="1">
        <v>1.6672</v>
      </c>
      <c r="J855" s="1">
        <v>2.4047999999999998</v>
      </c>
      <c r="K855" s="1">
        <v>3.2206000000000001</v>
      </c>
      <c r="L855" s="1">
        <v>3.7576000000000001</v>
      </c>
      <c r="M855" s="1">
        <v>2.9434</v>
      </c>
      <c r="N855" s="1">
        <v>1.8165</v>
      </c>
      <c r="O855" s="1">
        <v>3.2814000000000001</v>
      </c>
      <c r="P855" s="1">
        <v>2.5945</v>
      </c>
      <c r="Q855" s="1">
        <v>4.1607000000000003</v>
      </c>
      <c r="R855" s="1">
        <v>2.1307</v>
      </c>
      <c r="S855" s="1">
        <v>3.3546999999999998</v>
      </c>
      <c r="T855" s="1">
        <v>2.3532000000000002</v>
      </c>
    </row>
    <row r="856" spans="1:21" ht="12.75" x14ac:dyDescent="0.2">
      <c r="A856" s="1" t="s">
        <v>8</v>
      </c>
      <c r="R856" s="1">
        <v>1.8648</v>
      </c>
      <c r="T856" s="1">
        <v>2.4369999999999998</v>
      </c>
    </row>
    <row r="857" spans="1:21" ht="12.75" x14ac:dyDescent="0.2">
      <c r="A857" s="1" t="s">
        <v>9</v>
      </c>
      <c r="R857" s="1">
        <v>2.2082000000000002</v>
      </c>
    </row>
    <row r="858" spans="1:21" ht="12.75" x14ac:dyDescent="0.2">
      <c r="A858" s="1" t="s">
        <v>10</v>
      </c>
      <c r="R858" s="1">
        <v>1.7239</v>
      </c>
    </row>
    <row r="859" spans="1:21" ht="12.75" x14ac:dyDescent="0.2">
      <c r="A859" s="1" t="s">
        <v>11</v>
      </c>
    </row>
    <row r="860" spans="1:21" ht="12.75" x14ac:dyDescent="0.2">
      <c r="A860" s="1" t="s">
        <v>17</v>
      </c>
    </row>
    <row r="862" spans="1:21" ht="12.75" x14ac:dyDescent="0.2">
      <c r="C862" s="1" t="s">
        <v>46</v>
      </c>
      <c r="D862" s="1" t="s">
        <v>47</v>
      </c>
      <c r="E862" s="1" t="s">
        <v>44</v>
      </c>
    </row>
    <row r="863" spans="1:21" ht="12.75" x14ac:dyDescent="0.2">
      <c r="C863" s="16">
        <f>AVERAGE(B855:Q855)</f>
        <v>2.6534153846153852</v>
      </c>
      <c r="E863" s="16">
        <f>AVERAGE(R855:T858)</f>
        <v>2.2960714285714281</v>
      </c>
    </row>
    <row r="886" spans="1:63" ht="12.75" x14ac:dyDescent="0.2">
      <c r="BD886" s="1">
        <v>17.399999999999999</v>
      </c>
      <c r="BE886" s="1">
        <v>17.5</v>
      </c>
    </row>
    <row r="887" spans="1:63" ht="12.75" x14ac:dyDescent="0.2">
      <c r="BD887" s="1">
        <v>3.2139000000000002</v>
      </c>
      <c r="BE887" s="1">
        <v>1.8696999999999999</v>
      </c>
    </row>
    <row r="888" spans="1:63" ht="12.75" x14ac:dyDescent="0.2">
      <c r="BD888" s="1">
        <v>3.0851999999999999</v>
      </c>
      <c r="BE888" s="1">
        <v>2.6314000000000002</v>
      </c>
    </row>
    <row r="889" spans="1:63" ht="12.75" x14ac:dyDescent="0.2">
      <c r="BD889" s="39">
        <v>2.3473999999999999</v>
      </c>
      <c r="BE889" s="1">
        <v>1.9862</v>
      </c>
    </row>
    <row r="890" spans="1:63" ht="12.75" x14ac:dyDescent="0.2">
      <c r="BD890" s="39">
        <v>3.2774999999999999</v>
      </c>
      <c r="BE890" s="1">
        <v>2.1930999999999998</v>
      </c>
    </row>
    <row r="891" spans="1:63" ht="12.75" x14ac:dyDescent="0.2">
      <c r="A891" s="25">
        <v>5902</v>
      </c>
      <c r="B891" s="1" t="s">
        <v>61</v>
      </c>
      <c r="BD891" s="39">
        <v>3.3117999999999999</v>
      </c>
    </row>
    <row r="894" spans="1:63" ht="12.75" x14ac:dyDescent="0.2">
      <c r="B894" s="1">
        <v>6.25E-2</v>
      </c>
      <c r="C894" s="1">
        <v>6.25E-2</v>
      </c>
      <c r="D894" s="1">
        <v>5.6500000000000002E-2</v>
      </c>
      <c r="J894" s="1">
        <v>5.6599999999999998E-2</v>
      </c>
      <c r="K894" s="1">
        <v>5.6099999999999997E-2</v>
      </c>
      <c r="L894" s="1">
        <v>5.6599999999999998E-2</v>
      </c>
      <c r="R894" s="1">
        <v>5.8200000000000002E-2</v>
      </c>
      <c r="S894" s="1">
        <v>5.5500000000000001E-2</v>
      </c>
      <c r="T894" s="1">
        <v>5.8799999999999998E-2</v>
      </c>
      <c r="Z894" s="1">
        <v>5.1200000000000002E-2</v>
      </c>
      <c r="AA894" s="1">
        <v>5.1700000000000003E-2</v>
      </c>
      <c r="AB894" s="1">
        <v>5.2200000000000003E-2</v>
      </c>
      <c r="AH894" s="1">
        <v>4.9200000000000001E-2</v>
      </c>
      <c r="AI894" s="1">
        <v>4.9200000000000001E-2</v>
      </c>
      <c r="AJ894" s="1">
        <v>4.8399999999999999E-2</v>
      </c>
      <c r="AP894" s="1">
        <v>0.05</v>
      </c>
      <c r="AQ894" s="1">
        <v>0.05</v>
      </c>
      <c r="AR894" s="1">
        <v>5.2600000000000001E-2</v>
      </c>
      <c r="AX894" s="1">
        <v>4.4400000000000002E-2</v>
      </c>
      <c r="AY894" s="1">
        <v>4.48E-2</v>
      </c>
      <c r="AZ894" s="1">
        <v>4.5499999999999999E-2</v>
      </c>
      <c r="BA894" s="1">
        <v>3.95E-2</v>
      </c>
      <c r="BB894" s="1">
        <v>4.5499999999999999E-2</v>
      </c>
      <c r="BF894" s="1">
        <v>3.5299999999999998E-2</v>
      </c>
      <c r="BG894" s="1">
        <v>3.5299999999999998E-2</v>
      </c>
      <c r="BH894" s="1">
        <v>3.6799999999999999E-2</v>
      </c>
      <c r="BI894" s="1">
        <v>3.5700000000000003E-2</v>
      </c>
      <c r="BJ894" s="1">
        <v>3.5700000000000003E-2</v>
      </c>
      <c r="BK894" s="1">
        <v>3.3300000000000003E-2</v>
      </c>
    </row>
    <row r="895" spans="1:63" ht="12.75" x14ac:dyDescent="0.2">
      <c r="A895" s="27"/>
      <c r="B895" s="26">
        <v>4.0999999999999996</v>
      </c>
      <c r="C895" s="26">
        <v>4.2</v>
      </c>
      <c r="D895" s="26">
        <v>4.3</v>
      </c>
      <c r="E895" s="26"/>
      <c r="F895" s="26">
        <v>5.0999999999999996</v>
      </c>
      <c r="G895" s="26">
        <v>5.2</v>
      </c>
      <c r="H895" s="26">
        <v>5.3</v>
      </c>
      <c r="I895" s="26">
        <v>5.4</v>
      </c>
      <c r="J895" s="26">
        <v>6.1</v>
      </c>
      <c r="K895" s="26">
        <v>6.2</v>
      </c>
      <c r="L895" s="26">
        <v>6.3</v>
      </c>
      <c r="M895" s="26"/>
      <c r="N895" s="26">
        <v>7.1</v>
      </c>
      <c r="O895" s="26">
        <v>7.2</v>
      </c>
      <c r="P895" s="26">
        <v>7.3</v>
      </c>
      <c r="Q895" s="26">
        <v>7.4</v>
      </c>
      <c r="R895" s="26">
        <v>8.1</v>
      </c>
      <c r="S895" s="26">
        <v>8.1999999999999993</v>
      </c>
      <c r="T895" s="26">
        <v>8.3000000000000007</v>
      </c>
      <c r="U895" s="26"/>
      <c r="V895" s="26">
        <v>9.1</v>
      </c>
      <c r="W895" s="26">
        <v>9.1999999999999993</v>
      </c>
      <c r="X895" s="26">
        <v>9.3000000000000007</v>
      </c>
      <c r="Y895" s="26">
        <v>9.4</v>
      </c>
      <c r="Z895" s="26">
        <v>10.1</v>
      </c>
      <c r="AA895" s="26">
        <v>10.199999999999999</v>
      </c>
      <c r="AB895" s="26">
        <v>10.3</v>
      </c>
      <c r="AC895" s="26"/>
      <c r="AD895" s="26">
        <v>11.1</v>
      </c>
      <c r="AE895" s="26">
        <v>11.2</v>
      </c>
      <c r="AF895" s="26">
        <v>11.3</v>
      </c>
      <c r="AG895" s="26">
        <v>11.4</v>
      </c>
      <c r="AH895" s="26">
        <v>12.1</v>
      </c>
      <c r="AI895" s="26">
        <v>12.2</v>
      </c>
      <c r="AJ895" s="26">
        <v>12.3</v>
      </c>
      <c r="AK895" s="26"/>
      <c r="AL895" s="26">
        <v>13.1</v>
      </c>
      <c r="AM895" s="26">
        <v>13.2</v>
      </c>
      <c r="AN895" s="26">
        <v>13.3</v>
      </c>
      <c r="AO895" s="26">
        <v>13.4</v>
      </c>
      <c r="AP895" s="26">
        <v>14.1</v>
      </c>
      <c r="AQ895" s="26">
        <v>14.2</v>
      </c>
      <c r="AR895" s="26">
        <v>14.3</v>
      </c>
      <c r="AS895" s="26"/>
      <c r="AT895" s="26">
        <v>15.1</v>
      </c>
      <c r="AU895" s="26">
        <v>15.2</v>
      </c>
      <c r="AV895" s="26">
        <v>15.3</v>
      </c>
      <c r="AW895" s="26">
        <v>15.4</v>
      </c>
      <c r="AX895" s="26">
        <v>16.100000000000001</v>
      </c>
      <c r="AY895" s="26">
        <v>16.2</v>
      </c>
      <c r="AZ895" s="26">
        <v>16.3</v>
      </c>
      <c r="BA895" s="26">
        <v>16.399999999999999</v>
      </c>
      <c r="BB895" s="26">
        <v>16.5</v>
      </c>
      <c r="BC895" s="41">
        <v>17.100000000000001</v>
      </c>
      <c r="BD895" s="41">
        <v>17.2</v>
      </c>
      <c r="BE895" s="41">
        <v>17.3</v>
      </c>
      <c r="BF895" s="26">
        <v>18.100000000000001</v>
      </c>
      <c r="BG895" s="26">
        <v>18.2</v>
      </c>
      <c r="BH895" s="26">
        <v>18.3</v>
      </c>
      <c r="BI895" s="26">
        <v>18.399999999999999</v>
      </c>
      <c r="BJ895" s="26">
        <v>18.5</v>
      </c>
      <c r="BK895" s="26">
        <v>20.100000000000001</v>
      </c>
    </row>
    <row r="896" spans="1:63" ht="12.75" x14ac:dyDescent="0.2">
      <c r="A896" s="1" t="s">
        <v>6</v>
      </c>
      <c r="B896" s="1">
        <v>2.2608999999999999</v>
      </c>
      <c r="C896" s="1">
        <v>2.2391000000000001</v>
      </c>
      <c r="D896" s="1">
        <v>2.4106000000000001</v>
      </c>
      <c r="J896" s="1">
        <v>1.3151999999999999</v>
      </c>
      <c r="K896" s="1">
        <v>2.0988000000000002</v>
      </c>
      <c r="L896" s="1">
        <v>1.8458000000000001</v>
      </c>
      <c r="R896" s="1">
        <v>1.8416999999999999</v>
      </c>
      <c r="S896" s="1">
        <v>2.5356000000000001</v>
      </c>
      <c r="T896" s="1">
        <v>1.7747999999999999</v>
      </c>
      <c r="Z896" s="1">
        <v>1.8631</v>
      </c>
      <c r="AA896" s="1">
        <v>2.1842000000000001</v>
      </c>
      <c r="AB896" s="1">
        <v>2.1979000000000002</v>
      </c>
      <c r="AH896" s="1">
        <v>2.1472000000000002</v>
      </c>
      <c r="AI896" s="1">
        <v>2.9851999999999999</v>
      </c>
      <c r="AJ896" s="1">
        <v>2.7345000000000002</v>
      </c>
      <c r="AP896" s="1">
        <v>2.9961000000000002</v>
      </c>
      <c r="AQ896" s="1">
        <v>2.5720000000000001</v>
      </c>
      <c r="AR896" s="1">
        <v>2.6717</v>
      </c>
      <c r="AT896" s="1">
        <v>2.1286999999999998</v>
      </c>
      <c r="AU896" s="1">
        <v>2.8502000000000001</v>
      </c>
      <c r="AV896" s="1">
        <v>2.8466999999999998</v>
      </c>
      <c r="AX896" s="1">
        <v>2.7713999999999999</v>
      </c>
      <c r="AY896" s="1">
        <v>2.6509999999999998</v>
      </c>
      <c r="AZ896" s="1">
        <v>2.7235999999999998</v>
      </c>
      <c r="BA896" s="1">
        <v>2.1894999999999998</v>
      </c>
      <c r="BB896" s="1">
        <v>2.9519000000000002</v>
      </c>
      <c r="BC896" s="1">
        <v>2.1612</v>
      </c>
      <c r="BD896" s="1">
        <v>1.9702999999999999</v>
      </c>
      <c r="BE896" s="1">
        <v>2.9843999999999999</v>
      </c>
      <c r="BF896" s="1">
        <v>3.0444</v>
      </c>
      <c r="BG896" s="1">
        <v>1.7108000000000001</v>
      </c>
      <c r="BH896" s="1">
        <v>2.1625000000000001</v>
      </c>
      <c r="BI896" s="1">
        <v>1.7599</v>
      </c>
      <c r="BJ896" s="1">
        <v>1.9781</v>
      </c>
      <c r="BK896" s="1">
        <v>2.2345000000000002</v>
      </c>
    </row>
    <row r="897" spans="1:62" ht="12.75" x14ac:dyDescent="0.2">
      <c r="A897" s="1" t="s">
        <v>8</v>
      </c>
      <c r="B897" s="1">
        <v>2.0853000000000002</v>
      </c>
      <c r="C897" s="1">
        <v>1.7925</v>
      </c>
      <c r="D897" s="1">
        <v>2.4032</v>
      </c>
      <c r="J897" s="1">
        <v>1.5196000000000001</v>
      </c>
      <c r="K897" s="1">
        <v>1.6214999999999999</v>
      </c>
      <c r="R897" s="1">
        <v>1.7511000000000001</v>
      </c>
      <c r="S897" s="1">
        <v>2.4965000000000002</v>
      </c>
      <c r="Z897" s="1">
        <v>1.8565</v>
      </c>
      <c r="AP897" s="1">
        <v>2.5314999999999999</v>
      </c>
      <c r="AT897" s="1">
        <v>2.1907000000000001</v>
      </c>
      <c r="AZ897" s="1">
        <v>2.4357000000000002</v>
      </c>
      <c r="BA897" s="1">
        <v>1.966</v>
      </c>
      <c r="BB897" s="1">
        <v>2.3456999999999999</v>
      </c>
      <c r="BC897" s="1">
        <v>1.7325999999999999</v>
      </c>
      <c r="BD897" s="1">
        <v>1.9681999999999999</v>
      </c>
      <c r="BE897" s="1">
        <v>2.7132999999999998</v>
      </c>
      <c r="BF897" s="1">
        <v>2.7422</v>
      </c>
      <c r="BG897" s="1">
        <v>1.5395000000000001</v>
      </c>
      <c r="BH897" s="1">
        <v>2.1322999999999999</v>
      </c>
      <c r="BJ897" s="1">
        <v>1.8172999999999999</v>
      </c>
    </row>
    <row r="898" spans="1:62" ht="12.75" x14ac:dyDescent="0.2">
      <c r="A898" s="1" t="s">
        <v>9</v>
      </c>
      <c r="B898" s="1">
        <v>1.6942999999999999</v>
      </c>
      <c r="C898" s="1">
        <v>2.2086000000000001</v>
      </c>
      <c r="D898" s="1">
        <v>2.4239999999999999</v>
      </c>
      <c r="K898" s="1">
        <v>1.4682999999999999</v>
      </c>
      <c r="BC898" s="1">
        <v>1.6981999999999999</v>
      </c>
      <c r="BF898" s="1">
        <v>1.8734</v>
      </c>
    </row>
    <row r="899" spans="1:62" ht="12.75" x14ac:dyDescent="0.2">
      <c r="A899" s="1" t="s">
        <v>10</v>
      </c>
      <c r="B899" s="1">
        <v>2.3734999999999999</v>
      </c>
      <c r="C899" s="1">
        <v>2.4073000000000002</v>
      </c>
      <c r="BF899" s="1">
        <v>1.9975000000000001</v>
      </c>
    </row>
    <row r="900" spans="1:62" ht="12.75" x14ac:dyDescent="0.2">
      <c r="A900" s="1" t="s">
        <v>11</v>
      </c>
      <c r="C900" s="1">
        <v>2.0449999999999999</v>
      </c>
      <c r="BF900" s="1">
        <v>1.7990999999999999</v>
      </c>
    </row>
    <row r="901" spans="1:62" ht="12.75" x14ac:dyDescent="0.2">
      <c r="A901" s="1" t="s">
        <v>17</v>
      </c>
    </row>
    <row r="905" spans="1:62" ht="12.75" x14ac:dyDescent="0.2">
      <c r="C905" s="2" t="s">
        <v>20</v>
      </c>
      <c r="D905" s="2" t="s">
        <v>36</v>
      </c>
      <c r="E905" s="37" t="s">
        <v>21</v>
      </c>
      <c r="F905" s="37" t="s">
        <v>39</v>
      </c>
      <c r="G905" s="37" t="s">
        <v>22</v>
      </c>
      <c r="H905" s="37" t="s">
        <v>42</v>
      </c>
      <c r="I905" s="1" t="s">
        <v>43</v>
      </c>
      <c r="J905" s="38" t="s">
        <v>23</v>
      </c>
      <c r="K905" s="1" t="s">
        <v>63</v>
      </c>
      <c r="L905" s="37" t="s">
        <v>60</v>
      </c>
    </row>
    <row r="906" spans="1:62" ht="14.25" x14ac:dyDescent="0.2">
      <c r="C906" s="16">
        <f>AVERAGE(B896:B899)</f>
        <v>2.1034999999999999</v>
      </c>
      <c r="D906" s="16">
        <f>AVERAGE(J896:J897)</f>
        <v>1.4174</v>
      </c>
      <c r="E906" s="23">
        <f>AVERAGE(R896:R897)</f>
        <v>1.7964</v>
      </c>
      <c r="F906" s="16">
        <f>AVERAGE(Z896:Z897)</f>
        <v>1.8597999999999999</v>
      </c>
      <c r="G906" s="16">
        <f>AVERAGE(AH896)</f>
        <v>2.1472000000000002</v>
      </c>
      <c r="H906" s="16">
        <f>AVERAGE(AP896:AP897)</f>
        <v>2.7637999999999998</v>
      </c>
      <c r="I906" s="16">
        <f>AVERAGE(AT896:AT897)</f>
        <v>2.1597</v>
      </c>
      <c r="J906" s="16">
        <f>AVERAGE(AX896)</f>
        <v>2.7713999999999999</v>
      </c>
      <c r="K906" s="16">
        <f>AVERAGE(BC896:BC898)</f>
        <v>1.8639999999999999</v>
      </c>
      <c r="L906" s="16">
        <f>AVERAGE(BF896:BF900)</f>
        <v>2.2913199999999998</v>
      </c>
    </row>
    <row r="907" spans="1:62" ht="14.25" x14ac:dyDescent="0.2">
      <c r="C907" s="16">
        <f>AVERAGE(C896:C900)</f>
        <v>2.1385000000000001</v>
      </c>
      <c r="D907" s="23">
        <f>AVERAGE(K896:K898)</f>
        <v>1.7295333333333334</v>
      </c>
      <c r="E907" s="16">
        <f>AVERAGE(S896:S897)</f>
        <v>2.5160499999999999</v>
      </c>
      <c r="F907" s="16">
        <f>AVERAGE(AA896)</f>
        <v>2.1842000000000001</v>
      </c>
      <c r="G907" s="16">
        <f>AVERAGE(AI896)</f>
        <v>2.9851999999999999</v>
      </c>
      <c r="H907" s="16">
        <f>AVERAGE(AQ896)</f>
        <v>2.5720000000000001</v>
      </c>
      <c r="I907" s="16">
        <f>AVERAGE(AU896)</f>
        <v>2.8502000000000001</v>
      </c>
      <c r="J907" s="16">
        <f>AVERAGE(AY896)</f>
        <v>2.6509999999999998</v>
      </c>
      <c r="K907" s="16">
        <f>AVERAGE(BD896:BD897)</f>
        <v>1.9692499999999999</v>
      </c>
      <c r="L907" s="16">
        <f>AVERAGE(BG896:BG897)</f>
        <v>1.6251500000000001</v>
      </c>
    </row>
    <row r="908" spans="1:62" ht="14.25" x14ac:dyDescent="0.2">
      <c r="C908" s="16">
        <f>AVERAGE(D896:D898)</f>
        <v>2.4125999999999999</v>
      </c>
      <c r="D908" s="23">
        <f>AVERAGE(L896)</f>
        <v>1.8458000000000001</v>
      </c>
      <c r="E908" s="16">
        <f>AVERAGE(T896)</f>
        <v>1.7747999999999999</v>
      </c>
      <c r="F908" s="16">
        <f>AVERAGE(AB896)</f>
        <v>2.1979000000000002</v>
      </c>
      <c r="G908" s="16">
        <f>AVERAGE(AJ896)</f>
        <v>2.7345000000000002</v>
      </c>
      <c r="H908" s="16">
        <f>AVERAGE(AR896)</f>
        <v>2.6717</v>
      </c>
      <c r="I908" s="16">
        <f>AVERAGE(AV896:AV898)</f>
        <v>2.8466999999999998</v>
      </c>
      <c r="J908" s="16">
        <f>AVERAGE(AZ896:AZ897)</f>
        <v>2.57965</v>
      </c>
      <c r="K908" s="16">
        <f>AVERAGE(BE896:BE897)</f>
        <v>2.8488499999999997</v>
      </c>
      <c r="L908" s="16">
        <f>AVERAGE(BH896:BH897)</f>
        <v>2.1474000000000002</v>
      </c>
    </row>
    <row r="909" spans="1:62" ht="12.75" x14ac:dyDescent="0.2">
      <c r="J909" s="16">
        <f>AVERAGE(BA896:BA897)</f>
        <v>2.07775</v>
      </c>
      <c r="L909" s="16">
        <f>AVERAGE(BI896)</f>
        <v>1.7599</v>
      </c>
    </row>
    <row r="910" spans="1:62" ht="12.75" x14ac:dyDescent="0.2">
      <c r="J910" s="16">
        <f>AVERAGE(BB896:BB897)</f>
        <v>2.6488</v>
      </c>
      <c r="L910" s="16">
        <f>AVERAGE(BJ896:BJ897)</f>
        <v>1.8976999999999999</v>
      </c>
    </row>
    <row r="913" spans="3:12" ht="12.75" x14ac:dyDescent="0.2">
      <c r="C913" s="28" t="s">
        <v>20</v>
      </c>
      <c r="D913" s="28" t="s">
        <v>36</v>
      </c>
      <c r="E913" s="29" t="s">
        <v>21</v>
      </c>
      <c r="F913" s="29" t="s">
        <v>39</v>
      </c>
      <c r="G913" s="29" t="s">
        <v>22</v>
      </c>
      <c r="H913" s="29" t="s">
        <v>42</v>
      </c>
      <c r="I913" s="41" t="s">
        <v>43</v>
      </c>
      <c r="J913" s="43" t="s">
        <v>23</v>
      </c>
      <c r="K913" s="41" t="s">
        <v>63</v>
      </c>
      <c r="L913" s="29" t="s">
        <v>60</v>
      </c>
    </row>
    <row r="914" spans="3:12" ht="12.75" x14ac:dyDescent="0.2">
      <c r="C914" s="27">
        <f t="shared" ref="C914:G914" si="35">AVERAGE(C906:C908)</f>
        <v>2.2181999999999999</v>
      </c>
      <c r="D914" s="27">
        <f t="shared" si="35"/>
        <v>1.6642444444444446</v>
      </c>
      <c r="E914" s="27">
        <f t="shared" si="35"/>
        <v>2.0290833333333333</v>
      </c>
      <c r="F914" s="27">
        <f t="shared" si="35"/>
        <v>2.0806333333333336</v>
      </c>
      <c r="G914" s="27">
        <f t="shared" si="35"/>
        <v>2.6223000000000005</v>
      </c>
      <c r="H914" s="27">
        <f>AVERAGE(H906:H908)</f>
        <v>2.6691666666666669</v>
      </c>
      <c r="I914" s="27">
        <f>AVERAGE(I906:I908)</f>
        <v>2.6188666666666669</v>
      </c>
      <c r="J914" s="27">
        <f>AVERAGE(J906:J910)</f>
        <v>2.5457200000000002</v>
      </c>
      <c r="K914" s="27">
        <f>AVERAGE(K906:K908)</f>
        <v>2.2273666666666663</v>
      </c>
      <c r="L914" s="27">
        <f>AVERAGE(L906:L910)</f>
        <v>1.944294</v>
      </c>
    </row>
    <row r="939" spans="1:17" ht="12.75" x14ac:dyDescent="0.2">
      <c r="A939" s="9" t="s">
        <v>45</v>
      </c>
    </row>
    <row r="941" spans="1:17" ht="12.75" x14ac:dyDescent="0.2">
      <c r="B941" s="1">
        <v>1.1100000000000001</v>
      </c>
      <c r="C941" s="1">
        <v>1.1200000000000001</v>
      </c>
      <c r="D941" s="1">
        <v>1.1299999999999999</v>
      </c>
      <c r="E941" s="1">
        <v>1.21</v>
      </c>
      <c r="F941" s="1">
        <v>1.23</v>
      </c>
      <c r="G941" s="1">
        <v>1.31</v>
      </c>
      <c r="H941" s="1">
        <v>1.41</v>
      </c>
      <c r="I941" s="1">
        <v>1.42</v>
      </c>
      <c r="J941" s="1">
        <v>1.51</v>
      </c>
      <c r="K941" s="1">
        <v>2.13</v>
      </c>
      <c r="L941" s="1">
        <v>2.31</v>
      </c>
      <c r="M941" s="1">
        <v>3.11</v>
      </c>
      <c r="N941" s="1">
        <v>3.12</v>
      </c>
      <c r="O941" s="1">
        <v>3.13</v>
      </c>
      <c r="P941" s="1">
        <v>3.21</v>
      </c>
      <c r="Q941" s="1">
        <v>3.31</v>
      </c>
    </row>
    <row r="942" spans="1:17" ht="12.75" x14ac:dyDescent="0.2">
      <c r="A942" s="1" t="s">
        <v>6</v>
      </c>
      <c r="B942" s="1">
        <v>3.0802999999999998</v>
      </c>
      <c r="C942" s="1">
        <v>1.7771999999999999</v>
      </c>
      <c r="D942" s="1">
        <v>2.7606999999999999</v>
      </c>
      <c r="E942" s="1">
        <v>3.3653</v>
      </c>
      <c r="F942" s="1">
        <v>2.9826999999999999</v>
      </c>
      <c r="G942" s="1">
        <v>2.1648000000000001</v>
      </c>
      <c r="H942" s="1">
        <v>3.0339</v>
      </c>
      <c r="I942" s="1">
        <v>3.7844000000000002</v>
      </c>
      <c r="J942" s="1">
        <v>2.5003000000000002</v>
      </c>
      <c r="M942" s="1">
        <v>2.9455</v>
      </c>
      <c r="N942" s="1">
        <v>1.9213</v>
      </c>
      <c r="O942" s="1">
        <v>1.7312000000000001</v>
      </c>
      <c r="P942" s="1">
        <v>3.0144000000000002</v>
      </c>
      <c r="Q942" s="1">
        <v>2.8986999999999998</v>
      </c>
    </row>
    <row r="943" spans="1:17" ht="12.75" x14ac:dyDescent="0.2">
      <c r="A943" s="1" t="s">
        <v>8</v>
      </c>
      <c r="G943" s="1">
        <v>2.7572000000000001</v>
      </c>
      <c r="H943" s="1">
        <v>3.2837999999999998</v>
      </c>
      <c r="O943" s="1">
        <v>1.7433000000000001</v>
      </c>
      <c r="P943" s="1">
        <v>2.11</v>
      </c>
      <c r="Q943" s="1">
        <v>2.1183999999999998</v>
      </c>
    </row>
    <row r="944" spans="1:17" ht="12.75" x14ac:dyDescent="0.2">
      <c r="A944" s="1" t="s">
        <v>9</v>
      </c>
      <c r="O944" s="1">
        <v>1.6039000000000001</v>
      </c>
    </row>
    <row r="945" spans="1:15" ht="12.75" x14ac:dyDescent="0.2">
      <c r="A945" s="1" t="s">
        <v>10</v>
      </c>
      <c r="O945" s="1">
        <v>2.3296000000000001</v>
      </c>
    </row>
    <row r="946" spans="1:15" ht="12.75" x14ac:dyDescent="0.2">
      <c r="A946" s="1" t="s">
        <v>11</v>
      </c>
    </row>
    <row r="947" spans="1:15" ht="12.75" x14ac:dyDescent="0.2">
      <c r="A947" s="1" t="s">
        <v>17</v>
      </c>
    </row>
    <row r="950" spans="1:15" ht="12.75" x14ac:dyDescent="0.2">
      <c r="C950" s="1" t="s">
        <v>46</v>
      </c>
      <c r="D950" s="1" t="s">
        <v>47</v>
      </c>
      <c r="E950" s="1" t="s">
        <v>44</v>
      </c>
    </row>
    <row r="951" spans="1:15" ht="12.75" x14ac:dyDescent="0.2">
      <c r="C951" s="16">
        <f>AVERAGE(B942:J944)</f>
        <v>2.8627818181818183</v>
      </c>
      <c r="E951" s="16">
        <f>AVERAGE(M942:Q945)</f>
        <v>2.2416299999999998</v>
      </c>
    </row>
    <row r="996" spans="1:65" ht="12.75" x14ac:dyDescent="0.2">
      <c r="A996" s="25">
        <v>5903</v>
      </c>
      <c r="B996" s="1" t="s">
        <v>55</v>
      </c>
    </row>
    <row r="998" spans="1:65" ht="12.75" x14ac:dyDescent="0.2">
      <c r="B998" s="1">
        <v>6.25E-2</v>
      </c>
      <c r="C998" s="1">
        <v>6.3799999999999996E-2</v>
      </c>
      <c r="D998" s="1">
        <v>6.1199999999999997E-2</v>
      </c>
      <c r="J998" s="1">
        <v>5.8799999999999998E-2</v>
      </c>
      <c r="K998" s="1">
        <v>6.25E-2</v>
      </c>
      <c r="L998" s="1">
        <v>6.1199999999999997E-2</v>
      </c>
      <c r="R998" s="1">
        <v>6.1199999999999997E-2</v>
      </c>
      <c r="S998" s="1">
        <v>0.06</v>
      </c>
      <c r="T998" s="1">
        <v>6.25E-2</v>
      </c>
      <c r="Z998" s="1">
        <v>5.45E-2</v>
      </c>
      <c r="AA998" s="1">
        <v>5.3600000000000002E-2</v>
      </c>
      <c r="AB998" s="1">
        <v>5.45E-2</v>
      </c>
      <c r="AH998" s="1">
        <v>4.99E-2</v>
      </c>
      <c r="AI998" s="1">
        <v>4.8000000000000001E-2</v>
      </c>
      <c r="AJ998" s="1">
        <v>4.9200000000000001E-2</v>
      </c>
      <c r="AP998" s="1">
        <v>4.8000000000000001E-2</v>
      </c>
      <c r="AQ998" s="1">
        <v>4.8800000000000003E-2</v>
      </c>
      <c r="AR998" s="1">
        <v>4.8399999999999999E-2</v>
      </c>
      <c r="AY998" s="1">
        <v>4.2500000000000003E-2</v>
      </c>
      <c r="AZ998" s="1">
        <v>4.2900000000000001E-2</v>
      </c>
      <c r="BA998" s="1">
        <v>4.2799999999999998E-2</v>
      </c>
      <c r="BH998" s="1">
        <v>3.6600000000000001E-2</v>
      </c>
      <c r="BI998" s="1">
        <v>3.5499999999999997E-2</v>
      </c>
      <c r="BJ998" s="1">
        <v>3.5299999999999998E-2</v>
      </c>
    </row>
    <row r="999" spans="1:65" ht="12.75" x14ac:dyDescent="0.2">
      <c r="A999" s="26"/>
      <c r="B999" s="26">
        <v>4.0999999999999996</v>
      </c>
      <c r="C999" s="26">
        <v>4.2</v>
      </c>
      <c r="D999" s="26">
        <v>4.3</v>
      </c>
      <c r="E999" s="26"/>
      <c r="F999" s="26">
        <v>5.0999999999999996</v>
      </c>
      <c r="G999" s="26">
        <v>5.2</v>
      </c>
      <c r="H999" s="26">
        <v>5.3</v>
      </c>
      <c r="I999" s="26">
        <v>5.4</v>
      </c>
      <c r="J999" s="26">
        <v>6.1</v>
      </c>
      <c r="K999" s="26">
        <v>6.2</v>
      </c>
      <c r="L999" s="26">
        <v>6.3</v>
      </c>
      <c r="M999" s="26"/>
      <c r="N999" s="26">
        <v>7.1</v>
      </c>
      <c r="O999" s="26">
        <v>7.2</v>
      </c>
      <c r="P999" s="26">
        <v>7.3</v>
      </c>
      <c r="Q999" s="26">
        <v>7.4</v>
      </c>
      <c r="R999" s="26">
        <v>8.1</v>
      </c>
      <c r="S999" s="26">
        <v>8.1999999999999993</v>
      </c>
      <c r="T999" s="26">
        <v>8.3000000000000007</v>
      </c>
      <c r="U999" s="26"/>
      <c r="V999" s="26">
        <v>9.1</v>
      </c>
      <c r="W999" s="26">
        <v>9.1999999999999993</v>
      </c>
      <c r="X999" s="26">
        <v>9.3000000000000007</v>
      </c>
      <c r="Y999" s="26">
        <v>9.4</v>
      </c>
      <c r="Z999" s="26">
        <v>10.1</v>
      </c>
      <c r="AA999" s="26">
        <v>10.199999999999999</v>
      </c>
      <c r="AB999" s="26">
        <v>10.3</v>
      </c>
      <c r="AC999" s="26"/>
      <c r="AD999" s="26">
        <v>11.1</v>
      </c>
      <c r="AE999" s="26">
        <v>11.2</v>
      </c>
      <c r="AF999" s="26">
        <v>11.3</v>
      </c>
      <c r="AG999" s="26">
        <v>11.4</v>
      </c>
      <c r="AH999" s="26">
        <v>12.1</v>
      </c>
      <c r="AI999" s="26">
        <v>12.2</v>
      </c>
      <c r="AJ999" s="26">
        <v>12.3</v>
      </c>
      <c r="AK999" s="26"/>
      <c r="AL999" s="26">
        <v>13.1</v>
      </c>
      <c r="AM999" s="26">
        <v>13.2</v>
      </c>
      <c r="AN999" s="26">
        <v>13.3</v>
      </c>
      <c r="AO999" s="26">
        <v>13.4</v>
      </c>
      <c r="AP999" s="26">
        <v>14.1</v>
      </c>
      <c r="AQ999" s="26">
        <v>14.2</v>
      </c>
      <c r="AR999" s="26">
        <v>14.3</v>
      </c>
      <c r="AS999" s="26"/>
      <c r="AT999" s="26"/>
      <c r="AU999" s="26">
        <v>15.1</v>
      </c>
      <c r="AV999" s="26">
        <v>15.2</v>
      </c>
      <c r="AW999" s="26">
        <v>15.3</v>
      </c>
      <c r="AX999" s="26">
        <v>15.4</v>
      </c>
      <c r="AY999" s="26">
        <v>16.100000000000001</v>
      </c>
      <c r="AZ999" s="26">
        <v>16.2</v>
      </c>
      <c r="BA999" s="26">
        <v>16.3</v>
      </c>
      <c r="BB999" s="26"/>
      <c r="BC999" s="26"/>
      <c r="BD999" s="26">
        <v>17.100000000000001</v>
      </c>
      <c r="BE999" s="26">
        <v>17.2</v>
      </c>
      <c r="BF999" s="26">
        <v>17.3</v>
      </c>
      <c r="BG999" s="26">
        <v>17.399999999999999</v>
      </c>
      <c r="BH999" s="26">
        <v>18.100000000000001</v>
      </c>
      <c r="BI999" s="26">
        <v>18.2</v>
      </c>
      <c r="BJ999" s="26">
        <v>18.3</v>
      </c>
      <c r="BK999" s="26"/>
      <c r="BL999" s="26"/>
      <c r="BM999" s="26">
        <v>20.100000000000001</v>
      </c>
    </row>
    <row r="1000" spans="1:65" ht="12.75" x14ac:dyDescent="0.2">
      <c r="A1000" s="1" t="s">
        <v>6</v>
      </c>
      <c r="B1000" s="1">
        <v>2.6303999999999998</v>
      </c>
      <c r="C1000" s="1">
        <v>2.9224000000000001</v>
      </c>
      <c r="D1000" s="1">
        <v>3.0323000000000002</v>
      </c>
      <c r="J1000" s="1">
        <v>2.6036000000000001</v>
      </c>
      <c r="K1000" s="1">
        <v>3.4765000000000001</v>
      </c>
      <c r="L1000" s="1">
        <v>2.7751999999999999</v>
      </c>
      <c r="R1000" s="1">
        <v>3.3054999999999999</v>
      </c>
      <c r="S1000" s="1">
        <v>3.0072999999999999</v>
      </c>
      <c r="T1000" s="1">
        <v>3.8176999999999999</v>
      </c>
      <c r="Z1000" s="1">
        <v>3.1999</v>
      </c>
      <c r="AA1000" s="1">
        <v>2.7982</v>
      </c>
      <c r="AB1000" s="1">
        <v>3.0684</v>
      </c>
      <c r="AH1000" s="1">
        <v>2.7000999999999999</v>
      </c>
      <c r="AI1000" s="1">
        <v>2.4601999999999999</v>
      </c>
      <c r="AJ1000" s="1">
        <v>2.2101000000000002</v>
      </c>
      <c r="AP1000" s="1">
        <v>2.8997999999999999</v>
      </c>
      <c r="AQ1000" s="1">
        <v>2.9611999999999998</v>
      </c>
      <c r="AR1000" s="1">
        <v>3.1707000000000001</v>
      </c>
      <c r="AY1000" s="1">
        <v>2.6766000000000001</v>
      </c>
      <c r="AZ1000" s="1">
        <v>2.6278000000000001</v>
      </c>
      <c r="BA1000" s="1">
        <v>3.1781999999999999</v>
      </c>
      <c r="BH1000" s="1">
        <v>2.7181000000000002</v>
      </c>
      <c r="BI1000" s="1">
        <v>2.3580999999999999</v>
      </c>
      <c r="BJ1000" s="1">
        <v>2.6848000000000001</v>
      </c>
    </row>
    <row r="1001" spans="1:65" ht="12.75" x14ac:dyDescent="0.2">
      <c r="A1001" s="1" t="s">
        <v>8</v>
      </c>
      <c r="D1001" s="1">
        <v>2.6562000000000001</v>
      </c>
      <c r="J1001" s="1">
        <v>1.8596999999999999</v>
      </c>
      <c r="K1001" s="1">
        <v>2.1623999999999999</v>
      </c>
      <c r="L1001" s="1">
        <v>2.2132000000000001</v>
      </c>
      <c r="R1001" s="1">
        <v>2.6248</v>
      </c>
      <c r="S1001" s="1">
        <v>2.7921999999999998</v>
      </c>
      <c r="T1001" s="1">
        <v>2.2778999999999998</v>
      </c>
      <c r="AQ1001" s="1">
        <v>2.6785999999999999</v>
      </c>
      <c r="AR1001" s="1">
        <v>2.8460000000000001</v>
      </c>
      <c r="AZ1001" s="1">
        <v>2.3466999999999998</v>
      </c>
      <c r="BA1001" s="1">
        <v>2.0525000000000002</v>
      </c>
      <c r="BH1001" s="1">
        <v>1.6820999999999999</v>
      </c>
      <c r="BI1001" s="1">
        <v>2.4849000000000001</v>
      </c>
      <c r="BJ1001" s="1">
        <v>2.4762</v>
      </c>
    </row>
    <row r="1002" spans="1:65" ht="12.75" x14ac:dyDescent="0.2">
      <c r="A1002" s="1" t="s">
        <v>9</v>
      </c>
      <c r="J1002" s="1">
        <v>1.7761</v>
      </c>
      <c r="K1002" s="1">
        <v>2.5914999999999999</v>
      </c>
      <c r="L1002" s="1"/>
      <c r="R1002" s="1">
        <v>2.5899000000000001</v>
      </c>
      <c r="S1002" s="1">
        <v>2.7378999999999998</v>
      </c>
      <c r="T1002" s="1">
        <v>1.8162</v>
      </c>
      <c r="AZ1002" s="1">
        <v>2.7879</v>
      </c>
    </row>
    <row r="1003" spans="1:65" ht="12.75" x14ac:dyDescent="0.2">
      <c r="A1003" s="1" t="s">
        <v>10</v>
      </c>
      <c r="S1003" s="1">
        <v>2.6793999999999998</v>
      </c>
    </row>
    <row r="1004" spans="1:65" ht="12.75" x14ac:dyDescent="0.2">
      <c r="A1004" s="1" t="s">
        <v>11</v>
      </c>
    </row>
    <row r="1005" spans="1:65" ht="12.75" x14ac:dyDescent="0.2">
      <c r="A1005" s="1" t="s">
        <v>17</v>
      </c>
    </row>
    <row r="1009" spans="2:9" ht="12.75" x14ac:dyDescent="0.2">
      <c r="B1009" s="2" t="s">
        <v>20</v>
      </c>
      <c r="C1009" s="2" t="s">
        <v>36</v>
      </c>
      <c r="D1009" s="37" t="s">
        <v>21</v>
      </c>
      <c r="E1009" s="37" t="s">
        <v>39</v>
      </c>
      <c r="F1009" s="37" t="s">
        <v>22</v>
      </c>
      <c r="G1009" s="37" t="s">
        <v>42</v>
      </c>
      <c r="H1009" s="37" t="s">
        <v>23</v>
      </c>
      <c r="I1009" s="37" t="s">
        <v>60</v>
      </c>
    </row>
    <row r="1010" spans="2:9" ht="14.25" x14ac:dyDescent="0.2">
      <c r="B1010" s="1">
        <v>2.6303999999999998</v>
      </c>
      <c r="C1010" s="16">
        <f>AVERAGE(J1000:J1002)</f>
        <v>2.0798000000000001</v>
      </c>
      <c r="D1010" s="23">
        <f>AVERAGE(R1000:R1002)</f>
        <v>2.8400666666666665</v>
      </c>
      <c r="E1010" s="23">
        <f>AVERAGE(Z1000)</f>
        <v>3.1999</v>
      </c>
      <c r="F1010" s="1">
        <v>2.7000999999999999</v>
      </c>
      <c r="G1010" s="1">
        <v>2.8997999999999999</v>
      </c>
      <c r="H1010" s="16">
        <f>AVERAGE(AY1000)</f>
        <v>2.6766000000000001</v>
      </c>
      <c r="I1010" s="16">
        <f>AVERAGE(BH1000:BH1001)</f>
        <v>2.2000999999999999</v>
      </c>
    </row>
    <row r="1011" spans="2:9" ht="12.75" x14ac:dyDescent="0.2">
      <c r="B1011" s="1">
        <v>2.9224000000000001</v>
      </c>
      <c r="C1011" s="16">
        <f>AVERAGE(K1000:K1002)</f>
        <v>2.7434666666666665</v>
      </c>
      <c r="D1011" s="16">
        <f>AVERAGE(S1000:S1003)</f>
        <v>2.8041999999999998</v>
      </c>
      <c r="E1011" s="1">
        <v>2.7982</v>
      </c>
      <c r="F1011" s="1">
        <v>2.4601999999999999</v>
      </c>
      <c r="G1011" s="16">
        <f>AVERAGE(AQ1000:AQ1001)</f>
        <v>2.8198999999999996</v>
      </c>
      <c r="H1011" s="16">
        <f>AVERAGE(AZ1000:AZ1002)</f>
        <v>2.5874666666666664</v>
      </c>
      <c r="I1011" s="16">
        <f>AVERAGE(BI1000:BI1001)</f>
        <v>2.4215</v>
      </c>
    </row>
    <row r="1012" spans="2:9" ht="14.25" x14ac:dyDescent="0.2">
      <c r="B1012" s="16">
        <f>AVERAGE(D1000:D1001)</f>
        <v>2.8442500000000002</v>
      </c>
      <c r="C1012" s="23">
        <f>AVERAGE(L1000:L1001)</f>
        <v>2.4942000000000002</v>
      </c>
      <c r="D1012" s="16">
        <f>AVERAGE(T1000:T1002)</f>
        <v>2.6372666666666666</v>
      </c>
      <c r="E1012" s="1">
        <v>3.0684</v>
      </c>
      <c r="F1012" s="1">
        <v>2.2101000000000002</v>
      </c>
      <c r="G1012" s="16">
        <f>AVERAGE(AR1000:AR1001)</f>
        <v>3.0083500000000001</v>
      </c>
      <c r="H1012" s="16">
        <f>AVERAGE(BA1000:BA1001)</f>
        <v>2.6153500000000003</v>
      </c>
      <c r="I1012" s="16">
        <f>AVERAGE(BJ1000:BJ1001)</f>
        <v>2.5804999999999998</v>
      </c>
    </row>
    <row r="1016" spans="2:9" ht="12.75" x14ac:dyDescent="0.2">
      <c r="B1016" s="28" t="s">
        <v>20</v>
      </c>
      <c r="C1016" s="28" t="s">
        <v>36</v>
      </c>
      <c r="D1016" s="29" t="s">
        <v>21</v>
      </c>
      <c r="E1016" s="29" t="s">
        <v>39</v>
      </c>
      <c r="F1016" s="29" t="s">
        <v>22</v>
      </c>
      <c r="G1016" s="29" t="s">
        <v>42</v>
      </c>
      <c r="H1016" s="29" t="s">
        <v>23</v>
      </c>
      <c r="I1016" s="29" t="s">
        <v>60</v>
      </c>
    </row>
    <row r="1017" spans="2:9" ht="12.75" x14ac:dyDescent="0.2">
      <c r="B1017" s="27">
        <f t="shared" ref="B1017:I1017" si="36">AVERAGE(B1010:B1012)</f>
        <v>2.7990166666666667</v>
      </c>
      <c r="C1017" s="27">
        <f t="shared" si="36"/>
        <v>2.4391555555555557</v>
      </c>
      <c r="D1017" s="27">
        <f t="shared" si="36"/>
        <v>2.7605111111111111</v>
      </c>
      <c r="E1017" s="27">
        <f t="shared" si="36"/>
        <v>3.0221666666666667</v>
      </c>
      <c r="F1017" s="27">
        <f t="shared" si="36"/>
        <v>2.4567999999999999</v>
      </c>
      <c r="G1017" s="27">
        <f t="shared" si="36"/>
        <v>2.9093499999999999</v>
      </c>
      <c r="H1017" s="27">
        <f t="shared" si="36"/>
        <v>2.6264722222222221</v>
      </c>
      <c r="I1017" s="27">
        <f t="shared" si="36"/>
        <v>2.4007000000000001</v>
      </c>
    </row>
    <row r="1041" spans="1:15" ht="12.75" x14ac:dyDescent="0.2">
      <c r="A1041" s="9" t="s">
        <v>45</v>
      </c>
    </row>
    <row r="1043" spans="1:15" ht="12.75" x14ac:dyDescent="0.2">
      <c r="B1043" s="1">
        <v>1.1100000000000001</v>
      </c>
      <c r="C1043" s="1">
        <v>1.1200000000000001</v>
      </c>
      <c r="D1043" s="1">
        <v>1.1299999999999999</v>
      </c>
      <c r="E1043" s="1">
        <v>1.1399999999999999</v>
      </c>
      <c r="F1043" s="1">
        <v>1.1499999999999999</v>
      </c>
      <c r="G1043" s="1">
        <v>2.11</v>
      </c>
      <c r="H1043" s="1">
        <v>2.21</v>
      </c>
      <c r="I1043" s="1">
        <v>2.31</v>
      </c>
      <c r="J1043" s="1">
        <v>3.11</v>
      </c>
      <c r="K1043" s="1">
        <v>3.21</v>
      </c>
      <c r="L1043" s="1">
        <v>3.31</v>
      </c>
      <c r="M1043" s="1">
        <v>4.1100000000000003</v>
      </c>
      <c r="N1043" s="1">
        <v>4.21</v>
      </c>
      <c r="O1043" s="1">
        <v>4.3099999999999996</v>
      </c>
    </row>
    <row r="1044" spans="1:15" ht="12.75" x14ac:dyDescent="0.2">
      <c r="A1044" s="1" t="s">
        <v>6</v>
      </c>
      <c r="B1044" s="1">
        <v>2.3534000000000002</v>
      </c>
      <c r="C1044" s="1">
        <v>2.0973999999999999</v>
      </c>
      <c r="D1044" s="1">
        <v>2.9062999999999999</v>
      </c>
      <c r="E1044" s="1">
        <v>3.6198000000000001</v>
      </c>
      <c r="F1044" s="1">
        <v>4.8377999999999997</v>
      </c>
      <c r="G1044" s="1">
        <v>2.5186999999999999</v>
      </c>
      <c r="H1044" s="1">
        <v>2.3929999999999998</v>
      </c>
      <c r="I1044" s="1">
        <v>2.2387000000000001</v>
      </c>
      <c r="J1044" s="1">
        <v>1.9752000000000001</v>
      </c>
      <c r="K1044" s="1">
        <v>2.1993999999999998</v>
      </c>
      <c r="L1044" s="1">
        <v>2.4866999999999999</v>
      </c>
      <c r="M1044" s="1">
        <v>1.8471</v>
      </c>
      <c r="N1044" s="1">
        <v>2.0623999999999998</v>
      </c>
      <c r="O1044" s="1">
        <v>2.8929</v>
      </c>
    </row>
    <row r="1045" spans="1:15" ht="12.75" x14ac:dyDescent="0.2">
      <c r="A1045" s="1" t="s">
        <v>8</v>
      </c>
      <c r="B1045" s="1">
        <v>2.0678000000000001</v>
      </c>
      <c r="D1045" s="1">
        <v>3.3022999999999998</v>
      </c>
      <c r="G1045" s="1">
        <v>2.6339999999999999</v>
      </c>
      <c r="H1045" s="1">
        <v>1.7614000000000001</v>
      </c>
      <c r="I1045" s="1">
        <v>1.9363999999999999</v>
      </c>
    </row>
    <row r="1046" spans="1:15" ht="12.75" x14ac:dyDescent="0.2">
      <c r="A1046" s="1" t="s">
        <v>9</v>
      </c>
      <c r="I1046" s="1">
        <v>2.8361999999999998</v>
      </c>
    </row>
    <row r="1047" spans="1:15" ht="12.75" x14ac:dyDescent="0.2">
      <c r="A1047" s="1" t="s">
        <v>10</v>
      </c>
    </row>
    <row r="1048" spans="1:15" ht="12.75" x14ac:dyDescent="0.2">
      <c r="A1048" s="1" t="s">
        <v>11</v>
      </c>
    </row>
    <row r="1049" spans="1:15" ht="12.75" x14ac:dyDescent="0.2">
      <c r="A1049" s="1" t="s">
        <v>17</v>
      </c>
    </row>
    <row r="1051" spans="1:15" ht="12.75" x14ac:dyDescent="0.2">
      <c r="C1051" s="1" t="s">
        <v>46</v>
      </c>
      <c r="D1051" s="1" t="s">
        <v>47</v>
      </c>
      <c r="E1051" s="1" t="s">
        <v>44</v>
      </c>
      <c r="F1051" s="1" t="s">
        <v>20</v>
      </c>
    </row>
    <row r="1052" spans="1:15" ht="12.75" x14ac:dyDescent="0.2">
      <c r="C1052" s="16">
        <f>AVERAGE(B1044:F1046)</f>
        <v>3.0263999999999998</v>
      </c>
      <c r="D1052" s="16">
        <f>AVERAGE(G1044:I1046)</f>
        <v>2.3311999999999995</v>
      </c>
      <c r="E1052" s="16">
        <f>AVERAGE(J1044:L1045)</f>
        <v>2.2204333333333333</v>
      </c>
      <c r="F1052" s="16">
        <f>AVERAGE(M1044:O1044)</f>
        <v>2.2674666666666665</v>
      </c>
    </row>
    <row r="1102" spans="1:2" ht="12.75" x14ac:dyDescent="0.2">
      <c r="A1102" s="25">
        <v>5904</v>
      </c>
      <c r="B1102" s="1" t="s">
        <v>55</v>
      </c>
    </row>
    <row r="1105" spans="1:65" ht="12.75" x14ac:dyDescent="0.2">
      <c r="B1105" s="1">
        <v>0.06</v>
      </c>
      <c r="C1105" s="1">
        <v>6.25E-2</v>
      </c>
      <c r="D1105" s="1">
        <v>6.3799999999999996E-2</v>
      </c>
      <c r="J1105" s="1">
        <v>5.8799999999999998E-2</v>
      </c>
      <c r="K1105" s="1">
        <v>5.5599999999999997E-2</v>
      </c>
      <c r="L1105" s="1">
        <v>5.6599999999999998E-2</v>
      </c>
      <c r="R1105" s="1">
        <v>6.3100000000000003E-2</v>
      </c>
      <c r="S1105" s="1">
        <v>6.3799999999999996E-2</v>
      </c>
      <c r="T1105" s="1">
        <v>6.1100000000000002E-2</v>
      </c>
      <c r="Z1105" s="1">
        <v>5.0799999999999998E-2</v>
      </c>
      <c r="AA1105" s="1">
        <v>5.6599999999999998E-2</v>
      </c>
      <c r="AB1105" s="1">
        <v>5.5599999999999997E-2</v>
      </c>
      <c r="AH1105" s="1">
        <v>4.8800000000000003E-2</v>
      </c>
      <c r="AI1105" s="1">
        <v>0.05</v>
      </c>
      <c r="AJ1105" s="1">
        <v>0.05</v>
      </c>
      <c r="AP1105" s="1">
        <v>5.0799999999999998E-2</v>
      </c>
      <c r="AQ1105" s="1">
        <v>0.05</v>
      </c>
      <c r="AR1105" s="1">
        <v>0.05</v>
      </c>
      <c r="AS1105" s="1">
        <v>5.04E-2</v>
      </c>
      <c r="AT1105" s="1">
        <v>5.1299999999999998E-2</v>
      </c>
      <c r="AY1105" s="1">
        <v>4.1099999999999998E-2</v>
      </c>
      <c r="AZ1105" s="1">
        <v>4.2900000000000001E-2</v>
      </c>
      <c r="BA1105" s="1">
        <v>4.1700000000000001E-2</v>
      </c>
      <c r="BB1105" s="1">
        <v>4.41E-2</v>
      </c>
      <c r="BC1105" s="1">
        <v>4.1099999999999998E-2</v>
      </c>
      <c r="BH1105" s="1">
        <v>3.6600000000000001E-2</v>
      </c>
      <c r="BI1105" s="1">
        <v>3.6999999999999998E-2</v>
      </c>
      <c r="BJ1105" s="1">
        <v>3.5700000000000003E-2</v>
      </c>
      <c r="BK1105" s="1">
        <v>3.73E-2</v>
      </c>
      <c r="BL1105" s="1">
        <v>3.5700000000000003E-2</v>
      </c>
      <c r="BM1105" s="1">
        <v>3.3500000000000002E-2</v>
      </c>
    </row>
    <row r="1106" spans="1:65" ht="12.75" x14ac:dyDescent="0.2">
      <c r="A1106" s="27"/>
      <c r="B1106" s="26">
        <v>4.0999999999999996</v>
      </c>
      <c r="C1106" s="26">
        <v>4.2</v>
      </c>
      <c r="D1106" s="26">
        <v>4.3</v>
      </c>
      <c r="E1106" s="26"/>
      <c r="F1106" s="26">
        <v>5.0999999999999996</v>
      </c>
      <c r="G1106" s="26">
        <v>5.2</v>
      </c>
      <c r="H1106" s="26">
        <v>5.3</v>
      </c>
      <c r="I1106" s="26">
        <v>5.4</v>
      </c>
      <c r="J1106" s="26">
        <v>6.1</v>
      </c>
      <c r="K1106" s="26">
        <v>6.2</v>
      </c>
      <c r="L1106" s="26">
        <v>6.3</v>
      </c>
      <c r="M1106" s="26"/>
      <c r="N1106" s="26">
        <v>7.1</v>
      </c>
      <c r="O1106" s="26">
        <v>7.2</v>
      </c>
      <c r="P1106" s="26">
        <v>7.3</v>
      </c>
      <c r="Q1106" s="26">
        <v>7.4</v>
      </c>
      <c r="R1106" s="26">
        <v>8.1</v>
      </c>
      <c r="S1106" s="26">
        <v>8.1999999999999993</v>
      </c>
      <c r="T1106" s="26">
        <v>8.3000000000000007</v>
      </c>
      <c r="U1106" s="26"/>
      <c r="V1106" s="26">
        <v>9.1</v>
      </c>
      <c r="W1106" s="26">
        <v>9.1999999999999993</v>
      </c>
      <c r="X1106" s="26">
        <v>9.3000000000000007</v>
      </c>
      <c r="Y1106" s="26">
        <v>9.4</v>
      </c>
      <c r="Z1106" s="26">
        <v>10.1</v>
      </c>
      <c r="AA1106" s="26">
        <v>10.199999999999999</v>
      </c>
      <c r="AB1106" s="26">
        <v>10.3</v>
      </c>
      <c r="AC1106" s="26"/>
      <c r="AD1106" s="26">
        <v>11.1</v>
      </c>
      <c r="AE1106" s="26">
        <v>11.2</v>
      </c>
      <c r="AF1106" s="26">
        <v>11.3</v>
      </c>
      <c r="AG1106" s="26">
        <v>11.4</v>
      </c>
      <c r="AH1106" s="26">
        <v>12.1</v>
      </c>
      <c r="AI1106" s="26">
        <v>12.2</v>
      </c>
      <c r="AJ1106" s="26">
        <v>12.3</v>
      </c>
      <c r="AK1106" s="26"/>
      <c r="AL1106" s="26">
        <v>13.1</v>
      </c>
      <c r="AM1106" s="26">
        <v>13.2</v>
      </c>
      <c r="AN1106" s="26">
        <v>13.3</v>
      </c>
      <c r="AO1106" s="26">
        <v>13.4</v>
      </c>
      <c r="AP1106" s="26">
        <v>14.1</v>
      </c>
      <c r="AQ1106" s="26">
        <v>14.2</v>
      </c>
      <c r="AR1106" s="26">
        <v>14.3</v>
      </c>
      <c r="AS1106" s="26">
        <v>14.4</v>
      </c>
      <c r="AT1106" s="26">
        <v>14.5</v>
      </c>
      <c r="AU1106" s="26">
        <v>15.1</v>
      </c>
      <c r="AV1106" s="26">
        <v>15.2</v>
      </c>
      <c r="AW1106" s="26">
        <v>15.3</v>
      </c>
      <c r="AX1106" s="26">
        <v>15.4</v>
      </c>
      <c r="AY1106" s="26">
        <v>16.100000000000001</v>
      </c>
      <c r="AZ1106" s="26">
        <v>16.2</v>
      </c>
      <c r="BA1106" s="26">
        <v>16.3</v>
      </c>
      <c r="BB1106" s="26">
        <v>16.399999999999999</v>
      </c>
      <c r="BC1106" s="26">
        <v>16.5</v>
      </c>
      <c r="BD1106" s="26">
        <v>17.100000000000001</v>
      </c>
      <c r="BE1106" s="26">
        <v>17.2</v>
      </c>
      <c r="BF1106" s="26">
        <v>17.3</v>
      </c>
      <c r="BG1106" s="26">
        <v>17.399999999999999</v>
      </c>
      <c r="BH1106" s="26">
        <v>18.100000000000001</v>
      </c>
      <c r="BI1106" s="26">
        <v>18.2</v>
      </c>
      <c r="BJ1106" s="26">
        <v>18.3</v>
      </c>
      <c r="BK1106" s="26">
        <v>18.399999999999999</v>
      </c>
      <c r="BL1106" s="26">
        <v>18.5</v>
      </c>
      <c r="BM1106" s="26">
        <v>20.100000000000001</v>
      </c>
    </row>
    <row r="1107" spans="1:65" ht="12.75" x14ac:dyDescent="0.2">
      <c r="A1107" s="1" t="s">
        <v>6</v>
      </c>
      <c r="B1107" s="1">
        <v>3.3403</v>
      </c>
      <c r="C1107" s="1">
        <v>2.3067000000000002</v>
      </c>
      <c r="D1107" s="1">
        <v>3.0036999999999998</v>
      </c>
      <c r="J1107" s="1">
        <v>1.9031</v>
      </c>
      <c r="K1107" s="1">
        <v>3.0278999999999998</v>
      </c>
      <c r="L1107" s="1">
        <v>2.8769999999999998</v>
      </c>
      <c r="R1107" s="1">
        <v>3.3319999999999999</v>
      </c>
      <c r="S1107" s="1">
        <v>2.7644000000000002</v>
      </c>
      <c r="T1107" s="1">
        <v>3.9405999999999999</v>
      </c>
      <c r="Z1107" s="1">
        <v>3.2848999999999999</v>
      </c>
      <c r="AA1107" s="1">
        <v>2.7894999999999999</v>
      </c>
      <c r="AB1107" s="1">
        <v>3.0626000000000002</v>
      </c>
      <c r="AH1107" s="1">
        <v>3.1286999999999998</v>
      </c>
      <c r="AI1107" s="1">
        <v>2.798</v>
      </c>
      <c r="AJ1107" s="1">
        <v>3.2599</v>
      </c>
      <c r="AL1107" s="1">
        <v>3.2854000000000001</v>
      </c>
      <c r="AM1107" s="1">
        <v>2.2429000000000001</v>
      </c>
      <c r="AN1107" s="1">
        <v>2.6631999999999998</v>
      </c>
      <c r="AO1107" s="1">
        <v>2.7305999999999999</v>
      </c>
      <c r="AP1107" s="1">
        <v>3.4403000000000001</v>
      </c>
      <c r="AQ1107" s="1">
        <v>3.4676</v>
      </c>
      <c r="AR1107" s="1">
        <v>2.8328000000000002</v>
      </c>
      <c r="AS1107" s="1">
        <v>2.9748999999999999</v>
      </c>
      <c r="AT1107" s="1">
        <v>2.8121</v>
      </c>
      <c r="AY1107" s="1">
        <v>2.4544999999999999</v>
      </c>
      <c r="AZ1107" s="1">
        <v>2.7006000000000001</v>
      </c>
      <c r="BA1107" s="1">
        <v>2.7646000000000002</v>
      </c>
      <c r="BB1107" s="1">
        <v>3.0183</v>
      </c>
      <c r="BC1107" s="1">
        <v>3.0179</v>
      </c>
      <c r="BH1107" s="1">
        <v>2.3172999999999999</v>
      </c>
      <c r="BI1107" s="1">
        <v>2.1991999999999998</v>
      </c>
      <c r="BJ1107" s="1">
        <v>2.2050000000000001</v>
      </c>
      <c r="BK1107" s="1">
        <v>2.4493999999999998</v>
      </c>
      <c r="BL1107" s="1">
        <v>2.5728</v>
      </c>
      <c r="BM1107" s="1">
        <v>1.8835</v>
      </c>
    </row>
    <row r="1108" spans="1:65" ht="12.75" x14ac:dyDescent="0.2">
      <c r="A1108" s="1" t="s">
        <v>8</v>
      </c>
      <c r="B1108" s="1">
        <v>2.6981000000000002</v>
      </c>
      <c r="C1108" s="1">
        <v>1.7567999999999999</v>
      </c>
      <c r="D1108" s="1">
        <v>2.4981</v>
      </c>
      <c r="J1108" s="1">
        <v>2.5659999999999998</v>
      </c>
      <c r="K1108" s="1">
        <v>2.3149000000000002</v>
      </c>
      <c r="L1108" s="1">
        <v>2.7974000000000001</v>
      </c>
      <c r="R1108" s="1">
        <v>3.1185999999999998</v>
      </c>
      <c r="T1108" s="1">
        <v>3.9405999999999999</v>
      </c>
      <c r="AA1108" s="1">
        <v>3.3102</v>
      </c>
      <c r="AM1108" s="1">
        <v>2.1234999999999999</v>
      </c>
      <c r="AN1108" s="1">
        <v>2.7669000000000001</v>
      </c>
      <c r="AO1108" s="1">
        <v>3.3155000000000001</v>
      </c>
      <c r="AP1108" s="1">
        <v>3.3370000000000002</v>
      </c>
      <c r="AS1108" s="1">
        <v>3.4565000000000001</v>
      </c>
      <c r="AT1108" s="1">
        <v>2.8342000000000001</v>
      </c>
      <c r="AY1108" s="1">
        <v>2.7042999999999999</v>
      </c>
      <c r="BA1108" s="1">
        <v>2.8677000000000001</v>
      </c>
      <c r="BK1108" s="1"/>
    </row>
    <row r="1109" spans="1:65" ht="12.75" x14ac:dyDescent="0.2">
      <c r="A1109" s="1" t="s">
        <v>9</v>
      </c>
      <c r="B1109" s="1">
        <v>1.8668</v>
      </c>
      <c r="C1109" s="1">
        <v>1.9918</v>
      </c>
      <c r="D1109" s="1">
        <v>2.5205000000000002</v>
      </c>
      <c r="J1109" s="1">
        <v>2.8268</v>
      </c>
      <c r="K1109" s="1">
        <v>2.1528999999999998</v>
      </c>
      <c r="L1109" s="1">
        <v>2.6833</v>
      </c>
      <c r="T1109" s="1">
        <v>3.9740000000000002</v>
      </c>
      <c r="AA1109" s="1">
        <v>3.0640000000000001</v>
      </c>
    </row>
    <row r="1110" spans="1:65" ht="12.75" x14ac:dyDescent="0.2">
      <c r="A1110" s="1" t="s">
        <v>10</v>
      </c>
      <c r="B1110" s="1">
        <v>2.4655</v>
      </c>
      <c r="C1110" s="1">
        <v>2.2656999999999998</v>
      </c>
      <c r="J1110" s="1">
        <v>3.1936</v>
      </c>
      <c r="K1110" s="1">
        <v>2.5183</v>
      </c>
      <c r="L1110" s="1">
        <v>2.8529</v>
      </c>
      <c r="T1110" s="1">
        <v>2.8089</v>
      </c>
    </row>
    <row r="1111" spans="1:65" ht="12.75" x14ac:dyDescent="0.2">
      <c r="A1111" s="1" t="s">
        <v>11</v>
      </c>
      <c r="C1111" s="1">
        <v>3.1223000000000001</v>
      </c>
    </row>
    <row r="1112" spans="1:65" ht="12.75" x14ac:dyDescent="0.2">
      <c r="A1112" s="1" t="s">
        <v>17</v>
      </c>
    </row>
    <row r="1116" spans="1:65" ht="12.75" x14ac:dyDescent="0.2">
      <c r="C1116" s="2" t="s">
        <v>20</v>
      </c>
      <c r="D1116" s="2" t="s">
        <v>36</v>
      </c>
      <c r="E1116" s="37" t="s">
        <v>21</v>
      </c>
      <c r="F1116" s="37" t="s">
        <v>39</v>
      </c>
      <c r="G1116" s="37" t="s">
        <v>22</v>
      </c>
      <c r="H1116" s="1" t="s">
        <v>41</v>
      </c>
      <c r="I1116" s="38" t="s">
        <v>42</v>
      </c>
      <c r="J1116" s="38" t="s">
        <v>23</v>
      </c>
      <c r="K1116" s="37" t="s">
        <v>60</v>
      </c>
    </row>
    <row r="1117" spans="1:65" ht="12.75" x14ac:dyDescent="0.2">
      <c r="C1117" s="16">
        <f>AVERAGE(B1107:B1110)</f>
        <v>2.5926750000000003</v>
      </c>
      <c r="D1117" s="16">
        <f>AVERAGE(J1107:J1110)</f>
        <v>2.6223749999999999</v>
      </c>
      <c r="E1117" s="16">
        <f>AVERAGE(R1107:R1108)</f>
        <v>3.2252999999999998</v>
      </c>
      <c r="F1117" s="16">
        <f>AVERAGE(Z1107)</f>
        <v>3.2848999999999999</v>
      </c>
      <c r="G1117" s="16">
        <f>AVERAGE(AH1107)</f>
        <v>3.1286999999999998</v>
      </c>
      <c r="H1117" s="16">
        <f>AVERAGE(AL1107)</f>
        <v>3.2854000000000001</v>
      </c>
      <c r="I1117" s="16">
        <f>AVERAGE(AP1107:AP1108)</f>
        <v>3.3886500000000002</v>
      </c>
      <c r="J1117" s="16">
        <f>AVERAGE(AY1107:AY1108)</f>
        <v>2.5793999999999997</v>
      </c>
      <c r="K1117" s="16">
        <f>AVERAGE(BH1107)</f>
        <v>2.3172999999999999</v>
      </c>
    </row>
    <row r="1118" spans="1:65" ht="12.75" x14ac:dyDescent="0.2">
      <c r="C1118" s="16">
        <f>AVERAGE(C1111)</f>
        <v>3.1223000000000001</v>
      </c>
      <c r="D1118" s="16">
        <f>AVERAGE(K1107:K1110)</f>
        <v>2.5034999999999998</v>
      </c>
      <c r="E1118" s="16">
        <f>AVERAGE(S1107)</f>
        <v>2.7644000000000002</v>
      </c>
      <c r="F1118" s="16">
        <f>AVERAGE(AA1107:AA1109)</f>
        <v>3.0545666666666667</v>
      </c>
      <c r="G1118" s="16">
        <f>AVERAGE(AI1107)</f>
        <v>2.798</v>
      </c>
      <c r="H1118" s="16">
        <f>AVERAGE(AM1107:AM1108)</f>
        <v>2.1832000000000003</v>
      </c>
      <c r="I1118" s="16">
        <f>AVERAGE(AQ1107)</f>
        <v>3.4676</v>
      </c>
      <c r="J1118" s="16">
        <f>AVERAGE(AZ1107)</f>
        <v>2.7006000000000001</v>
      </c>
      <c r="K1118" s="16">
        <f>AVERAGE(BI1107)</f>
        <v>2.1991999999999998</v>
      </c>
    </row>
    <row r="1119" spans="1:65" ht="12.75" x14ac:dyDescent="0.2">
      <c r="C1119" s="16">
        <f>AVERAGE(D1107:D1109)</f>
        <v>2.6740999999999997</v>
      </c>
      <c r="D1119" s="16">
        <f>AVERAGE(L1107:L1110)</f>
        <v>2.8026500000000003</v>
      </c>
      <c r="E1119" s="16">
        <f>AVERAGE(T1107:T1110)</f>
        <v>3.6660249999999999</v>
      </c>
      <c r="F1119" s="16">
        <f>AVERAGE(AB1107)</f>
        <v>3.0626000000000002</v>
      </c>
      <c r="G1119" s="16">
        <f>AVERAGE(AJ1107)</f>
        <v>3.2599</v>
      </c>
      <c r="H1119" s="16">
        <f>AVERAGE(AN1107:AN1108)</f>
        <v>2.7150499999999997</v>
      </c>
      <c r="I1119" s="16">
        <f>AVERAGE(AR1107)</f>
        <v>2.8328000000000002</v>
      </c>
      <c r="J1119" s="16">
        <f>AVERAGE(BA1107:BA1108)</f>
        <v>2.8161500000000004</v>
      </c>
      <c r="K1119" s="16">
        <f>AVERAGE(BJ1107)</f>
        <v>2.2050000000000001</v>
      </c>
    </row>
    <row r="1120" spans="1:65" ht="12.75" x14ac:dyDescent="0.2">
      <c r="H1120" s="16">
        <f>AVERAGE(AO1107:AO1108)</f>
        <v>3.02305</v>
      </c>
      <c r="I1120" s="16">
        <f>AVERAGE(AS1107:AS1108)</f>
        <v>3.2157</v>
      </c>
      <c r="J1120" s="16">
        <f>AVERAGE(BB1107)</f>
        <v>3.0183</v>
      </c>
      <c r="K1120" s="16">
        <f>AVERAGE(BL1107)</f>
        <v>2.5728</v>
      </c>
    </row>
    <row r="1121" spans="3:11" ht="12.75" x14ac:dyDescent="0.2">
      <c r="I1121" s="16">
        <f>AVERAGE(AT1107:AT1108)</f>
        <v>2.82315</v>
      </c>
      <c r="J1121" s="16">
        <f>AVERAGE(BC1107)</f>
        <v>3.0179</v>
      </c>
      <c r="K1121" s="16">
        <f>AVERAGE(BL1107)</f>
        <v>2.5728</v>
      </c>
    </row>
    <row r="1124" spans="3:11" ht="12.75" x14ac:dyDescent="0.2">
      <c r="C1124" s="28" t="s">
        <v>20</v>
      </c>
      <c r="D1124" s="28" t="s">
        <v>36</v>
      </c>
      <c r="E1124" s="29" t="s">
        <v>21</v>
      </c>
      <c r="F1124" s="29" t="s">
        <v>39</v>
      </c>
      <c r="G1124" s="43" t="s">
        <v>22</v>
      </c>
      <c r="H1124" s="41" t="s">
        <v>41</v>
      </c>
      <c r="I1124" s="43" t="s">
        <v>42</v>
      </c>
      <c r="J1124" s="43" t="s">
        <v>23</v>
      </c>
      <c r="K1124" s="29" t="s">
        <v>60</v>
      </c>
    </row>
    <row r="1125" spans="3:11" ht="12.75" x14ac:dyDescent="0.2">
      <c r="C1125" s="27">
        <f t="shared" ref="C1125:G1125" si="37">AVERAGE(C1117:C1119)</f>
        <v>2.7963583333333335</v>
      </c>
      <c r="D1125" s="27">
        <f t="shared" si="37"/>
        <v>2.642841666666667</v>
      </c>
      <c r="E1125" s="27">
        <f t="shared" si="37"/>
        <v>3.218575</v>
      </c>
      <c r="F1125" s="27">
        <f t="shared" si="37"/>
        <v>3.1340222222222223</v>
      </c>
      <c r="G1125" s="27">
        <f t="shared" si="37"/>
        <v>3.0622000000000003</v>
      </c>
      <c r="H1125" s="27">
        <f>AVERAGE(H1117:H1120)</f>
        <v>2.8016749999999999</v>
      </c>
      <c r="I1125" s="27">
        <f t="shared" ref="I1125:K1125" si="38">AVERAGE(I1117:I1121)</f>
        <v>3.1455799999999998</v>
      </c>
      <c r="J1125" s="27">
        <f t="shared" si="38"/>
        <v>2.8264699999999996</v>
      </c>
      <c r="K1125" s="27">
        <f t="shared" si="38"/>
        <v>2.3734200000000003</v>
      </c>
    </row>
    <row r="1147" spans="1:17" ht="12.75" x14ac:dyDescent="0.2">
      <c r="A1147" s="9" t="s">
        <v>45</v>
      </c>
    </row>
    <row r="1149" spans="1:17" ht="12.75" x14ac:dyDescent="0.2">
      <c r="B1149" s="1">
        <v>1.1100000000000001</v>
      </c>
      <c r="C1149" s="1">
        <v>1.1200000000000001</v>
      </c>
      <c r="D1149" s="1">
        <v>1.21</v>
      </c>
      <c r="E1149" s="1">
        <v>1.22</v>
      </c>
      <c r="F1149" s="1">
        <v>1.23</v>
      </c>
      <c r="G1149" s="1">
        <v>1.24</v>
      </c>
      <c r="H1149" s="1">
        <v>2.11</v>
      </c>
      <c r="I1149" s="1">
        <v>2.12</v>
      </c>
      <c r="J1149" s="1">
        <v>2.21</v>
      </c>
      <c r="K1149" s="1">
        <v>2.2200000000000002</v>
      </c>
      <c r="L1149" s="1">
        <v>2.31</v>
      </c>
      <c r="M1149" s="1">
        <v>3.11</v>
      </c>
      <c r="N1149" s="1">
        <v>3.12</v>
      </c>
      <c r="O1149" s="1">
        <v>3.21</v>
      </c>
      <c r="P1149" s="1">
        <v>3.22</v>
      </c>
      <c r="Q1149" s="1">
        <v>3.31</v>
      </c>
    </row>
    <row r="1150" spans="1:17" ht="12.75" x14ac:dyDescent="0.2">
      <c r="A1150" s="1" t="s">
        <v>6</v>
      </c>
      <c r="B1150" s="1">
        <v>3.6417999999999999</v>
      </c>
      <c r="D1150" s="1">
        <v>3.0728</v>
      </c>
      <c r="E1150" s="1">
        <v>3.5432999999999999</v>
      </c>
      <c r="F1150" s="1">
        <v>1.5068999999999999</v>
      </c>
      <c r="G1150" s="1">
        <v>2.8742000000000001</v>
      </c>
      <c r="H1150" s="1">
        <v>3.3208000000000002</v>
      </c>
      <c r="I1150" s="1">
        <v>3.3197999999999999</v>
      </c>
      <c r="J1150" s="1">
        <v>3.6120000000000001</v>
      </c>
      <c r="K1150" s="1">
        <v>2.5131000000000001</v>
      </c>
      <c r="L1150" s="1">
        <v>2.7077</v>
      </c>
      <c r="M1150" s="1">
        <v>3.1785000000000001</v>
      </c>
      <c r="N1150" s="1">
        <v>2.2099000000000002</v>
      </c>
      <c r="O1150" s="1">
        <v>2.3744999999999998</v>
      </c>
      <c r="P1150" s="1">
        <v>2.2706</v>
      </c>
      <c r="Q1150" s="1">
        <v>3.0211999999999999</v>
      </c>
    </row>
    <row r="1151" spans="1:17" ht="12.75" x14ac:dyDescent="0.2">
      <c r="A1151" s="1" t="s">
        <v>8</v>
      </c>
      <c r="B1151" s="1">
        <v>3.948</v>
      </c>
      <c r="E1151" s="1">
        <v>3.2562000000000002</v>
      </c>
      <c r="G1151" s="1">
        <v>3.5529000000000002</v>
      </c>
      <c r="H1151" s="1">
        <v>2.9266999999999999</v>
      </c>
      <c r="J1151" s="1">
        <v>2.6726999999999999</v>
      </c>
      <c r="K1151" s="1">
        <v>3.2833000000000001</v>
      </c>
      <c r="L1151" s="1">
        <v>1.748</v>
      </c>
      <c r="M1151" s="1">
        <v>2.3717999999999999</v>
      </c>
      <c r="N1151" s="1">
        <v>2.1112000000000002</v>
      </c>
      <c r="O1151" s="1">
        <v>2.5108999999999999</v>
      </c>
    </row>
    <row r="1152" spans="1:17" ht="12.75" x14ac:dyDescent="0.2">
      <c r="A1152" s="1" t="s">
        <v>9</v>
      </c>
      <c r="B1152" s="1">
        <v>2.3574000000000002</v>
      </c>
    </row>
    <row r="1153" spans="1:5" ht="12.75" x14ac:dyDescent="0.2">
      <c r="A1153" s="1" t="s">
        <v>10</v>
      </c>
    </row>
    <row r="1154" spans="1:5" ht="12.75" x14ac:dyDescent="0.2">
      <c r="A1154" s="1" t="s">
        <v>11</v>
      </c>
    </row>
    <row r="1155" spans="1:5" ht="12.75" x14ac:dyDescent="0.2">
      <c r="A1155" s="1" t="s">
        <v>17</v>
      </c>
    </row>
    <row r="1157" spans="1:5" ht="12.75" x14ac:dyDescent="0.2">
      <c r="C1157" s="1" t="s">
        <v>46</v>
      </c>
      <c r="D1157" s="1" t="s">
        <v>47</v>
      </c>
      <c r="E1157" s="1" t="s">
        <v>44</v>
      </c>
    </row>
    <row r="1158" spans="1:5" ht="12.75" x14ac:dyDescent="0.2">
      <c r="C1158" s="16">
        <f>AVERAGE(B1150:G1152)</f>
        <v>3.0837222222222227</v>
      </c>
      <c r="D1158" s="16">
        <f>AVERAGE(H1150:L1151)</f>
        <v>2.9004555555555558</v>
      </c>
      <c r="E1158" s="16">
        <f>AVERAGE(M1150:Q1152)</f>
        <v>2.5060750000000001</v>
      </c>
    </row>
    <row r="1185" spans="1:10" ht="12.75" x14ac:dyDescent="0.2">
      <c r="A1185" s="12"/>
      <c r="B1185" s="12"/>
      <c r="C1185" s="12"/>
      <c r="D1185" s="12"/>
      <c r="E1185" s="12"/>
      <c r="F1185" s="12"/>
    </row>
    <row r="1186" spans="1:10" ht="12.75" x14ac:dyDescent="0.2">
      <c r="A1186" s="12"/>
      <c r="B1186" s="12"/>
      <c r="C1186" s="12"/>
      <c r="D1186" s="12"/>
      <c r="E1186" s="12"/>
      <c r="F1186" s="12"/>
    </row>
    <row r="1187" spans="1:10" ht="12.75" x14ac:dyDescent="0.2">
      <c r="A1187" s="12"/>
      <c r="B1187" s="12"/>
      <c r="C1187" s="12"/>
      <c r="D1187" s="12"/>
      <c r="E1187" s="12"/>
      <c r="F1187" s="12"/>
    </row>
    <row r="1188" spans="1:10" ht="12.75" x14ac:dyDescent="0.2">
      <c r="A1188" s="12"/>
      <c r="B1188" s="44" t="s">
        <v>65</v>
      </c>
      <c r="C1188" s="12"/>
      <c r="D1188" s="12"/>
      <c r="E1188" s="12"/>
      <c r="F1188" s="12"/>
    </row>
    <row r="1189" spans="1:10" ht="12.75" x14ac:dyDescent="0.2">
      <c r="A1189" s="12"/>
      <c r="B1189" s="12"/>
      <c r="C1189" s="12"/>
      <c r="D1189" s="12"/>
      <c r="E1189" s="12"/>
      <c r="F1189" s="12"/>
    </row>
    <row r="1190" spans="1:10" ht="12.75" x14ac:dyDescent="0.2">
      <c r="A1190" s="12"/>
      <c r="B1190" s="12"/>
      <c r="C1190" s="12"/>
      <c r="D1190" s="12"/>
      <c r="E1190" s="12"/>
      <c r="F1190" s="12"/>
    </row>
    <row r="1191" spans="1:10" ht="12.75" x14ac:dyDescent="0.2">
      <c r="A1191" s="12"/>
      <c r="B1191" s="12"/>
      <c r="C1191" s="12"/>
      <c r="D1191" s="12"/>
      <c r="E1191" s="12"/>
      <c r="F1191" s="12"/>
    </row>
    <row r="1192" spans="1:10" ht="12.75" x14ac:dyDescent="0.2">
      <c r="C1192" s="1" t="s">
        <v>20</v>
      </c>
      <c r="D1192" s="1" t="s">
        <v>36</v>
      </c>
      <c r="E1192" s="1" t="s">
        <v>21</v>
      </c>
      <c r="F1192" s="1" t="s">
        <v>39</v>
      </c>
      <c r="G1192" s="1" t="s">
        <v>22</v>
      </c>
      <c r="H1192" s="1" t="s">
        <v>42</v>
      </c>
      <c r="I1192" s="1" t="s">
        <v>23</v>
      </c>
      <c r="J1192" s="1" t="s">
        <v>60</v>
      </c>
    </row>
    <row r="1193" spans="1:10" ht="12.75" x14ac:dyDescent="0.2">
      <c r="C1193" s="16">
        <f t="shared" ref="C1193:D1193" si="39">AVERAGE(D444,D506,B613,C718,C825,C914,B1017,C1125)</f>
        <v>2.7578502083333336</v>
      </c>
      <c r="D1193" s="16">
        <f t="shared" si="39"/>
        <v>2.7639065972222219</v>
      </c>
      <c r="E1193" s="16">
        <f>AVERAGE(F444,F506,D613,E718,E825,D1017,E1125)</f>
        <v>2.7820662698412701</v>
      </c>
      <c r="F1193" s="16">
        <f t="shared" ref="F1193:G1193" si="40">AVERAGE(G444,G506,E613,F718,F825,F914,E1017,F1125)</f>
        <v>2.8754649999999997</v>
      </c>
      <c r="G1193" s="16">
        <f t="shared" si="40"/>
        <v>2.7707102777777779</v>
      </c>
      <c r="H1193" s="16">
        <f>AVERAGE(I444,J506,H613,H718,H825,G1017,I1125)</f>
        <v>2.9403487301587306</v>
      </c>
      <c r="I1193" s="16" t="e">
        <f>AVERAGE(J444,L506,#REF!,J718,I825,J914,H1017,J1125)</f>
        <v>#REF!</v>
      </c>
      <c r="J1193" s="16">
        <f>AVERAGE(K444,M506,I613,K718,K825,L914,I1017,K1125)</f>
        <v>2.5172196190476188</v>
      </c>
    </row>
    <row r="1221" spans="1:10" ht="12.75" x14ac:dyDescent="0.2">
      <c r="B1221" s="44" t="s">
        <v>66</v>
      </c>
      <c r="C1221" s="12"/>
      <c r="D1221" s="12"/>
    </row>
    <row r="1222" spans="1:10" ht="12.75" x14ac:dyDescent="0.2">
      <c r="G1222" s="1" t="s">
        <v>67</v>
      </c>
    </row>
    <row r="1223" spans="1:10" ht="12.75" x14ac:dyDescent="0.2">
      <c r="A1223" s="45" t="s">
        <v>68</v>
      </c>
      <c r="B1223" s="1" t="s">
        <v>46</v>
      </c>
      <c r="C1223" s="1" t="s">
        <v>47</v>
      </c>
      <c r="D1223" s="1" t="s">
        <v>44</v>
      </c>
      <c r="E1223" s="1" t="s">
        <v>20</v>
      </c>
      <c r="H1223" s="1" t="s">
        <v>46</v>
      </c>
      <c r="I1223" s="1" t="s">
        <v>47</v>
      </c>
      <c r="J1223" s="1" t="s">
        <v>44</v>
      </c>
    </row>
    <row r="1224" spans="1:10" ht="12.75" x14ac:dyDescent="0.2">
      <c r="A1224" s="46">
        <v>5895</v>
      </c>
      <c r="B1224" s="16">
        <v>2.8084647058823538</v>
      </c>
      <c r="C1224" s="16">
        <v>2.67686</v>
      </c>
      <c r="D1224" s="16">
        <v>2.7296666666666667</v>
      </c>
      <c r="E1224" s="16">
        <v>3.0513714285714286</v>
      </c>
      <c r="H1224" s="16">
        <f t="shared" ref="H1224:J1224" si="41">AVERAGE(B1224:B1237)</f>
        <v>2.4428306046969621</v>
      </c>
      <c r="I1224" s="16">
        <f t="shared" si="41"/>
        <v>2.4177858811327559</v>
      </c>
      <c r="J1224" s="16">
        <f t="shared" si="41"/>
        <v>2.2863058653846151</v>
      </c>
    </row>
    <row r="1225" spans="1:10" ht="12.75" x14ac:dyDescent="0.2">
      <c r="A1225" s="46">
        <v>5896</v>
      </c>
      <c r="B1225" s="16">
        <v>2.5018450000000003</v>
      </c>
      <c r="D1225" s="16">
        <v>2.6101799999999997</v>
      </c>
    </row>
    <row r="1226" spans="1:10" ht="12.75" x14ac:dyDescent="0.2">
      <c r="A1226" s="46">
        <v>5897</v>
      </c>
      <c r="B1226" s="16">
        <v>2.5821277777777776</v>
      </c>
      <c r="D1226" s="16">
        <v>2.5421285714285715</v>
      </c>
    </row>
    <row r="1227" spans="1:10" ht="12.75" x14ac:dyDescent="0.2">
      <c r="A1227" s="46">
        <v>5898</v>
      </c>
      <c r="B1227" s="16">
        <v>3.0231285714285718</v>
      </c>
      <c r="D1227" s="16">
        <v>2.0555749999999997</v>
      </c>
    </row>
    <row r="1228" spans="1:10" ht="12.75" x14ac:dyDescent="0.2">
      <c r="A1228" s="46">
        <v>5899</v>
      </c>
      <c r="B1228" s="16">
        <v>2.6534153846153852</v>
      </c>
      <c r="D1228" s="16">
        <v>2.2960714285714281</v>
      </c>
    </row>
    <row r="1229" spans="1:10" ht="12.75" x14ac:dyDescent="0.2">
      <c r="A1229" s="46">
        <v>5902</v>
      </c>
      <c r="B1229" s="16">
        <v>2.8627818181818183</v>
      </c>
      <c r="D1229" s="16">
        <v>2.2416299999999998</v>
      </c>
    </row>
    <row r="1230" spans="1:10" ht="12.75" x14ac:dyDescent="0.2">
      <c r="A1230" s="46">
        <v>5903</v>
      </c>
      <c r="B1230" s="16">
        <v>3.0263999999999998</v>
      </c>
      <c r="C1230" s="16">
        <v>2.3311999999999995</v>
      </c>
      <c r="D1230" s="16">
        <v>2.2204333333333333</v>
      </c>
      <c r="E1230" s="16">
        <v>2.2674666666666665</v>
      </c>
    </row>
    <row r="1231" spans="1:10" ht="12.75" x14ac:dyDescent="0.2">
      <c r="A1231" s="46">
        <v>5904</v>
      </c>
      <c r="B1231" s="16">
        <v>3.0837222222222227</v>
      </c>
      <c r="C1231" s="16">
        <v>2.9004555555555558</v>
      </c>
      <c r="D1231" s="16">
        <v>2.5060750000000001</v>
      </c>
    </row>
    <row r="1232" spans="1:10" ht="12.75" x14ac:dyDescent="0.2">
      <c r="A1232" s="46">
        <v>6170</v>
      </c>
    </row>
    <row r="1233" spans="1:4" ht="12.75" x14ac:dyDescent="0.2">
      <c r="A1233" s="46">
        <v>6171</v>
      </c>
      <c r="B1233" s="16">
        <v>1.7200666666666666</v>
      </c>
      <c r="C1233" s="16">
        <v>2.0479399999999996</v>
      </c>
      <c r="D1233" s="16">
        <v>1.7467312500000001</v>
      </c>
    </row>
    <row r="1234" spans="1:4" ht="12.75" x14ac:dyDescent="0.2">
      <c r="A1234" s="46">
        <v>6172</v>
      </c>
      <c r="B1234" s="16">
        <v>1.6708499999999999</v>
      </c>
      <c r="C1234" s="16">
        <v>1.9669636363636365</v>
      </c>
      <c r="D1234" s="16">
        <v>2.580775</v>
      </c>
    </row>
    <row r="1235" spans="1:4" ht="12.75" x14ac:dyDescent="0.2">
      <c r="A1235" s="46">
        <v>6177</v>
      </c>
      <c r="B1235" s="16">
        <v>1.7060857142857144</v>
      </c>
      <c r="C1235" s="16">
        <v>2.0470999999999999</v>
      </c>
      <c r="D1235" s="16">
        <v>2.0288149999999998</v>
      </c>
    </row>
    <row r="1236" spans="1:4" ht="12.75" x14ac:dyDescent="0.2">
      <c r="A1236" s="46">
        <v>6178</v>
      </c>
      <c r="B1236" s="16">
        <v>2.0718000000000001</v>
      </c>
      <c r="C1236" s="16">
        <v>2.6075428571428572</v>
      </c>
      <c r="D1236" s="16">
        <v>2.2297199999999995</v>
      </c>
    </row>
    <row r="1237" spans="1:4" ht="12.75" x14ac:dyDescent="0.2">
      <c r="A1237" s="46">
        <v>6179</v>
      </c>
      <c r="B1237" s="16">
        <v>2.0461100000000001</v>
      </c>
      <c r="C1237" s="16">
        <v>2.7642249999999997</v>
      </c>
      <c r="D1237" s="16">
        <v>1.9341749999999998</v>
      </c>
    </row>
    <row r="1242" spans="1:4" ht="12.75" x14ac:dyDescent="0.2">
      <c r="B1242" s="21"/>
    </row>
    <row r="1243" spans="1:4" ht="12.75" x14ac:dyDescent="0.2">
      <c r="B1243" s="45"/>
    </row>
    <row r="1244" spans="1:4" ht="12.75" x14ac:dyDescent="0.2">
      <c r="B1244" s="46"/>
    </row>
    <row r="1245" spans="1:4" ht="12.75" x14ac:dyDescent="0.2">
      <c r="B1245" s="46"/>
    </row>
    <row r="1246" spans="1:4" ht="12.75" x14ac:dyDescent="0.2">
      <c r="B1246" s="46"/>
    </row>
    <row r="1247" spans="1:4" ht="12.75" x14ac:dyDescent="0.2">
      <c r="B1247" s="46"/>
    </row>
    <row r="1248" spans="1:4" ht="12.75" x14ac:dyDescent="0.2">
      <c r="B1248" s="46"/>
    </row>
    <row r="1249" spans="2:2" ht="12.75" x14ac:dyDescent="0.2">
      <c r="B1249" s="46"/>
    </row>
    <row r="1250" spans="2:2" ht="12.75" x14ac:dyDescent="0.2">
      <c r="B1250" s="46"/>
    </row>
    <row r="1251" spans="2:2" ht="12.75" x14ac:dyDescent="0.2">
      <c r="B1251" s="46"/>
    </row>
    <row r="1252" spans="2:2" ht="12.75" x14ac:dyDescent="0.2">
      <c r="B1252" s="46"/>
    </row>
    <row r="1253" spans="2:2" ht="12.75" x14ac:dyDescent="0.2">
      <c r="B1253" s="46"/>
    </row>
    <row r="1254" spans="2:2" ht="12.75" x14ac:dyDescent="0.2">
      <c r="B1254" s="4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 Spreadsheat</vt:lpstr>
      <vt:lpstr>avg_velocity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mmlab</dc:creator>
  <cp:lastModifiedBy>mmlab</cp:lastModifiedBy>
  <dcterms:created xsi:type="dcterms:W3CDTF">2021-10-05T22:06:18Z</dcterms:created>
  <dcterms:modified xsi:type="dcterms:W3CDTF">2021-10-05T22:06:18Z</dcterms:modified>
</cp:coreProperties>
</file>