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B4127522-4606-4318-BB1F-693F8375531B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InpC!$F$61</definedName>
    <definedName name="InputRowTemplate">InpC!$E$76:$S$76</definedName>
    <definedName name="SMU">InpC!$F$64</definedName>
    <definedName name="TRK_TOL">InpC!$F$60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5" i="265" l="1"/>
  <c r="F35" i="265"/>
  <c r="E16" i="265"/>
  <c r="F16" i="265"/>
  <c r="I16" i="265"/>
  <c r="G46" i="280"/>
  <c r="E46" i="280"/>
  <c r="E35" i="265" s="1"/>
  <c r="E44" i="280"/>
  <c r="F44" i="280"/>
  <c r="G44" i="280"/>
  <c r="H44" i="280"/>
  <c r="I44" i="280"/>
  <c r="E43" i="280"/>
  <c r="F43" i="280"/>
  <c r="H43" i="280"/>
  <c r="I43" i="280"/>
  <c r="G38" i="280"/>
  <c r="E38" i="280"/>
  <c r="E40" i="280"/>
  <c r="F40" i="280"/>
  <c r="G40" i="280"/>
  <c r="H40" i="280"/>
  <c r="I40" i="280"/>
  <c r="I153" i="273"/>
  <c r="H153" i="273"/>
  <c r="G153" i="273"/>
  <c r="F153" i="273"/>
  <c r="E153" i="273"/>
  <c r="E154" i="273"/>
  <c r="F154" i="273"/>
  <c r="G154" i="273"/>
  <c r="H154" i="273"/>
  <c r="I154" i="273"/>
  <c r="F12" i="286"/>
  <c r="G11" i="286"/>
  <c r="F11" i="286"/>
  <c r="E11" i="286"/>
  <c r="E70" i="265"/>
  <c r="F70" i="265"/>
  <c r="H70" i="265"/>
  <c r="I70" i="265"/>
  <c r="F36" i="265"/>
  <c r="I36" i="265"/>
  <c r="G21" i="280"/>
  <c r="G36" i="265" s="1"/>
  <c r="E21" i="280"/>
  <c r="E36" i="265" s="1"/>
  <c r="E30" i="280"/>
  <c r="F30" i="280"/>
  <c r="I30" i="280"/>
  <c r="G20" i="280"/>
  <c r="G30" i="280" s="1"/>
  <c r="E18" i="280"/>
  <c r="F18" i="280"/>
  <c r="G18" i="280"/>
  <c r="G17" i="280"/>
  <c r="F17" i="280"/>
  <c r="E17" i="280"/>
  <c r="E16" i="280"/>
  <c r="E19" i="280"/>
  <c r="F19" i="280"/>
  <c r="G19" i="280"/>
  <c r="I19" i="280"/>
  <c r="E121" i="273"/>
  <c r="G121" i="273"/>
  <c r="G120" i="273"/>
  <c r="F120" i="273"/>
  <c r="E120" i="273"/>
  <c r="G116" i="273"/>
  <c r="F116" i="273"/>
  <c r="E116" i="273"/>
  <c r="F54" i="48"/>
  <c r="I54" i="48" s="1" a="1"/>
  <c r="I54" i="48" s="1"/>
  <c r="I122" i="273"/>
  <c r="H122" i="273"/>
  <c r="G122" i="273"/>
  <c r="F122" i="273"/>
  <c r="E122" i="273"/>
  <c r="G117" i="273"/>
  <c r="F117" i="273"/>
  <c r="E117" i="273"/>
  <c r="G115" i="273"/>
  <c r="F115" i="273"/>
  <c r="F118" i="273" s="1"/>
  <c r="F121" i="273" s="1"/>
  <c r="E115" i="273"/>
  <c r="G35" i="265" l="1"/>
  <c r="G16" i="265"/>
  <c r="G35" i="280"/>
  <c r="E35" i="280"/>
  <c r="G34" i="280"/>
  <c r="E34" i="280"/>
  <c r="G11" i="280"/>
  <c r="E11" i="280"/>
  <c r="E25" i="280"/>
  <c r="G31" i="280"/>
  <c r="G70" i="265" s="1"/>
  <c r="J28" i="280"/>
  <c r="J43" i="280" s="1"/>
  <c r="G28" i="280"/>
  <c r="G43" i="280" s="1"/>
  <c r="I26" i="280"/>
  <c r="G26" i="280"/>
  <c r="F26" i="280"/>
  <c r="E26" i="280"/>
  <c r="G13" i="280"/>
  <c r="E12" i="280"/>
  <c r="G25" i="280" l="1"/>
  <c r="G16" i="280"/>
  <c r="G10" i="269"/>
  <c r="E10" i="269"/>
  <c r="E18" i="288" l="1"/>
  <c r="F18" i="288"/>
  <c r="G18" i="288"/>
  <c r="H18" i="288"/>
  <c r="I18" i="288"/>
  <c r="E19" i="288"/>
  <c r="F19" i="288"/>
  <c r="G16" i="288"/>
  <c r="G19" i="288" s="1"/>
  <c r="F10" i="288"/>
  <c r="F30" i="278"/>
  <c r="F86" i="273"/>
  <c r="F31" i="278"/>
  <c r="F39" i="278"/>
  <c r="F10" i="285"/>
  <c r="F106" i="273"/>
  <c r="F139" i="273"/>
  <c r="I19" i="288"/>
  <c r="E13" i="288"/>
  <c r="F13" i="288"/>
  <c r="G13" i="288"/>
  <c r="I13" i="288"/>
  <c r="E15" i="288"/>
  <c r="F15" i="288"/>
  <c r="G16" i="286"/>
  <c r="G15" i="288" s="1"/>
  <c r="I15" i="288"/>
  <c r="E14" i="288"/>
  <c r="F14" i="288"/>
  <c r="G62" i="286"/>
  <c r="G14" i="288" s="1"/>
  <c r="I14" i="288"/>
  <c r="E12" i="288"/>
  <c r="F12" i="288"/>
  <c r="G12" i="288"/>
  <c r="I12" i="288"/>
  <c r="G68" i="48"/>
  <c r="G10" i="288" s="1"/>
  <c r="E10" i="288"/>
  <c r="G12" i="286"/>
  <c r="G11" i="288" s="1"/>
  <c r="E11" i="288"/>
  <c r="E57" i="286"/>
  <c r="F57" i="286"/>
  <c r="G50" i="265"/>
  <c r="G57" i="286" s="1"/>
  <c r="I57" i="286"/>
  <c r="I52" i="265"/>
  <c r="G63" i="286"/>
  <c r="G52" i="265" s="1"/>
  <c r="F52" i="265"/>
  <c r="F62" i="269" s="1"/>
  <c r="F24" i="265"/>
  <c r="F24" i="277" s="1"/>
  <c r="I24" i="265"/>
  <c r="E63" i="286"/>
  <c r="E52" i="265" s="1"/>
  <c r="E51" i="277" s="1"/>
  <c r="I47" i="286"/>
  <c r="F47" i="286"/>
  <c r="E47" i="286"/>
  <c r="E36" i="286"/>
  <c r="F36" i="286"/>
  <c r="I36" i="286"/>
  <c r="E61" i="286"/>
  <c r="F61" i="286"/>
  <c r="G58" i="286"/>
  <c r="G61" i="286" s="1"/>
  <c r="H61" i="286"/>
  <c r="I61" i="286"/>
  <c r="E60" i="286"/>
  <c r="F60" i="286"/>
  <c r="G54" i="286"/>
  <c r="G60" i="286" s="1"/>
  <c r="H60" i="286"/>
  <c r="I60" i="286"/>
  <c r="E56" i="286"/>
  <c r="F56" i="286"/>
  <c r="G45" i="286"/>
  <c r="G56" i="286" s="1"/>
  <c r="H56" i="286"/>
  <c r="I56" i="286"/>
  <c r="I53" i="286"/>
  <c r="G22" i="265"/>
  <c r="G53" i="286" s="1"/>
  <c r="F53" i="286"/>
  <c r="E53" i="286"/>
  <c r="E52" i="286"/>
  <c r="F52" i="286"/>
  <c r="G34" i="286"/>
  <c r="G52" i="286" s="1"/>
  <c r="H52" i="286"/>
  <c r="I52" i="286"/>
  <c r="F49" i="265"/>
  <c r="F59" i="269" s="1"/>
  <c r="G17" i="286"/>
  <c r="G49" i="265" s="1"/>
  <c r="G59" i="269" s="1"/>
  <c r="I49" i="265"/>
  <c r="E24" i="286"/>
  <c r="F24" i="286"/>
  <c r="I24" i="286"/>
  <c r="E17" i="286"/>
  <c r="E49" i="265" s="1"/>
  <c r="E20" i="286"/>
  <c r="F20" i="286"/>
  <c r="G20" i="286"/>
  <c r="I20" i="286"/>
  <c r="I15" i="286"/>
  <c r="G15" i="286"/>
  <c r="F15" i="286"/>
  <c r="E15" i="286"/>
  <c r="E14" i="286"/>
  <c r="F14" i="286"/>
  <c r="G22" i="286"/>
  <c r="G14" i="286" s="1"/>
  <c r="H14" i="286"/>
  <c r="I14" i="286"/>
  <c r="E73" i="265"/>
  <c r="F73" i="265"/>
  <c r="G25" i="286"/>
  <c r="G73" i="265" s="1"/>
  <c r="H73" i="265"/>
  <c r="I73" i="265"/>
  <c r="E19" i="286"/>
  <c r="G45" i="48"/>
  <c r="E10" i="286"/>
  <c r="J22" i="286"/>
  <c r="J14" i="286" s="1"/>
  <c r="E59" i="265"/>
  <c r="F59" i="265"/>
  <c r="G23" i="285"/>
  <c r="G59" i="265" s="1"/>
  <c r="G59" i="277" s="1"/>
  <c r="H59" i="265"/>
  <c r="I59" i="265"/>
  <c r="F13" i="265"/>
  <c r="G13" i="285"/>
  <c r="G13" i="265" s="1"/>
  <c r="I13" i="265"/>
  <c r="E13" i="285"/>
  <c r="E13" i="265" s="1"/>
  <c r="E17" i="285"/>
  <c r="E22" i="285"/>
  <c r="F22" i="285"/>
  <c r="G12" i="285"/>
  <c r="G22" i="285" s="1"/>
  <c r="J10" i="273"/>
  <c r="J13" i="273"/>
  <c r="J14" i="273" s="1"/>
  <c r="I22" i="285"/>
  <c r="K10" i="273"/>
  <c r="K13" i="273" s="1"/>
  <c r="K14" i="273" s="1"/>
  <c r="L10" i="273"/>
  <c r="L13" i="273" s="1"/>
  <c r="L14" i="273" s="1"/>
  <c r="M10" i="273"/>
  <c r="M13" i="273" s="1"/>
  <c r="M14" i="273" s="1"/>
  <c r="N10" i="273"/>
  <c r="N13" i="273" s="1"/>
  <c r="N14" i="273" s="1"/>
  <c r="O10" i="273"/>
  <c r="O13" i="273" s="1"/>
  <c r="O14" i="273" s="1"/>
  <c r="P10" i="273"/>
  <c r="P13" i="273" s="1"/>
  <c r="P14" i="273" s="1"/>
  <c r="Q10" i="273"/>
  <c r="Q13" i="273" s="1"/>
  <c r="Q14" i="273" s="1"/>
  <c r="R10" i="273"/>
  <c r="R13" i="273" s="1"/>
  <c r="R14" i="273" s="1"/>
  <c r="S10" i="273"/>
  <c r="S13" i="273" s="1"/>
  <c r="S14" i="273" s="1"/>
  <c r="T10" i="273"/>
  <c r="T13" i="273" s="1"/>
  <c r="T14" i="273" s="1"/>
  <c r="U10" i="273"/>
  <c r="U13" i="273" s="1"/>
  <c r="U14" i="273" s="1"/>
  <c r="V10" i="273"/>
  <c r="V13" i="273" s="1"/>
  <c r="V14" i="273" s="1"/>
  <c r="W10" i="273"/>
  <c r="W13" i="273" s="1"/>
  <c r="W14" i="273" s="1"/>
  <c r="X10" i="273"/>
  <c r="X13" i="273" s="1"/>
  <c r="X14" i="273" s="1"/>
  <c r="Y10" i="273"/>
  <c r="Y13" i="273" s="1"/>
  <c r="Y14" i="273" s="1"/>
  <c r="Z10" i="273"/>
  <c r="Z13" i="273" s="1"/>
  <c r="Z14" i="273" s="1"/>
  <c r="AA10" i="273"/>
  <c r="AA13" i="273" s="1"/>
  <c r="AA14" i="273" s="1"/>
  <c r="AB10" i="273"/>
  <c r="AB13" i="273" s="1"/>
  <c r="AB14" i="273" s="1"/>
  <c r="AC10" i="273"/>
  <c r="AC13" i="273" s="1"/>
  <c r="AC14" i="273" s="1"/>
  <c r="AD10" i="273"/>
  <c r="AD13" i="273" s="1"/>
  <c r="AD14" i="273" s="1"/>
  <c r="AE10" i="273"/>
  <c r="AE13" i="273" s="1"/>
  <c r="AE14" i="273" s="1"/>
  <c r="AF10" i="273"/>
  <c r="AF13" i="273" s="1"/>
  <c r="AF14" i="273" s="1"/>
  <c r="AG10" i="273"/>
  <c r="AG13" i="273" s="1"/>
  <c r="AG14" i="273" s="1"/>
  <c r="AH10" i="273"/>
  <c r="AH13" i="273" s="1"/>
  <c r="AH14" i="273" s="1"/>
  <c r="AI10" i="273"/>
  <c r="AI13" i="273" s="1"/>
  <c r="AI14" i="273" s="1"/>
  <c r="AJ10" i="273"/>
  <c r="AJ13" i="273" s="1"/>
  <c r="AJ14" i="273" s="1"/>
  <c r="AK10" i="273"/>
  <c r="AK13" i="273" s="1"/>
  <c r="AK14" i="273" s="1"/>
  <c r="AL10" i="273"/>
  <c r="AL13" i="273" s="1"/>
  <c r="AL14" i="273" s="1"/>
  <c r="AM10" i="273"/>
  <c r="AM13" i="273" s="1"/>
  <c r="AM14" i="273" s="1"/>
  <c r="AN10" i="273"/>
  <c r="AN13" i="273" s="1"/>
  <c r="AN14" i="273" s="1"/>
  <c r="I75" i="273"/>
  <c r="J20" i="285"/>
  <c r="G20" i="285"/>
  <c r="I18" i="285"/>
  <c r="G18" i="285"/>
  <c r="F18" i="285"/>
  <c r="E18" i="285"/>
  <c r="G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E43" i="278"/>
  <c r="E31" i="265" s="1"/>
  <c r="E10" i="265"/>
  <c r="F10" i="265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46" i="273"/>
  <c r="I30" i="265"/>
  <c r="F30" i="265"/>
  <c r="E30" i="265"/>
  <c r="E9" i="265"/>
  <c r="F9" i="265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F63" i="265"/>
  <c r="G48" i="286"/>
  <c r="G63" i="265" s="1"/>
  <c r="G63" i="277" s="1"/>
  <c r="H63" i="265"/>
  <c r="I63" i="265"/>
  <c r="J45" i="286"/>
  <c r="J56" i="286" s="1"/>
  <c r="E74" i="265"/>
  <c r="E74" i="277" s="1"/>
  <c r="F74" i="265"/>
  <c r="F74" i="277" s="1"/>
  <c r="G37" i="286"/>
  <c r="G74" i="265" s="1"/>
  <c r="H74" i="265"/>
  <c r="I74" i="265"/>
  <c r="J34" i="286"/>
  <c r="J52" i="286" s="1"/>
  <c r="E46" i="286"/>
  <c r="F46" i="286"/>
  <c r="I46" i="286"/>
  <c r="E35" i="286"/>
  <c r="F35" i="286"/>
  <c r="I35" i="286"/>
  <c r="I43" i="286"/>
  <c r="G43" i="286"/>
  <c r="F43" i="286"/>
  <c r="E43" i="286"/>
  <c r="G42" i="286"/>
  <c r="I32" i="286"/>
  <c r="G32" i="286"/>
  <c r="F32" i="286"/>
  <c r="E32" i="286"/>
  <c r="G31" i="286"/>
  <c r="G14" i="275"/>
  <c r="J8" i="275"/>
  <c r="J11" i="275"/>
  <c r="K8" i="275" s="1"/>
  <c r="K11" i="275" s="1"/>
  <c r="L8" i="275" s="1"/>
  <c r="L11" i="275" s="1"/>
  <c r="M8" i="275" s="1"/>
  <c r="M11" i="275" s="1"/>
  <c r="N8" i="275" s="1"/>
  <c r="N11" i="275" s="1"/>
  <c r="O8" i="275" s="1"/>
  <c r="O11" i="275" s="1"/>
  <c r="P8" i="275" s="1"/>
  <c r="P11" i="275" s="1"/>
  <c r="Q8" i="275" s="1"/>
  <c r="Q11" i="275" s="1"/>
  <c r="R8" i="275" s="1"/>
  <c r="R11" i="275" s="1"/>
  <c r="S8" i="275" s="1"/>
  <c r="S11" i="275" s="1"/>
  <c r="T8" i="275" s="1"/>
  <c r="T11" i="275" s="1"/>
  <c r="U8" i="275" s="1"/>
  <c r="U11" i="275" s="1"/>
  <c r="V8" i="275" s="1"/>
  <c r="V11" i="275" s="1"/>
  <c r="W8" i="275" s="1"/>
  <c r="W11" i="275" s="1"/>
  <c r="X8" i="275" s="1"/>
  <c r="X11" i="275" s="1"/>
  <c r="Y8" i="275" s="1"/>
  <c r="Y11" i="275" s="1"/>
  <c r="Z8" i="275" s="1"/>
  <c r="Z11" i="275" s="1"/>
  <c r="AA8" i="275" s="1"/>
  <c r="AA11" i="275" s="1"/>
  <c r="AB8" i="275" s="1"/>
  <c r="AB11" i="275" s="1"/>
  <c r="AC8" i="275" s="1"/>
  <c r="AC11" i="275" s="1"/>
  <c r="AD8" i="275" s="1"/>
  <c r="AD11" i="275" s="1"/>
  <c r="AE8" i="275" s="1"/>
  <c r="AE11" i="275" s="1"/>
  <c r="AF8" i="275" s="1"/>
  <c r="AF11" i="275" s="1"/>
  <c r="AG8" i="275" s="1"/>
  <c r="AG11" i="275" s="1"/>
  <c r="AH8" i="275" s="1"/>
  <c r="AH11" i="275" s="1"/>
  <c r="AI8" i="275" s="1"/>
  <c r="AI11" i="275" s="1"/>
  <c r="AJ8" i="275" s="1"/>
  <c r="AJ11" i="275" s="1"/>
  <c r="AK8" i="275" s="1"/>
  <c r="AK11" i="275" s="1"/>
  <c r="AL8" i="275" s="1"/>
  <c r="AL11" i="275" s="1"/>
  <c r="AM8" i="275" s="1"/>
  <c r="AM11" i="275" s="1"/>
  <c r="AN8" i="275" s="1"/>
  <c r="AN11" i="275" s="1"/>
  <c r="AO8" i="275" s="1"/>
  <c r="AO11" i="275" s="1"/>
  <c r="AP8" i="275" s="1"/>
  <c r="AP11" i="275" s="1"/>
  <c r="AQ8" i="275" s="1"/>
  <c r="AQ11" i="275" s="1"/>
  <c r="AR8" i="275" s="1"/>
  <c r="AR11" i="275" s="1"/>
  <c r="AS8" i="275" s="1"/>
  <c r="AS11" i="275" s="1"/>
  <c r="AT8" i="275" s="1"/>
  <c r="AT11" i="275" s="1"/>
  <c r="AU8" i="275" s="1"/>
  <c r="AU11" i="275" s="1"/>
  <c r="AV8" i="275" s="1"/>
  <c r="AV11" i="275" s="1"/>
  <c r="AW8" i="275" s="1"/>
  <c r="AW11" i="275" s="1"/>
  <c r="AX8" i="275" s="1"/>
  <c r="AX11" i="275" s="1"/>
  <c r="AY8" i="275" s="1"/>
  <c r="AY11" i="275" s="1"/>
  <c r="AZ8" i="275" s="1"/>
  <c r="AZ11" i="275" s="1"/>
  <c r="BA8" i="275" s="1"/>
  <c r="BA11" i="275" s="1"/>
  <c r="BB8" i="275" s="1"/>
  <c r="BB11" i="275" s="1"/>
  <c r="BC8" i="275" s="1"/>
  <c r="BC11" i="275" s="1"/>
  <c r="BD8" i="275" s="1"/>
  <c r="BD11" i="275" s="1"/>
  <c r="BE8" i="275" s="1"/>
  <c r="BE11" i="275" s="1"/>
  <c r="BF8" i="275" s="1"/>
  <c r="BF11" i="275" s="1"/>
  <c r="BG8" i="275" s="1"/>
  <c r="BG11" i="275" s="1"/>
  <c r="BH8" i="275" s="1"/>
  <c r="BH11" i="275" s="1"/>
  <c r="BI8" i="275" s="1"/>
  <c r="BI11" i="275" s="1"/>
  <c r="BJ8" i="275" s="1"/>
  <c r="BJ11" i="275" s="1"/>
  <c r="BK8" i="275" s="1"/>
  <c r="BK11" i="275" s="1"/>
  <c r="BL8" i="275" s="1"/>
  <c r="BL11" i="275" s="1"/>
  <c r="BM8" i="275" s="1"/>
  <c r="BM11" i="275" s="1"/>
  <c r="BN8" i="275" s="1"/>
  <c r="BN11" i="275" s="1"/>
  <c r="BO8" i="275" s="1"/>
  <c r="BO11" i="275" s="1"/>
  <c r="BP8" i="275" s="1"/>
  <c r="BP11" i="275" s="1"/>
  <c r="BQ8" i="275" s="1"/>
  <c r="BQ11" i="275" s="1"/>
  <c r="BR8" i="275" s="1"/>
  <c r="BR11" i="275" s="1"/>
  <c r="BS8" i="275" s="1"/>
  <c r="BS11" i="275" s="1"/>
  <c r="BT8" i="275" s="1"/>
  <c r="BT11" i="275" s="1"/>
  <c r="BU8" i="275" s="1"/>
  <c r="BU11" i="275" s="1"/>
  <c r="BV8" i="275" s="1"/>
  <c r="BV11" i="275" s="1"/>
  <c r="BW8" i="275" s="1"/>
  <c r="BW11" i="275" s="1"/>
  <c r="BX8" i="275" s="1"/>
  <c r="BX11" i="275" s="1"/>
  <c r="BY8" i="275" s="1"/>
  <c r="BY11" i="275" s="1"/>
  <c r="BZ8" i="275" s="1"/>
  <c r="BZ11" i="275" s="1"/>
  <c r="CA8" i="275" s="1"/>
  <c r="CA11" i="275" s="1"/>
  <c r="CB8" i="275" s="1"/>
  <c r="CB11" i="275" s="1"/>
  <c r="CC8" i="275" s="1"/>
  <c r="CC11" i="275" s="1"/>
  <c r="CD8" i="275" s="1"/>
  <c r="CD11" i="275" s="1"/>
  <c r="CE8" i="275" s="1"/>
  <c r="CE11" i="275" s="1"/>
  <c r="CF8" i="275" s="1"/>
  <c r="CF11" i="275" s="1"/>
  <c r="CG8" i="275" s="1"/>
  <c r="CG11" i="275" s="1"/>
  <c r="CH8" i="275" s="1"/>
  <c r="CH11" i="275" s="1"/>
  <c r="CI8" i="275" s="1"/>
  <c r="CI11" i="275" s="1"/>
  <c r="CJ8" i="275" s="1"/>
  <c r="CJ11" i="275" s="1"/>
  <c r="CK8" i="275" s="1"/>
  <c r="CK11" i="275" s="1"/>
  <c r="CL8" i="275" s="1"/>
  <c r="CL11" i="275" s="1"/>
  <c r="CM8" i="275" s="1"/>
  <c r="CM11" i="275" s="1"/>
  <c r="CN8" i="275" s="1"/>
  <c r="CN11" i="275" s="1"/>
  <c r="CO8" i="275" s="1"/>
  <c r="CO11" i="275" s="1"/>
  <c r="CP8" i="275" s="1"/>
  <c r="CP11" i="275" s="1"/>
  <c r="CQ8" i="275" s="1"/>
  <c r="CQ11" i="275" s="1"/>
  <c r="CR8" i="275" s="1"/>
  <c r="CR11" i="275" s="1"/>
  <c r="CS8" i="275" s="1"/>
  <c r="CS11" i="275" s="1"/>
  <c r="CT8" i="275" s="1"/>
  <c r="CT11" i="275" s="1"/>
  <c r="CU8" i="275" s="1"/>
  <c r="CU11" i="275" s="1"/>
  <c r="CV8" i="275" s="1"/>
  <c r="CV11" i="275" s="1"/>
  <c r="CW8" i="275" s="1"/>
  <c r="CW11" i="275" s="1"/>
  <c r="CX8" i="275" s="1"/>
  <c r="CX11" i="275" s="1"/>
  <c r="CY8" i="275" s="1"/>
  <c r="CY11" i="275" s="1"/>
  <c r="CZ8" i="275" s="1"/>
  <c r="CZ11" i="275" s="1"/>
  <c r="DA8" i="275" s="1"/>
  <c r="DA11" i="275" s="1"/>
  <c r="DB8" i="275" s="1"/>
  <c r="DB11" i="275" s="1"/>
  <c r="DC8" i="275" s="1"/>
  <c r="DC11" i="275" s="1"/>
  <c r="DD8" i="275" s="1"/>
  <c r="DD11" i="275" s="1"/>
  <c r="DE8" i="275" s="1"/>
  <c r="DE11" i="275" s="1"/>
  <c r="DF8" i="275" s="1"/>
  <c r="DF11" i="275" s="1"/>
  <c r="DG8" i="275" s="1"/>
  <c r="DG11" i="275" s="1"/>
  <c r="DH8" i="275" s="1"/>
  <c r="DH11" i="275" s="1"/>
  <c r="DI8" i="275" s="1"/>
  <c r="DI11" i="275" s="1"/>
  <c r="DJ8" i="275" s="1"/>
  <c r="DJ11" i="275" s="1"/>
  <c r="DK8" i="275" s="1"/>
  <c r="DK11" i="275" s="1"/>
  <c r="DL8" i="275" s="1"/>
  <c r="DL11" i="275" s="1"/>
  <c r="DM8" i="275" s="1"/>
  <c r="DM11" i="275" s="1"/>
  <c r="DN8" i="275" s="1"/>
  <c r="DN11" i="275" s="1"/>
  <c r="DO8" i="275" s="1"/>
  <c r="DO11" i="275" s="1"/>
  <c r="DP8" i="275" s="1"/>
  <c r="DP11" i="275" s="1"/>
  <c r="DQ8" i="275" s="1"/>
  <c r="DQ11" i="275" s="1"/>
  <c r="DR8" i="275" s="1"/>
  <c r="DR11" i="275" s="1"/>
  <c r="DS8" i="275" s="1"/>
  <c r="DS11" i="275" s="1"/>
  <c r="DT8" i="275" s="1"/>
  <c r="DT11" i="275" s="1"/>
  <c r="DU8" i="275" s="1"/>
  <c r="DU11" i="275" s="1"/>
  <c r="DV8" i="275" s="1"/>
  <c r="DV11" i="275" s="1"/>
  <c r="DW8" i="275" s="1"/>
  <c r="DW11" i="275" s="1"/>
  <c r="DX8" i="275" s="1"/>
  <c r="DX11" i="275" s="1"/>
  <c r="DY8" i="275" s="1"/>
  <c r="DY11" i="275" s="1"/>
  <c r="DZ8" i="275" s="1"/>
  <c r="DZ11" i="275" s="1"/>
  <c r="EA8" i="275" s="1"/>
  <c r="EA11" i="275" s="1"/>
  <c r="EB8" i="275" s="1"/>
  <c r="EB11" i="275" s="1"/>
  <c r="EC8" i="275" s="1"/>
  <c r="EC11" i="275" s="1"/>
  <c r="ED8" i="275" s="1"/>
  <c r="ED11" i="275" s="1"/>
  <c r="EE8" i="275" s="1"/>
  <c r="EE11" i="275" s="1"/>
  <c r="EF8" i="275" s="1"/>
  <c r="EF11" i="275" s="1"/>
  <c r="EG8" i="275" s="1"/>
  <c r="EG11" i="275" s="1"/>
  <c r="EH8" i="275" s="1"/>
  <c r="EH11" i="275" s="1"/>
  <c r="EI8" i="275" s="1"/>
  <c r="EI11" i="275" s="1"/>
  <c r="EJ8" i="275" s="1"/>
  <c r="EJ11" i="275" s="1"/>
  <c r="EK8" i="275" s="1"/>
  <c r="EK11" i="275" s="1"/>
  <c r="EL8" i="275" s="1"/>
  <c r="EL11" i="275" s="1"/>
  <c r="EM8" i="275" s="1"/>
  <c r="EM11" i="275" s="1"/>
  <c r="EN8" i="275" s="1"/>
  <c r="EN11" i="275" s="1"/>
  <c r="EO8" i="275" s="1"/>
  <c r="EO11" i="275" s="1"/>
  <c r="EP8" i="275" s="1"/>
  <c r="EP11" i="275" s="1"/>
  <c r="EQ8" i="275" s="1"/>
  <c r="EQ11" i="275" s="1"/>
  <c r="ER8" i="275" s="1"/>
  <c r="ER11" i="275" s="1"/>
  <c r="ES8" i="275" s="1"/>
  <c r="ES11" i="275" s="1"/>
  <c r="ET8" i="275" s="1"/>
  <c r="ET11" i="275" s="1"/>
  <c r="EU8" i="275" s="1"/>
  <c r="EU11" i="275" s="1"/>
  <c r="EV8" i="275" s="1"/>
  <c r="EV11" i="275" s="1"/>
  <c r="EW8" i="275" s="1"/>
  <c r="EW11" i="275" s="1"/>
  <c r="EX8" i="275" s="1"/>
  <c r="EX11" i="275" s="1"/>
  <c r="EY8" i="275" s="1"/>
  <c r="EY11" i="275" s="1"/>
  <c r="EZ8" i="275" s="1"/>
  <c r="EZ11" i="275" s="1"/>
  <c r="FA8" i="275" s="1"/>
  <c r="FA11" i="275" s="1"/>
  <c r="FB8" i="275" s="1"/>
  <c r="FB11" i="275" s="1"/>
  <c r="FC8" i="275" s="1"/>
  <c r="FC11" i="275" s="1"/>
  <c r="FD8" i="275" s="1"/>
  <c r="FD11" i="275" s="1"/>
  <c r="FE8" i="275" s="1"/>
  <c r="FE11" i="275" s="1"/>
  <c r="FF8" i="275" s="1"/>
  <c r="FF11" i="275" s="1"/>
  <c r="FG8" i="275" s="1"/>
  <c r="FG11" i="275" s="1"/>
  <c r="FH8" i="275" s="1"/>
  <c r="FH11" i="275" s="1"/>
  <c r="FI8" i="275" s="1"/>
  <c r="FI11" i="275" s="1"/>
  <c r="FJ8" i="275" s="1"/>
  <c r="FJ11" i="275" s="1"/>
  <c r="FK8" i="275" s="1"/>
  <c r="FK11" i="275" s="1"/>
  <c r="FL8" i="275" s="1"/>
  <c r="FL11" i="275" s="1"/>
  <c r="FM8" i="275" s="1"/>
  <c r="FM11" i="275" s="1"/>
  <c r="FN8" i="275" s="1"/>
  <c r="FN11" i="275" s="1"/>
  <c r="FO8" i="275" s="1"/>
  <c r="FO11" i="275" s="1"/>
  <c r="FP8" i="275" s="1"/>
  <c r="FP11" i="275" s="1"/>
  <c r="FQ8" i="275" s="1"/>
  <c r="FQ11" i="275" s="1"/>
  <c r="FR8" i="275" s="1"/>
  <c r="FR11" i="275" s="1"/>
  <c r="FS8" i="275" s="1"/>
  <c r="FS11" i="275" s="1"/>
  <c r="FT8" i="275" s="1"/>
  <c r="FT11" i="275" s="1"/>
  <c r="FU8" i="275" s="1"/>
  <c r="FU11" i="275" s="1"/>
  <c r="FV8" i="275" s="1"/>
  <c r="FV11" i="275" s="1"/>
  <c r="FW8" i="275" s="1"/>
  <c r="FW11" i="275" s="1"/>
  <c r="FX8" i="275" s="1"/>
  <c r="FX11" i="275" s="1"/>
  <c r="FY8" i="275" s="1"/>
  <c r="FY11" i="275" s="1"/>
  <c r="FZ8" i="275" s="1"/>
  <c r="FZ11" i="275" s="1"/>
  <c r="GA8" i="275" s="1"/>
  <c r="GA11" i="275" s="1"/>
  <c r="GB8" i="275" s="1"/>
  <c r="GB11" i="275" s="1"/>
  <c r="GC8" i="275" s="1"/>
  <c r="GC11" i="275" s="1"/>
  <c r="GD8" i="275" s="1"/>
  <c r="GD11" i="275" s="1"/>
  <c r="GE8" i="275" s="1"/>
  <c r="GE11" i="275" s="1"/>
  <c r="GF8" i="275" s="1"/>
  <c r="GF11" i="275" s="1"/>
  <c r="GG8" i="275" s="1"/>
  <c r="GG11" i="275" s="1"/>
  <c r="GH8" i="275" s="1"/>
  <c r="GH11" i="275" s="1"/>
  <c r="GI8" i="275" s="1"/>
  <c r="GI11" i="275" s="1"/>
  <c r="GJ8" i="275" s="1"/>
  <c r="GJ11" i="275" s="1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G85" i="273"/>
  <c r="F6" i="48"/>
  <c r="I6" i="48" s="1"/>
  <c r="E85" i="273"/>
  <c r="J47" i="273"/>
  <c r="J37" i="273"/>
  <c r="K37" i="273"/>
  <c r="L37" i="273"/>
  <c r="M37" i="273"/>
  <c r="N37" i="273"/>
  <c r="O37" i="273"/>
  <c r="P37" i="273"/>
  <c r="Q37" i="273"/>
  <c r="R37" i="273"/>
  <c r="S37" i="273"/>
  <c r="T37" i="273"/>
  <c r="U37" i="273"/>
  <c r="V37" i="273"/>
  <c r="W37" i="273"/>
  <c r="X37" i="273"/>
  <c r="Y37" i="273"/>
  <c r="Z37" i="273"/>
  <c r="AA37" i="273"/>
  <c r="AB37" i="273"/>
  <c r="AC37" i="273"/>
  <c r="AD37" i="273"/>
  <c r="AE37" i="273"/>
  <c r="AF37" i="273"/>
  <c r="AG37" i="273"/>
  <c r="AH37" i="273"/>
  <c r="AI37" i="273"/>
  <c r="AJ37" i="273"/>
  <c r="AK37" i="273"/>
  <c r="AL37" i="273"/>
  <c r="AM37" i="273"/>
  <c r="AN37" i="273"/>
  <c r="F46" i="273"/>
  <c r="K47" i="273"/>
  <c r="L47" i="273"/>
  <c r="M47" i="273"/>
  <c r="N47" i="273"/>
  <c r="O47" i="273"/>
  <c r="P47" i="273"/>
  <c r="Q47" i="273"/>
  <c r="R47" i="273"/>
  <c r="S47" i="273"/>
  <c r="T47" i="273"/>
  <c r="U47" i="273"/>
  <c r="V47" i="273"/>
  <c r="W47" i="273"/>
  <c r="X47" i="273"/>
  <c r="Y47" i="273"/>
  <c r="Z47" i="273"/>
  <c r="AA47" i="273"/>
  <c r="AB47" i="273"/>
  <c r="AC47" i="273"/>
  <c r="AD47" i="273"/>
  <c r="AE47" i="273"/>
  <c r="AF47" i="273"/>
  <c r="AG47" i="273"/>
  <c r="AH47" i="273"/>
  <c r="AI47" i="273"/>
  <c r="AJ47" i="273"/>
  <c r="AK47" i="273"/>
  <c r="AL47" i="273"/>
  <c r="AM47" i="273"/>
  <c r="AN47" i="273"/>
  <c r="G18" i="277"/>
  <c r="F18" i="277"/>
  <c r="E18" i="277"/>
  <c r="J5" i="269"/>
  <c r="K13" i="269" s="1"/>
  <c r="J13" i="269" s="1"/>
  <c r="H49" i="269"/>
  <c r="K49" i="269" s="1"/>
  <c r="J49" i="269" s="1"/>
  <c r="H50" i="269"/>
  <c r="K50" i="269" s="1"/>
  <c r="J50" i="269" s="1"/>
  <c r="H51" i="269"/>
  <c r="K51" i="269" s="1"/>
  <c r="J51" i="269" s="1"/>
  <c r="H27" i="269"/>
  <c r="H28" i="269"/>
  <c r="H31" i="269"/>
  <c r="H42" i="269"/>
  <c r="J47" i="269"/>
  <c r="H54" i="269"/>
  <c r="H55" i="269"/>
  <c r="H56" i="269"/>
  <c r="J60" i="269"/>
  <c r="J63" i="269"/>
  <c r="G53" i="265"/>
  <c r="G63" i="269" s="1"/>
  <c r="F63" i="269"/>
  <c r="G62" i="269"/>
  <c r="F60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G43" i="269" s="1"/>
  <c r="F43" i="269"/>
  <c r="G42" i="269"/>
  <c r="F42" i="269"/>
  <c r="F41" i="269"/>
  <c r="F40" i="269"/>
  <c r="E63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 s="1"/>
  <c r="F35" i="269"/>
  <c r="F32" i="269"/>
  <c r="G31" i="269"/>
  <c r="F31" i="269"/>
  <c r="G19" i="265"/>
  <c r="G29" i="269" s="1"/>
  <c r="F29" i="269"/>
  <c r="G28" i="269"/>
  <c r="F28" i="269"/>
  <c r="G27" i="269"/>
  <c r="F27" i="269"/>
  <c r="G26" i="269"/>
  <c r="F26" i="269"/>
  <c r="G14" i="265"/>
  <c r="G24" i="269" s="1"/>
  <c r="F24" i="269"/>
  <c r="F23" i="269"/>
  <c r="G11" i="265"/>
  <c r="G21" i="269" s="1"/>
  <c r="F21" i="269"/>
  <c r="F20" i="269"/>
  <c r="F19" i="269"/>
  <c r="E35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I79" i="273"/>
  <c r="J80" i="273" s="1"/>
  <c r="J58" i="273" s="1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47" i="273"/>
  <c r="G147" i="273"/>
  <c r="F147" i="273"/>
  <c r="E147" i="273"/>
  <c r="I141" i="273"/>
  <c r="G141" i="273"/>
  <c r="F141" i="273"/>
  <c r="E141" i="273"/>
  <c r="E136" i="273"/>
  <c r="F136" i="273"/>
  <c r="G136" i="273"/>
  <c r="I136" i="273"/>
  <c r="G89" i="273"/>
  <c r="E89" i="273"/>
  <c r="G10" i="278"/>
  <c r="E10" i="278"/>
  <c r="E59" i="273"/>
  <c r="F59" i="273"/>
  <c r="G59" i="273"/>
  <c r="H59" i="273"/>
  <c r="I59" i="273"/>
  <c r="J101" i="273"/>
  <c r="J59" i="273" s="1"/>
  <c r="E15" i="275"/>
  <c r="F15" i="275"/>
  <c r="G15" i="275"/>
  <c r="I15" i="275"/>
  <c r="J56" i="273"/>
  <c r="F62" i="273"/>
  <c r="K56" i="273"/>
  <c r="L56" i="273"/>
  <c r="F63" i="273"/>
  <c r="M56" i="273"/>
  <c r="F64" i="273"/>
  <c r="N56" i="273"/>
  <c r="O56" i="273"/>
  <c r="P56" i="273"/>
  <c r="Q56" i="273"/>
  <c r="R56" i="273"/>
  <c r="S56" i="273"/>
  <c r="T56" i="273"/>
  <c r="U56" i="273"/>
  <c r="V56" i="273"/>
  <c r="W56" i="273"/>
  <c r="X56" i="273"/>
  <c r="Y56" i="273"/>
  <c r="Z56" i="273"/>
  <c r="AA56" i="273"/>
  <c r="AB56" i="273"/>
  <c r="AC56" i="273"/>
  <c r="AD56" i="273"/>
  <c r="AE56" i="273"/>
  <c r="AF56" i="273"/>
  <c r="AG56" i="273"/>
  <c r="AH56" i="273"/>
  <c r="AI56" i="273"/>
  <c r="AJ56" i="273"/>
  <c r="AK56" i="273"/>
  <c r="AL56" i="273"/>
  <c r="AM56" i="273"/>
  <c r="AN56" i="273"/>
  <c r="F65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46" i="273"/>
  <c r="F146" i="273"/>
  <c r="G146" i="273"/>
  <c r="H146" i="273"/>
  <c r="G145" i="273"/>
  <c r="F145" i="273"/>
  <c r="E145" i="273"/>
  <c r="E140" i="273"/>
  <c r="F140" i="273"/>
  <c r="G140" i="273"/>
  <c r="H140" i="273"/>
  <c r="I140" i="273"/>
  <c r="G139" i="273"/>
  <c r="E139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 s="1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 s="1"/>
  <c r="G71" i="277"/>
  <c r="F71" i="277"/>
  <c r="E71" i="277"/>
  <c r="G70" i="277"/>
  <c r="F70" i="277"/>
  <c r="E70" i="277"/>
  <c r="G69" i="277"/>
  <c r="F69" i="277"/>
  <c r="E69" i="277"/>
  <c r="G67" i="277"/>
  <c r="G80" i="277" s="1"/>
  <c r="G65" i="277"/>
  <c r="G64" i="277"/>
  <c r="F64" i="277"/>
  <c r="E64" i="277"/>
  <c r="G60" i="277"/>
  <c r="G52" i="277"/>
  <c r="G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E31" i="277"/>
  <c r="G25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 s="1"/>
  <c r="G74" i="277"/>
  <c r="G73" i="277"/>
  <c r="F73" i="277"/>
  <c r="E73" i="277"/>
  <c r="G67" i="265"/>
  <c r="G80" i="265" s="1"/>
  <c r="G65" i="265"/>
  <c r="F63" i="277"/>
  <c r="E63" i="277"/>
  <c r="G60" i="265"/>
  <c r="F59" i="277"/>
  <c r="E59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 s="1"/>
  <c r="H41" i="273"/>
  <c r="H52" i="273" s="1"/>
  <c r="G41" i="273"/>
  <c r="G52" i="273" s="1"/>
  <c r="F41" i="273"/>
  <c r="F52" i="273" s="1"/>
  <c r="E41" i="273"/>
  <c r="E52" i="273" s="1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H24" i="275"/>
  <c r="F4" i="278"/>
  <c r="F4" i="280"/>
  <c r="F4" i="286"/>
  <c r="F4" i="273"/>
  <c r="F4" i="285"/>
  <c r="F4" i="282"/>
  <c r="F4" i="265"/>
  <c r="F4" i="277"/>
  <c r="F4" i="288"/>
  <c r="F4" i="275"/>
  <c r="J5" i="288"/>
  <c r="K7" i="48"/>
  <c r="A1" i="269"/>
  <c r="J5" i="273"/>
  <c r="L5" i="288"/>
  <c r="J5" i="275"/>
  <c r="J5" i="277"/>
  <c r="J5" i="265"/>
  <c r="J5" i="282"/>
  <c r="J5" i="286"/>
  <c r="J5" i="280"/>
  <c r="J5" i="285"/>
  <c r="J5" i="278"/>
  <c r="E13" i="277"/>
  <c r="F21" i="277"/>
  <c r="F32" i="277"/>
  <c r="E48" i="277"/>
  <c r="F9" i="277"/>
  <c r="F13" i="277"/>
  <c r="E21" i="277"/>
  <c r="G21" i="277"/>
  <c r="E32" i="277"/>
  <c r="G32" i="277"/>
  <c r="E9" i="277"/>
  <c r="K5" i="280"/>
  <c r="K5" i="275"/>
  <c r="K5" i="285"/>
  <c r="K5" i="282"/>
  <c r="K5" i="273"/>
  <c r="K5" i="278"/>
  <c r="K5" i="277"/>
  <c r="K5" i="286"/>
  <c r="K5" i="265"/>
  <c r="K5" i="288"/>
  <c r="L5" i="275"/>
  <c r="L5" i="277"/>
  <c r="L5" i="265"/>
  <c r="L5" i="282"/>
  <c r="L5" i="286"/>
  <c r="L5" i="280"/>
  <c r="L5" i="285"/>
  <c r="L5" i="278"/>
  <c r="M5" i="288"/>
  <c r="L5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O5" i="275"/>
  <c r="O5" i="265"/>
  <c r="O5" i="282"/>
  <c r="O5" i="286"/>
  <c r="O5" i="280"/>
  <c r="O5" i="277"/>
  <c r="O5" i="285"/>
  <c r="O5" i="278"/>
  <c r="P5" i="288"/>
  <c r="O5" i="273"/>
  <c r="P5" i="275"/>
  <c r="P5" i="277"/>
  <c r="P5" i="265"/>
  <c r="P5" i="282"/>
  <c r="P5" i="286"/>
  <c r="P5" i="280"/>
  <c r="P5" i="285"/>
  <c r="P5" i="278"/>
  <c r="Q5" i="288"/>
  <c r="P5" i="273"/>
  <c r="Q5" i="275"/>
  <c r="Q5" i="265"/>
  <c r="Q5" i="282"/>
  <c r="Q5" i="286"/>
  <c r="Q5" i="280"/>
  <c r="Q5" i="285"/>
  <c r="Q5" i="277"/>
  <c r="Q5" i="278"/>
  <c r="R5" i="288"/>
  <c r="Q5" i="273"/>
  <c r="R5" i="275"/>
  <c r="R5" i="277"/>
  <c r="R5" i="265"/>
  <c r="R5" i="282"/>
  <c r="R5" i="286"/>
  <c r="R5" i="280"/>
  <c r="R5" i="278"/>
  <c r="R5" i="285"/>
  <c r="S5" i="288"/>
  <c r="R5" i="273"/>
  <c r="S5" i="275"/>
  <c r="S5" i="265"/>
  <c r="S5" i="282"/>
  <c r="S5" i="286"/>
  <c r="S5" i="280"/>
  <c r="S5" i="285"/>
  <c r="S5" i="277"/>
  <c r="S5" i="278"/>
  <c r="T5" i="288"/>
  <c r="S5" i="273"/>
  <c r="T5" i="275"/>
  <c r="T5" i="277"/>
  <c r="T5" i="265"/>
  <c r="T5" i="282"/>
  <c r="T5" i="286"/>
  <c r="T5" i="280"/>
  <c r="T5" i="285"/>
  <c r="T5" i="278"/>
  <c r="U5" i="288"/>
  <c r="T5" i="273"/>
  <c r="U5" i="275"/>
  <c r="U5" i="265"/>
  <c r="U5" i="282"/>
  <c r="U5" i="286"/>
  <c r="U5" i="280"/>
  <c r="U5" i="285"/>
  <c r="U5" i="277"/>
  <c r="U5" i="278"/>
  <c r="V5" i="288"/>
  <c r="U5" i="273"/>
  <c r="V5" i="275"/>
  <c r="V5" i="277"/>
  <c r="V5" i="265"/>
  <c r="V5" i="282"/>
  <c r="V5" i="286"/>
  <c r="V5" i="280"/>
  <c r="V5" i="278"/>
  <c r="V5" i="285"/>
  <c r="W5" i="288"/>
  <c r="V5" i="273"/>
  <c r="W5" i="275"/>
  <c r="W5" i="265"/>
  <c r="W5" i="282"/>
  <c r="W5" i="286"/>
  <c r="W5" i="280"/>
  <c r="W5" i="285"/>
  <c r="W5" i="277"/>
  <c r="W5" i="278"/>
  <c r="X5" i="288"/>
  <c r="W5" i="273"/>
  <c r="X5" i="275"/>
  <c r="X5" i="277"/>
  <c r="X5" i="265"/>
  <c r="X5" i="282"/>
  <c r="X5" i="286"/>
  <c r="X5" i="280"/>
  <c r="X5" i="285"/>
  <c r="X5" i="278"/>
  <c r="Y5" i="288"/>
  <c r="X5" i="273"/>
  <c r="Y5" i="275"/>
  <c r="Y5" i="265"/>
  <c r="Y5" i="282"/>
  <c r="Y5" i="286"/>
  <c r="Y5" i="280"/>
  <c r="Y5" i="285"/>
  <c r="Y5" i="277"/>
  <c r="Y5" i="278"/>
  <c r="Z5" i="288"/>
  <c r="Y5" i="273"/>
  <c r="Z5" i="275"/>
  <c r="Z5" i="277"/>
  <c r="Z5" i="265"/>
  <c r="Z5" i="282"/>
  <c r="Z5" i="286"/>
  <c r="Z5" i="280"/>
  <c r="Z5" i="278"/>
  <c r="Z5" i="285"/>
  <c r="AA5" i="288"/>
  <c r="Z5" i="273"/>
  <c r="AA5" i="275"/>
  <c r="AA5" i="265"/>
  <c r="AA5" i="282"/>
  <c r="AA5" i="286"/>
  <c r="AA5" i="280"/>
  <c r="AA5" i="285"/>
  <c r="AA5" i="277"/>
  <c r="AA5" i="278"/>
  <c r="AB5" i="288"/>
  <c r="AA5" i="273"/>
  <c r="AB5" i="275"/>
  <c r="AB5" i="277"/>
  <c r="AB5" i="265"/>
  <c r="AB5" i="282"/>
  <c r="AB5" i="286"/>
  <c r="AB5" i="280"/>
  <c r="AB5" i="285"/>
  <c r="AB5" i="278"/>
  <c r="AC5" i="288"/>
  <c r="AB5" i="273"/>
  <c r="AC5" i="275"/>
  <c r="AC5" i="265"/>
  <c r="AC5" i="282"/>
  <c r="AC5" i="286"/>
  <c r="AC5" i="280"/>
  <c r="AC5" i="285"/>
  <c r="AC5" i="277"/>
  <c r="AC5" i="278"/>
  <c r="AD5" i="288"/>
  <c r="AC5" i="273"/>
  <c r="AD5" i="275"/>
  <c r="AD5" i="277"/>
  <c r="AD5" i="265"/>
  <c r="AD5" i="282"/>
  <c r="AD5" i="286"/>
  <c r="AD5" i="280"/>
  <c r="AD5" i="278"/>
  <c r="AD5" i="285"/>
  <c r="AE5" i="288"/>
  <c r="AD5" i="273"/>
  <c r="AE5" i="275"/>
  <c r="AE5" i="265"/>
  <c r="AE5" i="282"/>
  <c r="AE5" i="286"/>
  <c r="AE5" i="280"/>
  <c r="AE5" i="285"/>
  <c r="AE5" i="277"/>
  <c r="AE5" i="278"/>
  <c r="AF5" i="288"/>
  <c r="AE5" i="273"/>
  <c r="AF5" i="275"/>
  <c r="AF5" i="277"/>
  <c r="AF5" i="265"/>
  <c r="AF5" i="282"/>
  <c r="AF5" i="286"/>
  <c r="AF5" i="280"/>
  <c r="AF5" i="285"/>
  <c r="AF5" i="278"/>
  <c r="AG5" i="288"/>
  <c r="AF5" i="273"/>
  <c r="AG5" i="275"/>
  <c r="AG5" i="265"/>
  <c r="AG5" i="282"/>
  <c r="AG5" i="286"/>
  <c r="AG5" i="280"/>
  <c r="AG5" i="285"/>
  <c r="AG5" i="277"/>
  <c r="AG5" i="278"/>
  <c r="AH5" i="288"/>
  <c r="AG5" i="273"/>
  <c r="AH5" i="275"/>
  <c r="AH5" i="277"/>
  <c r="AH5" i="265"/>
  <c r="AH5" i="282"/>
  <c r="AH5" i="286"/>
  <c r="AH5" i="280"/>
  <c r="AH5" i="278"/>
  <c r="AH5" i="285"/>
  <c r="AI5" i="288"/>
  <c r="AH5" i="273"/>
  <c r="AI5" i="275"/>
  <c r="AI5" i="265"/>
  <c r="AI5" i="282"/>
  <c r="AI5" i="286"/>
  <c r="AI5" i="280"/>
  <c r="AI5" i="285"/>
  <c r="AI5" i="277"/>
  <c r="AI5" i="278"/>
  <c r="AJ5" i="288"/>
  <c r="AI5" i="273"/>
  <c r="AJ5" i="275"/>
  <c r="AJ5" i="277"/>
  <c r="AJ5" i="265"/>
  <c r="AJ5" i="282"/>
  <c r="AJ5" i="286"/>
  <c r="AJ5" i="280"/>
  <c r="AJ5" i="285"/>
  <c r="AJ5" i="278"/>
  <c r="AK5" i="288"/>
  <c r="AJ5" i="273"/>
  <c r="AK5" i="275"/>
  <c r="AK5" i="265"/>
  <c r="AK5" i="282"/>
  <c r="AK5" i="286"/>
  <c r="AK5" i="280"/>
  <c r="AK5" i="285"/>
  <c r="AK5" i="277"/>
  <c r="AK5" i="278"/>
  <c r="AL5" i="288"/>
  <c r="AK5" i="273"/>
  <c r="AL5" i="275"/>
  <c r="AL5" i="277"/>
  <c r="AL5" i="265"/>
  <c r="AL5" i="282"/>
  <c r="AL5" i="286"/>
  <c r="AL5" i="280"/>
  <c r="AL5" i="278"/>
  <c r="AL5" i="285"/>
  <c r="AM5" i="288"/>
  <c r="AL5" i="273"/>
  <c r="AM5" i="275"/>
  <c r="AM5" i="265"/>
  <c r="AM5" i="282"/>
  <c r="AM5" i="286"/>
  <c r="AM5" i="280"/>
  <c r="AM5" i="285"/>
  <c r="AM5" i="277"/>
  <c r="AM5" i="278"/>
  <c r="AN5" i="288"/>
  <c r="AM5" i="273"/>
  <c r="AN5" i="275"/>
  <c r="AN5" i="277"/>
  <c r="AN5" i="265"/>
  <c r="AN5" i="282"/>
  <c r="AN5" i="286"/>
  <c r="AN5" i="280"/>
  <c r="AN5" i="285"/>
  <c r="AN5" i="278"/>
  <c r="AN5" i="273"/>
  <c r="BD3" i="277"/>
  <c r="F48" i="277" l="1"/>
  <c r="F51" i="277"/>
  <c r="F34" i="269"/>
  <c r="E62" i="269"/>
  <c r="G60" i="269"/>
  <c r="E24" i="265"/>
  <c r="F53" i="48"/>
  <c r="F50" i="48"/>
  <c r="F52" i="48"/>
  <c r="G10" i="286"/>
  <c r="G12" i="280"/>
  <c r="L51" i="269"/>
  <c r="L49" i="269"/>
  <c r="K54" i="269"/>
  <c r="J54" i="269" s="1"/>
  <c r="K42" i="269"/>
  <c r="J42" i="269" s="1"/>
  <c r="K31" i="269"/>
  <c r="J31" i="269" s="1"/>
  <c r="K28" i="269"/>
  <c r="K27" i="269"/>
  <c r="J27" i="269" s="1"/>
  <c r="L31" i="269"/>
  <c r="L50" i="269"/>
  <c r="L13" i="269"/>
  <c r="K56" i="269"/>
  <c r="J56" i="269" s="1"/>
  <c r="K55" i="269"/>
  <c r="K11" i="269"/>
  <c r="K12" i="269"/>
  <c r="J12" i="269" s="1"/>
  <c r="AM12" i="288"/>
  <c r="AM19" i="273"/>
  <c r="AK12" i="288"/>
  <c r="AK19" i="273"/>
  <c r="AI12" i="288"/>
  <c r="AI19" i="273"/>
  <c r="AG12" i="288"/>
  <c r="AG19" i="273"/>
  <c r="AE12" i="288"/>
  <c r="AE19" i="273"/>
  <c r="AN12" i="288"/>
  <c r="AN19" i="273"/>
  <c r="AL12" i="288"/>
  <c r="AL19" i="273"/>
  <c r="AJ12" i="288"/>
  <c r="AJ19" i="273"/>
  <c r="AH12" i="288"/>
  <c r="AH19" i="273"/>
  <c r="AF12" i="288"/>
  <c r="AF19" i="273"/>
  <c r="AD12" i="288"/>
  <c r="AD19" i="273"/>
  <c r="AO10" i="273"/>
  <c r="AC12" i="288"/>
  <c r="AC19" i="273"/>
  <c r="AA12" i="288"/>
  <c r="AA19" i="273"/>
  <c r="Y12" i="288"/>
  <c r="Y19" i="273"/>
  <c r="W12" i="288"/>
  <c r="W19" i="273"/>
  <c r="U12" i="288"/>
  <c r="U19" i="273"/>
  <c r="S12" i="288"/>
  <c r="S19" i="273"/>
  <c r="Q12" i="288"/>
  <c r="Q19" i="273"/>
  <c r="O12" i="288"/>
  <c r="O19" i="273"/>
  <c r="M12" i="288"/>
  <c r="M19" i="273"/>
  <c r="K12" i="288"/>
  <c r="K19" i="273"/>
  <c r="J12" i="288"/>
  <c r="J19" i="273"/>
  <c r="AB12" i="288"/>
  <c r="AB19" i="273"/>
  <c r="Z12" i="288"/>
  <c r="Z19" i="273"/>
  <c r="X12" i="288"/>
  <c r="X19" i="273"/>
  <c r="V12" i="288"/>
  <c r="V19" i="273"/>
  <c r="T12" i="288"/>
  <c r="T19" i="273"/>
  <c r="R12" i="288"/>
  <c r="R19" i="273"/>
  <c r="P12" i="288"/>
  <c r="P19" i="273"/>
  <c r="N12" i="288"/>
  <c r="N19" i="273"/>
  <c r="L12" i="288"/>
  <c r="L19" i="273"/>
  <c r="F14" i="48"/>
  <c r="F35" i="273" s="1"/>
  <c r="J39" i="273" s="1"/>
  <c r="J41" i="273" s="1"/>
  <c r="A1" i="265"/>
  <c r="G31" i="277"/>
  <c r="G46" i="286"/>
  <c r="F16" i="48"/>
  <c r="I16" i="48" s="1" a="1"/>
  <c r="I16" i="48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G48" i="277"/>
  <c r="L7" i="48"/>
  <c r="M7" i="48"/>
  <c r="F76" i="48"/>
  <c r="I76" i="48" s="1" a="1"/>
  <c r="I76" i="48" s="1"/>
  <c r="G32" i="269"/>
  <c r="G35" i="286"/>
  <c r="G19" i="286"/>
  <c r="G36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4" i="286"/>
  <c r="G47" i="286"/>
  <c r="F17" i="48"/>
  <c r="F13" i="48"/>
  <c r="F45" i="48"/>
  <c r="F12" i="280" s="1"/>
  <c r="F38" i="48"/>
  <c r="F41" i="48"/>
  <c r="F38" i="278" s="1"/>
  <c r="F34" i="48"/>
  <c r="F28" i="48"/>
  <c r="F29" i="48"/>
  <c r="F30" i="48"/>
  <c r="F19" i="48"/>
  <c r="F35" i="48"/>
  <c r="F23" i="48"/>
  <c r="F44" i="48"/>
  <c r="F21" i="48"/>
  <c r="F31" i="48"/>
  <c r="F36" i="48"/>
  <c r="E34" i="269" l="1"/>
  <c r="E24" i="277"/>
  <c r="F45" i="273"/>
  <c r="J48" i="273" s="1"/>
  <c r="J2" i="277" s="1"/>
  <c r="J4" i="277" s="1"/>
  <c r="I50" i="48" a="1"/>
  <c r="I50" i="48" s="1"/>
  <c r="F11" i="280"/>
  <c r="F13" i="280" s="1"/>
  <c r="I52" i="48" a="1"/>
  <c r="I52" i="48" s="1"/>
  <c r="F34" i="280"/>
  <c r="I53" i="48" a="1"/>
  <c r="I53" i="48" s="1"/>
  <c r="F35" i="280"/>
  <c r="L54" i="269"/>
  <c r="J28" i="269"/>
  <c r="L28" i="269"/>
  <c r="L42" i="269"/>
  <c r="J11" i="269"/>
  <c r="L11" i="269"/>
  <c r="L56" i="269"/>
  <c r="J55" i="269"/>
  <c r="L55" i="269"/>
  <c r="I14" i="48" a="1"/>
  <c r="I14" i="48" s="1"/>
  <c r="L12" i="269"/>
  <c r="AO13" i="273"/>
  <c r="AO14" i="273" s="1"/>
  <c r="AP10" i="273"/>
  <c r="AO5" i="288"/>
  <c r="AO5" i="275"/>
  <c r="AO5" i="282"/>
  <c r="AO5" i="280"/>
  <c r="AO5" i="277"/>
  <c r="AO5" i="286"/>
  <c r="AO5" i="278"/>
  <c r="AO5" i="265"/>
  <c r="AO5" i="273"/>
  <c r="AO5" i="285"/>
  <c r="K48" i="273"/>
  <c r="L48" i="273" s="1"/>
  <c r="J51" i="273"/>
  <c r="J42" i="273"/>
  <c r="J52" i="273"/>
  <c r="G19" i="269"/>
  <c r="G9" i="277"/>
  <c r="G34" i="269"/>
  <c r="G24" i="277"/>
  <c r="K2" i="277"/>
  <c r="K4" i="277" s="1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7" i="285"/>
  <c r="F23" i="273"/>
  <c r="F18" i="273"/>
  <c r="I17" i="48" a="1"/>
  <c r="I17" i="48" s="1"/>
  <c r="I44" i="48" a="1"/>
  <c r="I44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J153" i="273" s="1"/>
  <c r="I13" i="48" a="1"/>
  <c r="I13" i="48" s="1"/>
  <c r="G20" i="269"/>
  <c r="G10" i="277"/>
  <c r="I41" i="48" a="1"/>
  <c r="I41" i="48" s="1"/>
  <c r="I45" i="48" a="1"/>
  <c r="I45" i="48" s="1"/>
  <c r="K51" i="273" l="1"/>
  <c r="F25" i="280"/>
  <c r="F16" i="280"/>
  <c r="F36" i="280"/>
  <c r="F38" i="280" s="1"/>
  <c r="AP13" i="273"/>
  <c r="AP14" i="273" s="1"/>
  <c r="AQ10" i="273"/>
  <c r="AP5" i="288"/>
  <c r="AP5" i="275"/>
  <c r="AP5" i="265"/>
  <c r="AP5" i="286"/>
  <c r="AP5" i="278"/>
  <c r="AP5" i="277"/>
  <c r="AP5" i="280"/>
  <c r="AP5" i="273"/>
  <c r="AP5" i="285"/>
  <c r="AP5" i="282"/>
  <c r="AO12" i="288"/>
  <c r="AO19" i="273"/>
  <c r="AO37" i="273"/>
  <c r="AO47" i="273"/>
  <c r="AO56" i="273"/>
  <c r="F7" i="48"/>
  <c r="F107" i="273"/>
  <c r="J4" i="265"/>
  <c r="J4" i="282"/>
  <c r="J4" i="278"/>
  <c r="J4" i="280"/>
  <c r="J4" i="273"/>
  <c r="J4" i="286"/>
  <c r="J4" i="288"/>
  <c r="J4" i="285"/>
  <c r="J4" i="275"/>
  <c r="L2" i="277"/>
  <c r="L4" i="277" s="1"/>
  <c r="M48" i="273"/>
  <c r="L51" i="273"/>
  <c r="F87" i="273"/>
  <c r="J24" i="273"/>
  <c r="J25" i="273" s="1"/>
  <c r="K20" i="273"/>
  <c r="K153" i="273" s="1"/>
  <c r="F19" i="286"/>
  <c r="F11" i="288"/>
  <c r="J122" i="273" l="1"/>
  <c r="J154" i="273"/>
  <c r="J155" i="273" s="1"/>
  <c r="J40" i="280" s="1"/>
  <c r="J41" i="280" s="1"/>
  <c r="J44" i="280" s="1"/>
  <c r="J45" i="280" s="1"/>
  <c r="J46" i="280" s="1"/>
  <c r="F110" i="273"/>
  <c r="J123" i="273"/>
  <c r="J19" i="280" s="1"/>
  <c r="J20" i="280" s="1"/>
  <c r="AQ13" i="273"/>
  <c r="AQ14" i="273" s="1"/>
  <c r="AR10" i="273"/>
  <c r="AQ5" i="288"/>
  <c r="AQ5" i="275"/>
  <c r="AQ5" i="282"/>
  <c r="AQ5" i="280"/>
  <c r="AQ5" i="277"/>
  <c r="AQ5" i="286"/>
  <c r="AQ5" i="278"/>
  <c r="AQ5" i="285"/>
  <c r="AQ5" i="265"/>
  <c r="AQ5" i="273"/>
  <c r="AP12" i="288"/>
  <c r="AP19" i="273"/>
  <c r="AP47" i="273"/>
  <c r="AP56" i="273"/>
  <c r="AP37" i="273"/>
  <c r="M2" i="277"/>
  <c r="M4" i="277" s="1"/>
  <c r="N48" i="273"/>
  <c r="M51" i="273"/>
  <c r="J18" i="288"/>
  <c r="J75" i="273"/>
  <c r="J111" i="273"/>
  <c r="J112" i="273" s="1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L153" i="273" s="1"/>
  <c r="K24" i="273"/>
  <c r="K25" i="273" s="1"/>
  <c r="F95" i="273"/>
  <c r="F89" i="273"/>
  <c r="J16" i="265" l="1"/>
  <c r="J35" i="265"/>
  <c r="K122" i="273"/>
  <c r="K123" i="273" s="1"/>
  <c r="K19" i="280" s="1"/>
  <c r="K20" i="280" s="1"/>
  <c r="K154" i="273"/>
  <c r="K155" i="273" s="1"/>
  <c r="K40" i="280" s="1"/>
  <c r="K41" i="280" s="1"/>
  <c r="K44" i="280" s="1"/>
  <c r="J21" i="280"/>
  <c r="J36" i="265" s="1"/>
  <c r="J30" i="280"/>
  <c r="K30" i="280"/>
  <c r="K21" i="280"/>
  <c r="K36" i="265" s="1"/>
  <c r="AR13" i="273"/>
  <c r="AR14" i="273" s="1"/>
  <c r="AS10" i="273"/>
  <c r="AR5" i="288"/>
  <c r="AR5" i="275"/>
  <c r="AR5" i="265"/>
  <c r="AR5" i="286"/>
  <c r="AR5" i="285"/>
  <c r="AR5" i="277"/>
  <c r="AR5" i="280"/>
  <c r="AR5" i="273"/>
  <c r="AR5" i="282"/>
  <c r="AR5" i="278"/>
  <c r="AQ12" i="288"/>
  <c r="AQ19" i="273"/>
  <c r="AQ37" i="273"/>
  <c r="AQ47" i="273"/>
  <c r="AQ56" i="273"/>
  <c r="N2" i="277"/>
  <c r="N4" i="277" s="1"/>
  <c r="O48" i="273"/>
  <c r="N51" i="273"/>
  <c r="M20" i="273"/>
  <c r="M153" i="273" s="1"/>
  <c r="L24" i="273"/>
  <c r="L25" i="273" s="1"/>
  <c r="J97" i="273"/>
  <c r="J11" i="285"/>
  <c r="J12" i="285" s="1"/>
  <c r="K18" i="288"/>
  <c r="K90" i="273"/>
  <c r="K91" i="273" s="1"/>
  <c r="K32" i="273"/>
  <c r="K33" i="273" s="1"/>
  <c r="K96" i="273"/>
  <c r="K97" i="273" s="1"/>
  <c r="K75" i="273"/>
  <c r="K111" i="273"/>
  <c r="K112" i="273" s="1"/>
  <c r="K11" i="285" s="1"/>
  <c r="K12" i="285" s="1"/>
  <c r="K2" i="265"/>
  <c r="K2" i="288"/>
  <c r="K2" i="275"/>
  <c r="K2" i="286"/>
  <c r="K2" i="278"/>
  <c r="K2" i="273"/>
  <c r="K2" i="282"/>
  <c r="K2" i="280"/>
  <c r="K2" i="285"/>
  <c r="J91" i="273"/>
  <c r="J146" i="273"/>
  <c r="J38" i="273"/>
  <c r="K39" i="273" s="1"/>
  <c r="K41" i="273" s="1"/>
  <c r="J76" i="273"/>
  <c r="J26" i="280" s="1"/>
  <c r="J31" i="280" s="1"/>
  <c r="K28" i="280" l="1"/>
  <c r="K43" i="280" s="1"/>
  <c r="K45" i="280" s="1"/>
  <c r="K46" i="280" s="1"/>
  <c r="J70" i="265"/>
  <c r="L122" i="273"/>
  <c r="L123" i="273" s="1"/>
  <c r="L19" i="280" s="1"/>
  <c r="L20" i="280" s="1"/>
  <c r="L154" i="273"/>
  <c r="L155" i="273" s="1"/>
  <c r="L40" i="280" s="1"/>
  <c r="L41" i="280" s="1"/>
  <c r="L44" i="280" s="1"/>
  <c r="AS13" i="273"/>
  <c r="AS14" i="273" s="1"/>
  <c r="AT10" i="273"/>
  <c r="AS5" i="288"/>
  <c r="AS5" i="275"/>
  <c r="AS5" i="282"/>
  <c r="AS5" i="280"/>
  <c r="AS5" i="277"/>
  <c r="AS5" i="286"/>
  <c r="AS5" i="278"/>
  <c r="AS5" i="265"/>
  <c r="AS5" i="273"/>
  <c r="AS5" i="285"/>
  <c r="AR12" i="288"/>
  <c r="AR19" i="273"/>
  <c r="AR47" i="273"/>
  <c r="AR56" i="273"/>
  <c r="AR37" i="273"/>
  <c r="O2" i="277"/>
  <c r="O4" i="277" s="1"/>
  <c r="P48" i="273"/>
  <c r="O51" i="273"/>
  <c r="J20" i="286"/>
  <c r="J32" i="286"/>
  <c r="J43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5" i="286"/>
  <c r="J16" i="286" s="1"/>
  <c r="J100" i="273"/>
  <c r="K101" i="273" s="1"/>
  <c r="K59" i="273" s="1"/>
  <c r="K146" i="273"/>
  <c r="K38" i="273"/>
  <c r="L39" i="273" s="1"/>
  <c r="L41" i="273" s="1"/>
  <c r="J13" i="285"/>
  <c r="J22" i="285"/>
  <c r="L18" i="288"/>
  <c r="L96" i="273"/>
  <c r="L97" i="273" s="1"/>
  <c r="L111" i="273"/>
  <c r="L112" i="273" s="1"/>
  <c r="L11" i="285" s="1"/>
  <c r="L12" i="285" s="1"/>
  <c r="L75" i="273"/>
  <c r="L76" i="273" s="1"/>
  <c r="L26" i="280" s="1"/>
  <c r="L31" i="280" s="1"/>
  <c r="L90" i="273"/>
  <c r="L91" i="273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26" i="280" s="1"/>
  <c r="K31" i="280" s="1"/>
  <c r="K13" i="285"/>
  <c r="K13" i="265" s="1"/>
  <c r="K22" i="285"/>
  <c r="K20" i="278"/>
  <c r="K21" i="278" s="1"/>
  <c r="K26" i="278" s="1"/>
  <c r="K41" i="278"/>
  <c r="K42" i="278" s="1"/>
  <c r="K43" i="278" s="1"/>
  <c r="K147" i="273"/>
  <c r="K141" i="273"/>
  <c r="K12" i="278"/>
  <c r="K13" i="278" s="1"/>
  <c r="K25" i="278" s="1"/>
  <c r="K33" i="278"/>
  <c r="K136" i="273"/>
  <c r="K15" i="286"/>
  <c r="K100" i="273"/>
  <c r="L101" i="273" s="1"/>
  <c r="L59" i="273" s="1"/>
  <c r="J12" i="278"/>
  <c r="J13" i="278" s="1"/>
  <c r="J25" i="278" s="1"/>
  <c r="J147" i="273"/>
  <c r="J148" i="273" s="1"/>
  <c r="J33" i="278"/>
  <c r="J141" i="273"/>
  <c r="J142" i="273" s="1"/>
  <c r="J20" i="278"/>
  <c r="J21" i="278" s="1"/>
  <c r="J41" i="278"/>
  <c r="J42" i="278" s="1"/>
  <c r="J136" i="273"/>
  <c r="J137" i="273" s="1"/>
  <c r="N20" i="273"/>
  <c r="N153" i="273" s="1"/>
  <c r="M24" i="273"/>
  <c r="M25" i="273" s="1"/>
  <c r="M122" i="273" l="1"/>
  <c r="M123" i="273" s="1"/>
  <c r="M19" i="280" s="1"/>
  <c r="M20" i="280" s="1"/>
  <c r="M154" i="273"/>
  <c r="M155" i="273" s="1"/>
  <c r="M40" i="280" s="1"/>
  <c r="M41" i="280" s="1"/>
  <c r="M44" i="280" s="1"/>
  <c r="L28" i="280"/>
  <c r="L43" i="280" s="1"/>
  <c r="L45" i="280" s="1"/>
  <c r="L46" i="280" s="1"/>
  <c r="K70" i="265"/>
  <c r="M28" i="280"/>
  <c r="M43" i="280" s="1"/>
  <c r="L70" i="265"/>
  <c r="L21" i="280"/>
  <c r="L30" i="280"/>
  <c r="K35" i="265"/>
  <c r="K16" i="265"/>
  <c r="AT13" i="273"/>
  <c r="AT14" i="273" s="1"/>
  <c r="AU10" i="273"/>
  <c r="AT5" i="288"/>
  <c r="AT5" i="275"/>
  <c r="AT5" i="265"/>
  <c r="AT5" i="286"/>
  <c r="AT5" i="278"/>
  <c r="AT5" i="277"/>
  <c r="AT5" i="280"/>
  <c r="AT5" i="273"/>
  <c r="AT5" i="285"/>
  <c r="AT5" i="282"/>
  <c r="AS12" i="288"/>
  <c r="AS19" i="273"/>
  <c r="AS37" i="273"/>
  <c r="AS47" i="273"/>
  <c r="AS56" i="273"/>
  <c r="K27" i="278"/>
  <c r="K32" i="278" s="1"/>
  <c r="P2" i="277"/>
  <c r="P4" i="277" s="1"/>
  <c r="Q48" i="273"/>
  <c r="P51" i="273"/>
  <c r="O20" i="273"/>
  <c r="O153" i="273" s="1"/>
  <c r="N24" i="273"/>
  <c r="N25" i="273" s="1"/>
  <c r="K137" i="273"/>
  <c r="J140" i="273"/>
  <c r="J43" i="278"/>
  <c r="K142" i="273"/>
  <c r="J19" i="278"/>
  <c r="K148" i="273"/>
  <c r="J11" i="278"/>
  <c r="K31" i="265"/>
  <c r="K10" i="265"/>
  <c r="L15" i="286"/>
  <c r="L100" i="273"/>
  <c r="M101" i="273" s="1"/>
  <c r="M59" i="273" s="1"/>
  <c r="L13" i="285"/>
  <c r="L13" i="265" s="1"/>
  <c r="L22" i="285"/>
  <c r="L42" i="273"/>
  <c r="L52" i="273"/>
  <c r="L43" i="286"/>
  <c r="L48" i="286" s="1"/>
  <c r="L20" i="286"/>
  <c r="L25" i="286" s="1"/>
  <c r="L13" i="288"/>
  <c r="L32" i="286"/>
  <c r="L37" i="286" s="1"/>
  <c r="L18" i="285"/>
  <c r="L23" i="285" s="1"/>
  <c r="L15" i="275"/>
  <c r="L20" i="275" s="1"/>
  <c r="M17" i="275" s="1"/>
  <c r="L79" i="273"/>
  <c r="M80" i="273" s="1"/>
  <c r="M58" i="273" s="1"/>
  <c r="L57" i="273"/>
  <c r="J17" i="286"/>
  <c r="J24" i="286"/>
  <c r="J25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26" i="280" s="1"/>
  <c r="M111" i="273"/>
  <c r="M112" i="273" s="1"/>
  <c r="M32" i="273"/>
  <c r="M33" i="273" s="1"/>
  <c r="M90" i="273"/>
  <c r="M91" i="273" s="1"/>
  <c r="M96" i="273"/>
  <c r="M97" i="273" s="1"/>
  <c r="M2" i="265"/>
  <c r="M2" i="282"/>
  <c r="M2" i="280"/>
  <c r="M2" i="278"/>
  <c r="M2" i="286"/>
  <c r="M2" i="273"/>
  <c r="M2" i="288"/>
  <c r="M2" i="275"/>
  <c r="M2" i="285"/>
  <c r="J26" i="278"/>
  <c r="J27" i="278" s="1"/>
  <c r="K34" i="278"/>
  <c r="K32" i="286"/>
  <c r="K43" i="286"/>
  <c r="K20" i="286"/>
  <c r="K13" i="288"/>
  <c r="K18" i="285"/>
  <c r="K79" i="273"/>
  <c r="L80" i="273" s="1"/>
  <c r="L58" i="273" s="1"/>
  <c r="K15" i="275"/>
  <c r="K20" i="275" s="1"/>
  <c r="L17" i="275" s="1"/>
  <c r="K57" i="273"/>
  <c r="L146" i="273"/>
  <c r="L38" i="273"/>
  <c r="M39" i="273" s="1"/>
  <c r="M41" i="273" s="1"/>
  <c r="L12" i="278"/>
  <c r="L13" i="278" s="1"/>
  <c r="L25" i="278" s="1"/>
  <c r="L33" i="278"/>
  <c r="L147" i="273"/>
  <c r="L20" i="278"/>
  <c r="L21" i="278" s="1"/>
  <c r="L26" i="278" s="1"/>
  <c r="L41" i="278"/>
  <c r="L42" i="278" s="1"/>
  <c r="L43" i="278" s="1"/>
  <c r="L141" i="273"/>
  <c r="L136" i="273"/>
  <c r="J13" i="265"/>
  <c r="K58" i="273"/>
  <c r="J23" i="285"/>
  <c r="N122" i="273" l="1"/>
  <c r="N123" i="273" s="1"/>
  <c r="N19" i="280" s="1"/>
  <c r="N20" i="280" s="1"/>
  <c r="N154" i="273"/>
  <c r="N155" i="273" s="1"/>
  <c r="N40" i="280" s="1"/>
  <c r="N41" i="280" s="1"/>
  <c r="N44" i="280" s="1"/>
  <c r="L36" i="265"/>
  <c r="M45" i="280"/>
  <c r="M46" i="280" s="1"/>
  <c r="L16" i="265"/>
  <c r="L35" i="265"/>
  <c r="M21" i="280"/>
  <c r="M36" i="265" s="1"/>
  <c r="M30" i="280"/>
  <c r="M31" i="280" s="1"/>
  <c r="AU13" i="273"/>
  <c r="AU14" i="273" s="1"/>
  <c r="AV10" i="273"/>
  <c r="AU5" i="288"/>
  <c r="AU5" i="275"/>
  <c r="AU5" i="282"/>
  <c r="AU5" i="280"/>
  <c r="AU5" i="277"/>
  <c r="AU5" i="286"/>
  <c r="AU5" i="278"/>
  <c r="AU5" i="285"/>
  <c r="AU5" i="265"/>
  <c r="AU5" i="273"/>
  <c r="AT12" i="288"/>
  <c r="AT19" i="273"/>
  <c r="AT47" i="273"/>
  <c r="AT56" i="273"/>
  <c r="AT37" i="273"/>
  <c r="K60" i="273"/>
  <c r="L60" i="273" s="1"/>
  <c r="Q2" i="277"/>
  <c r="Q4" i="277" s="1"/>
  <c r="Q51" i="273"/>
  <c r="R48" i="273"/>
  <c r="K66" i="273"/>
  <c r="K67" i="273" s="1"/>
  <c r="K22" i="286"/>
  <c r="K14" i="286" s="1"/>
  <c r="K16" i="286" s="1"/>
  <c r="J73" i="265"/>
  <c r="J59" i="265"/>
  <c r="J60" i="265" s="1"/>
  <c r="K20" i="285"/>
  <c r="K23" i="285" s="1"/>
  <c r="M13" i="288"/>
  <c r="M43" i="286"/>
  <c r="M20" i="286"/>
  <c r="M32" i="286"/>
  <c r="M18" i="285"/>
  <c r="M57" i="273"/>
  <c r="M79" i="273"/>
  <c r="N80" i="273" s="1"/>
  <c r="N58" i="273" s="1"/>
  <c r="M15" i="275"/>
  <c r="M20" i="275" s="1"/>
  <c r="N17" i="275" s="1"/>
  <c r="M147" i="273"/>
  <c r="M33" i="278"/>
  <c r="M12" i="278"/>
  <c r="M141" i="273"/>
  <c r="M41" i="278"/>
  <c r="M42" i="278" s="1"/>
  <c r="M20" i="278"/>
  <c r="M136" i="273"/>
  <c r="M146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5" i="286"/>
  <c r="M56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11" i="285" s="1"/>
  <c r="N12" i="285" s="1"/>
  <c r="N32" i="273"/>
  <c r="N33" i="273" s="1"/>
  <c r="N96" i="273"/>
  <c r="N97" i="273" s="1"/>
  <c r="N18" i="288"/>
  <c r="N90" i="273"/>
  <c r="N91" i="273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14" i="265" s="1"/>
  <c r="K19" i="265" s="1"/>
  <c r="K22" i="265" s="1"/>
  <c r="K30" i="265"/>
  <c r="K33" i="265" s="1"/>
  <c r="K37" i="265" s="1"/>
  <c r="K42" i="265" s="1"/>
  <c r="K47" i="265" s="1"/>
  <c r="J32" i="278"/>
  <c r="J34" i="278" s="1"/>
  <c r="M15" i="286"/>
  <c r="M100" i="273"/>
  <c r="N101" i="273" s="1"/>
  <c r="N59" i="273" s="1"/>
  <c r="M11" i="285"/>
  <c r="M12" i="285" s="1"/>
  <c r="J49" i="265"/>
  <c r="M34" i="286"/>
  <c r="M52" i="286" s="1"/>
  <c r="L74" i="265"/>
  <c r="M22" i="286"/>
  <c r="M14" i="286" s="1"/>
  <c r="M16" i="286" s="1"/>
  <c r="L73" i="265"/>
  <c r="L148" i="273"/>
  <c r="K11" i="278"/>
  <c r="L142" i="273"/>
  <c r="K19" i="278"/>
  <c r="J10" i="265"/>
  <c r="J31" i="265"/>
  <c r="K140" i="273"/>
  <c r="L137" i="273"/>
  <c r="P20" i="273"/>
  <c r="P153" i="273" s="1"/>
  <c r="O24" i="273"/>
  <c r="O25" i="273" s="1"/>
  <c r="N28" i="280" l="1"/>
  <c r="N43" i="280" s="1"/>
  <c r="N45" i="280" s="1"/>
  <c r="N46" i="280" s="1"/>
  <c r="M70" i="265"/>
  <c r="M35" i="265"/>
  <c r="M16" i="265"/>
  <c r="N21" i="280"/>
  <c r="N36" i="265" s="1"/>
  <c r="N30" i="280"/>
  <c r="O122" i="273"/>
  <c r="O123" i="273" s="1"/>
  <c r="O19" i="280" s="1"/>
  <c r="O20" i="280" s="1"/>
  <c r="O154" i="273"/>
  <c r="O155" i="273" s="1"/>
  <c r="O40" i="280" s="1"/>
  <c r="O41" i="280" s="1"/>
  <c r="O44" i="280" s="1"/>
  <c r="AV13" i="273"/>
  <c r="AV14" i="273" s="1"/>
  <c r="AW10" i="273"/>
  <c r="AV5" i="288"/>
  <c r="AV5" i="275"/>
  <c r="AV5" i="265"/>
  <c r="AV5" i="286"/>
  <c r="AV5" i="285"/>
  <c r="AV5" i="277"/>
  <c r="AV5" i="280"/>
  <c r="AV5" i="273"/>
  <c r="AV5" i="282"/>
  <c r="AV5" i="278"/>
  <c r="AU12" i="288"/>
  <c r="AU19" i="273"/>
  <c r="AU37" i="273"/>
  <c r="AU47" i="273"/>
  <c r="AU56" i="273"/>
  <c r="S48" i="273"/>
  <c r="R2" i="277"/>
  <c r="R4" i="277" s="1"/>
  <c r="R51" i="273"/>
  <c r="Q20" i="273"/>
  <c r="Q153" i="273" s="1"/>
  <c r="P24" i="273"/>
  <c r="P25" i="273" s="1"/>
  <c r="M17" i="286"/>
  <c r="M49" i="265" s="1"/>
  <c r="M15" i="288"/>
  <c r="M24" i="286"/>
  <c r="M25" i="286" s="1"/>
  <c r="M13" i="285"/>
  <c r="M22" i="285"/>
  <c r="M23" i="285" s="1"/>
  <c r="L9" i="265"/>
  <c r="L11" i="265" s="1"/>
  <c r="L14" i="265" s="1"/>
  <c r="L19" i="265" s="1"/>
  <c r="L22" i="265" s="1"/>
  <c r="L30" i="265"/>
  <c r="L33" i="265" s="1"/>
  <c r="L37" i="265" s="1"/>
  <c r="L42" i="265" s="1"/>
  <c r="L47" i="265" s="1"/>
  <c r="N146" i="273"/>
  <c r="N38" i="273"/>
  <c r="O39" i="273" s="1"/>
  <c r="O41" i="273" s="1"/>
  <c r="N76" i="273"/>
  <c r="N26" i="280" s="1"/>
  <c r="N31" i="280" s="1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90" i="273"/>
  <c r="O91" i="273" s="1"/>
  <c r="O96" i="273"/>
  <c r="O97" i="273" s="1"/>
  <c r="O32" i="273"/>
  <c r="O33" i="273" s="1"/>
  <c r="O2" i="265"/>
  <c r="O2" i="275"/>
  <c r="O2" i="286"/>
  <c r="O2" i="278"/>
  <c r="O2" i="273"/>
  <c r="O2" i="288"/>
  <c r="O2" i="285"/>
  <c r="O2" i="282"/>
  <c r="O2" i="280"/>
  <c r="L140" i="273"/>
  <c r="M137" i="273"/>
  <c r="M142" i="273"/>
  <c r="L19" i="278"/>
  <c r="M148" i="273"/>
  <c r="L11" i="278"/>
  <c r="L75" i="265"/>
  <c r="L81" i="265" s="1"/>
  <c r="J9" i="265"/>
  <c r="J30" i="265"/>
  <c r="K53" i="286"/>
  <c r="K35" i="286"/>
  <c r="M4" i="265"/>
  <c r="M4" i="275"/>
  <c r="M4" i="286"/>
  <c r="M4" i="285"/>
  <c r="M4" i="273"/>
  <c r="M4" i="288"/>
  <c r="M4" i="280"/>
  <c r="M4" i="282"/>
  <c r="M4" i="278"/>
  <c r="N15" i="286"/>
  <c r="N100" i="273"/>
  <c r="O101" i="273" s="1"/>
  <c r="O59" i="273" s="1"/>
  <c r="N20" i="278"/>
  <c r="N33" i="278"/>
  <c r="N141" i="273"/>
  <c r="N41" i="278"/>
  <c r="N42" i="278" s="1"/>
  <c r="N43" i="278" s="1"/>
  <c r="N147" i="273"/>
  <c r="N12" i="278"/>
  <c r="N136" i="273"/>
  <c r="N13" i="285"/>
  <c r="N13" i="265" s="1"/>
  <c r="N22" i="285"/>
  <c r="L65" i="265"/>
  <c r="L60" i="265"/>
  <c r="N42" i="273"/>
  <c r="N52" i="273"/>
  <c r="K17" i="286"/>
  <c r="K15" i="288"/>
  <c r="K24" i="286"/>
  <c r="K25" i="286" s="1"/>
  <c r="K3" i="282"/>
  <c r="K3" i="273"/>
  <c r="K3" i="265"/>
  <c r="K3" i="286"/>
  <c r="K50" i="273"/>
  <c r="K3" i="278"/>
  <c r="K3" i="285"/>
  <c r="K3" i="275"/>
  <c r="K3" i="280"/>
  <c r="K3" i="288"/>
  <c r="O21" i="280" l="1"/>
  <c r="O30" i="280"/>
  <c r="O28" i="280"/>
  <c r="O43" i="280" s="1"/>
  <c r="O45" i="280" s="1"/>
  <c r="O46" i="280" s="1"/>
  <c r="N70" i="265"/>
  <c r="P122" i="273"/>
  <c r="P123" i="273" s="1"/>
  <c r="P19" i="280" s="1"/>
  <c r="P20" i="280" s="1"/>
  <c r="P154" i="273"/>
  <c r="P155" i="273" s="1"/>
  <c r="P40" i="280" s="1"/>
  <c r="P41" i="280" s="1"/>
  <c r="P44" i="280" s="1"/>
  <c r="N16" i="265"/>
  <c r="N35" i="265"/>
  <c r="AW13" i="273"/>
  <c r="AW14" i="273" s="1"/>
  <c r="AX10" i="273"/>
  <c r="AW5" i="288"/>
  <c r="AW5" i="275"/>
  <c r="AW5" i="282"/>
  <c r="AW5" i="280"/>
  <c r="AW5" i="277"/>
  <c r="AW5" i="286"/>
  <c r="AW5" i="278"/>
  <c r="AW5" i="265"/>
  <c r="AW5" i="273"/>
  <c r="AW5" i="285"/>
  <c r="AV12" i="288"/>
  <c r="AV19" i="273"/>
  <c r="AV47" i="273"/>
  <c r="AV56" i="273"/>
  <c r="AV37" i="273"/>
  <c r="S2" i="277"/>
  <c r="S4" i="277" s="1"/>
  <c r="S51" i="273"/>
  <c r="T48" i="273"/>
  <c r="N22" i="286"/>
  <c r="N14" i="286" s="1"/>
  <c r="N16" i="286" s="1"/>
  <c r="M73" i="265"/>
  <c r="L22" i="286"/>
  <c r="L14" i="286" s="1"/>
  <c r="L16" i="286" s="1"/>
  <c r="K73" i="265"/>
  <c r="K49" i="265"/>
  <c r="N10" i="265"/>
  <c r="N31" i="265"/>
  <c r="J11" i="265"/>
  <c r="O20" i="278"/>
  <c r="O33" i="278"/>
  <c r="O12" i="278"/>
  <c r="O147" i="273"/>
  <c r="O41" i="278"/>
  <c r="O42" i="278" s="1"/>
  <c r="O43" i="278" s="1"/>
  <c r="O141" i="273"/>
  <c r="O136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2" i="286"/>
  <c r="N43" i="286"/>
  <c r="N20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90" i="273"/>
  <c r="P91" i="273" s="1"/>
  <c r="P75" i="273"/>
  <c r="P76" i="273" s="1"/>
  <c r="P26" i="280" s="1"/>
  <c r="P32" i="273"/>
  <c r="P33" i="273" s="1"/>
  <c r="P111" i="273"/>
  <c r="P112" i="273" s="1"/>
  <c r="P11" i="285" s="1"/>
  <c r="P12" i="285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0" i="265" s="1"/>
  <c r="J33" i="265"/>
  <c r="M11" i="278"/>
  <c r="M13" i="278" s="1"/>
  <c r="M25" i="278" s="1"/>
  <c r="N148" i="273"/>
  <c r="N142" i="273"/>
  <c r="M19" i="278"/>
  <c r="M21" i="278" s="1"/>
  <c r="N137" i="273"/>
  <c r="M140" i="273"/>
  <c r="O146" i="273"/>
  <c r="O38" i="273"/>
  <c r="P39" i="273" s="1"/>
  <c r="P41" i="273" s="1"/>
  <c r="O15" i="286"/>
  <c r="O100" i="273"/>
  <c r="P101" i="273" s="1"/>
  <c r="P59" i="273" s="1"/>
  <c r="M66" i="273"/>
  <c r="M67" i="273" s="1"/>
  <c r="M10" i="265"/>
  <c r="M31" i="265"/>
  <c r="O76" i="273"/>
  <c r="O26" i="280" s="1"/>
  <c r="O31" i="280" s="1"/>
  <c r="L53" i="286"/>
  <c r="L35" i="286"/>
  <c r="R20" i="273"/>
  <c r="R153" i="273" s="1"/>
  <c r="Q24" i="273"/>
  <c r="Q25" i="273" s="1"/>
  <c r="Q122" i="273" l="1"/>
  <c r="Q123" i="273" s="1"/>
  <c r="Q19" i="280" s="1"/>
  <c r="Q20" i="280" s="1"/>
  <c r="Q154" i="273"/>
  <c r="Q155" i="273" s="1"/>
  <c r="Q40" i="280" s="1"/>
  <c r="Q41" i="280" s="1"/>
  <c r="Q44" i="280" s="1"/>
  <c r="P28" i="280"/>
  <c r="O70" i="265"/>
  <c r="P21" i="280"/>
  <c r="P36" i="265" s="1"/>
  <c r="P30" i="280"/>
  <c r="P31" i="280" s="1"/>
  <c r="O35" i="265"/>
  <c r="O16" i="265"/>
  <c r="O36" i="265"/>
  <c r="P43" i="280"/>
  <c r="P45" i="280" s="1"/>
  <c r="P46" i="280" s="1"/>
  <c r="AX13" i="273"/>
  <c r="AX14" i="273" s="1"/>
  <c r="AY10" i="273"/>
  <c r="AX5" i="288"/>
  <c r="AX5" i="275"/>
  <c r="AX5" i="265"/>
  <c r="AX5" i="286"/>
  <c r="AX5" i="278"/>
  <c r="AX5" i="277"/>
  <c r="AX5" i="280"/>
  <c r="AX5" i="273"/>
  <c r="AX5" i="285"/>
  <c r="AX5" i="282"/>
  <c r="AW12" i="288"/>
  <c r="AW19" i="273"/>
  <c r="AW37" i="273"/>
  <c r="AW47" i="273"/>
  <c r="AW56" i="273"/>
  <c r="N23" i="285"/>
  <c r="O20" i="285" s="1"/>
  <c r="T2" i="277"/>
  <c r="T4" i="277" s="1"/>
  <c r="T51" i="273"/>
  <c r="U48" i="273"/>
  <c r="N66" i="273"/>
  <c r="N67" i="273" s="1"/>
  <c r="L82" i="265"/>
  <c r="L83" i="265"/>
  <c r="P15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S153" i="273" s="1"/>
  <c r="R24" i="273"/>
  <c r="R25" i="273" s="1"/>
  <c r="O13" i="288"/>
  <c r="O32" i="286"/>
  <c r="O43" i="286"/>
  <c r="O20" i="286"/>
  <c r="O18" i="285"/>
  <c r="O79" i="273"/>
  <c r="P80" i="273" s="1"/>
  <c r="P58" i="273" s="1"/>
  <c r="O15" i="275"/>
  <c r="O20" i="275" s="1"/>
  <c r="P17" i="275" s="1"/>
  <c r="O57" i="273"/>
  <c r="P32" i="286"/>
  <c r="P43" i="286"/>
  <c r="P20" i="286"/>
  <c r="P13" i="288"/>
  <c r="P18" i="285"/>
  <c r="P15" i="275"/>
  <c r="P79" i="273"/>
  <c r="Q80" i="273" s="1"/>
  <c r="Q58" i="273" s="1"/>
  <c r="P57" i="273"/>
  <c r="M26" i="278"/>
  <c r="M27" i="278" s="1"/>
  <c r="O148" i="273"/>
  <c r="N11" i="278"/>
  <c r="N13" i="278" s="1"/>
  <c r="N25" i="278" s="1"/>
  <c r="P146" i="273"/>
  <c r="P38" i="273"/>
  <c r="Q39" i="273" s="1"/>
  <c r="Q41" i="273" s="1"/>
  <c r="Q18" i="288"/>
  <c r="Q96" i="273"/>
  <c r="Q97" i="273" s="1"/>
  <c r="Q90" i="273"/>
  <c r="Q91" i="273" s="1"/>
  <c r="Q75" i="273"/>
  <c r="Q76" i="273" s="1"/>
  <c r="Q26" i="280" s="1"/>
  <c r="Q111" i="273"/>
  <c r="Q112" i="273" s="1"/>
  <c r="Q11" i="285" s="1"/>
  <c r="Q12" i="285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37" i="273"/>
  <c r="N140" i="273"/>
  <c r="O142" i="273"/>
  <c r="N19" i="278"/>
  <c r="N21" i="278" s="1"/>
  <c r="N26" i="278" s="1"/>
  <c r="J37" i="265"/>
  <c r="P13" i="285"/>
  <c r="P13" i="265" s="1"/>
  <c r="P22" i="285"/>
  <c r="P12" i="278"/>
  <c r="P147" i="273"/>
  <c r="P141" i="273"/>
  <c r="P41" i="278"/>
  <c r="P42" i="278" s="1"/>
  <c r="P20" i="278"/>
  <c r="P33" i="278"/>
  <c r="P136" i="273"/>
  <c r="O58" i="273"/>
  <c r="N59" i="265"/>
  <c r="N60" i="265" s="1"/>
  <c r="O10" i="265"/>
  <c r="O31" i="265"/>
  <c r="K50" i="265"/>
  <c r="L17" i="286"/>
  <c r="L15" i="288"/>
  <c r="L24" i="286"/>
  <c r="N24" i="286"/>
  <c r="N25" i="286" s="1"/>
  <c r="N17" i="286"/>
  <c r="N49" i="265" s="1"/>
  <c r="N15" i="288"/>
  <c r="Q28" i="280" l="1"/>
  <c r="Q43" i="280" s="1"/>
  <c r="Q45" i="280" s="1"/>
  <c r="Q46" i="280" s="1"/>
  <c r="P70" i="265"/>
  <c r="R122" i="273"/>
  <c r="R123" i="273" s="1"/>
  <c r="R19" i="280" s="1"/>
  <c r="R20" i="280" s="1"/>
  <c r="R154" i="273"/>
  <c r="R155" i="273" s="1"/>
  <c r="R40" i="280" s="1"/>
  <c r="R41" i="280" s="1"/>
  <c r="R44" i="280" s="1"/>
  <c r="P16" i="265"/>
  <c r="P35" i="265"/>
  <c r="Q21" i="280"/>
  <c r="Q30" i="280"/>
  <c r="Q31" i="280" s="1"/>
  <c r="AY13" i="273"/>
  <c r="AY14" i="273" s="1"/>
  <c r="AZ10" i="273"/>
  <c r="AY5" i="288"/>
  <c r="AY5" i="275"/>
  <c r="AY5" i="282"/>
  <c r="AY5" i="280"/>
  <c r="AY5" i="277"/>
  <c r="AY5" i="286"/>
  <c r="AY5" i="278"/>
  <c r="AY5" i="285"/>
  <c r="AY5" i="265"/>
  <c r="AY5" i="273"/>
  <c r="AX12" i="288"/>
  <c r="AX19" i="273"/>
  <c r="AX47" i="273"/>
  <c r="AX56" i="273"/>
  <c r="AX37" i="273"/>
  <c r="P20" i="275"/>
  <c r="Q17" i="275" s="1"/>
  <c r="O60" i="273"/>
  <c r="P60" i="273" s="1"/>
  <c r="U2" i="277"/>
  <c r="U4" i="277" s="1"/>
  <c r="U51" i="273"/>
  <c r="V48" i="273"/>
  <c r="O22" i="286"/>
  <c r="O14" i="286" s="1"/>
  <c r="O16" i="286" s="1"/>
  <c r="N73" i="265"/>
  <c r="O66" i="273"/>
  <c r="O67" i="273" s="1"/>
  <c r="L49" i="265"/>
  <c r="K46" i="286"/>
  <c r="K57" i="286"/>
  <c r="P43" i="278"/>
  <c r="Q32" i="286"/>
  <c r="Q13" i="288"/>
  <c r="Q43" i="286"/>
  <c r="Q20" i="286"/>
  <c r="Q18" i="285"/>
  <c r="Q79" i="273"/>
  <c r="R80" i="273" s="1"/>
  <c r="Q15" i="275"/>
  <c r="Q57" i="273"/>
  <c r="Q13" i="285"/>
  <c r="Q13" i="265" s="1"/>
  <c r="Q22" i="285"/>
  <c r="Q15" i="286"/>
  <c r="Q100" i="273"/>
  <c r="R101" i="273" s="1"/>
  <c r="R59" i="273" s="1"/>
  <c r="Q42" i="273"/>
  <c r="Q52" i="273"/>
  <c r="O11" i="278"/>
  <c r="O13" i="278" s="1"/>
  <c r="O25" i="278" s="1"/>
  <c r="P148" i="273"/>
  <c r="O23" i="285"/>
  <c r="T20" i="273"/>
  <c r="T153" i="273" s="1"/>
  <c r="S24" i="273"/>
  <c r="S25" i="273" s="1"/>
  <c r="J19" i="265"/>
  <c r="N3" i="285"/>
  <c r="N3" i="288"/>
  <c r="N3" i="280"/>
  <c r="N3" i="275"/>
  <c r="N3" i="278"/>
  <c r="N50" i="273"/>
  <c r="N3" i="282"/>
  <c r="N3" i="265"/>
  <c r="N3" i="273"/>
  <c r="N3" i="286"/>
  <c r="J42" i="265"/>
  <c r="M32" i="278"/>
  <c r="M34" i="278" s="1"/>
  <c r="O19" i="278"/>
  <c r="O21" i="278" s="1"/>
  <c r="O26" i="278" s="1"/>
  <c r="P142" i="273"/>
  <c r="O140" i="273"/>
  <c r="P137" i="273"/>
  <c r="P4" i="265"/>
  <c r="P4" i="288"/>
  <c r="P4" i="282"/>
  <c r="P4" i="280"/>
  <c r="P4" i="278"/>
  <c r="P4" i="275"/>
  <c r="P4" i="285"/>
  <c r="P4" i="286"/>
  <c r="P4" i="273"/>
  <c r="Q146" i="273"/>
  <c r="Q38" i="273"/>
  <c r="R39" i="273" s="1"/>
  <c r="R41" i="273" s="1"/>
  <c r="Q12" i="278"/>
  <c r="Q147" i="273"/>
  <c r="Q141" i="273"/>
  <c r="Q41" i="278"/>
  <c r="Q42" i="278" s="1"/>
  <c r="Q43" i="278" s="1"/>
  <c r="Q20" i="278"/>
  <c r="Q33" i="278"/>
  <c r="Q136" i="273"/>
  <c r="N27" i="278"/>
  <c r="N32" i="278" s="1"/>
  <c r="N34" i="278" s="1"/>
  <c r="R18" i="288"/>
  <c r="R96" i="273"/>
  <c r="R97" i="273" s="1"/>
  <c r="R90" i="273"/>
  <c r="R91" i="273" s="1"/>
  <c r="R32" i="273"/>
  <c r="R33" i="273" s="1"/>
  <c r="R75" i="273"/>
  <c r="R111" i="273"/>
  <c r="R112" i="273" s="1"/>
  <c r="R11" i="285" s="1"/>
  <c r="R12" i="285" s="1"/>
  <c r="R2" i="265"/>
  <c r="R2" i="275"/>
  <c r="R2" i="286"/>
  <c r="R2" i="285"/>
  <c r="R2" i="273"/>
  <c r="R2" i="282"/>
  <c r="R2" i="278"/>
  <c r="R2" i="288"/>
  <c r="R2" i="280"/>
  <c r="O13" i="265"/>
  <c r="R28" i="280" l="1"/>
  <c r="R43" i="280" s="1"/>
  <c r="R45" i="280" s="1"/>
  <c r="R46" i="280" s="1"/>
  <c r="Q70" i="265"/>
  <c r="S122" i="273"/>
  <c r="S123" i="273" s="1"/>
  <c r="S19" i="280" s="1"/>
  <c r="S20" i="280" s="1"/>
  <c r="S154" i="273"/>
  <c r="S155" i="273" s="1"/>
  <c r="S40" i="280" s="1"/>
  <c r="S41" i="280" s="1"/>
  <c r="S44" i="280" s="1"/>
  <c r="Q36" i="265"/>
  <c r="R21" i="280"/>
  <c r="R36" i="265" s="1"/>
  <c r="R30" i="280"/>
  <c r="Q35" i="265"/>
  <c r="Q16" i="265"/>
  <c r="AZ13" i="273"/>
  <c r="AZ14" i="273" s="1"/>
  <c r="BA10" i="273"/>
  <c r="AZ5" i="288"/>
  <c r="AZ5" i="275"/>
  <c r="AZ5" i="265"/>
  <c r="AZ5" i="286"/>
  <c r="AZ5" i="285"/>
  <c r="AZ5" i="277"/>
  <c r="AZ5" i="280"/>
  <c r="AZ5" i="273"/>
  <c r="AZ5" i="282"/>
  <c r="AZ5" i="278"/>
  <c r="AY12" i="288"/>
  <c r="AY19" i="273"/>
  <c r="AY37" i="273"/>
  <c r="AY47" i="273"/>
  <c r="AY56" i="273"/>
  <c r="V2" i="277"/>
  <c r="V4" i="277" s="1"/>
  <c r="V51" i="273"/>
  <c r="W48" i="273"/>
  <c r="Q20" i="275"/>
  <c r="R17" i="275" s="1"/>
  <c r="R13" i="285"/>
  <c r="R22" i="285"/>
  <c r="R146" i="273"/>
  <c r="R38" i="273"/>
  <c r="S39" i="273" s="1"/>
  <c r="S41" i="273" s="1"/>
  <c r="R12" i="278"/>
  <c r="R147" i="273"/>
  <c r="R141" i="273"/>
  <c r="R41" i="278"/>
  <c r="R42" i="278" s="1"/>
  <c r="R43" i="278" s="1"/>
  <c r="R20" i="278"/>
  <c r="R33" i="278"/>
  <c r="R136" i="273"/>
  <c r="R42" i="273"/>
  <c r="R52" i="273"/>
  <c r="M9" i="265"/>
  <c r="M30" i="265"/>
  <c r="J47" i="265"/>
  <c r="J22" i="265"/>
  <c r="U20" i="273"/>
  <c r="U153" i="273" s="1"/>
  <c r="T24" i="273"/>
  <c r="T25" i="273" s="1"/>
  <c r="O27" i="278"/>
  <c r="O32" i="278" s="1"/>
  <c r="O34" i="278" s="1"/>
  <c r="R58" i="273"/>
  <c r="L50" i="265"/>
  <c r="O3" i="275"/>
  <c r="O3" i="273"/>
  <c r="O3" i="278"/>
  <c r="O50" i="273"/>
  <c r="O3" i="280"/>
  <c r="O3" i="286"/>
  <c r="O3" i="265"/>
  <c r="O3" i="285"/>
  <c r="O3" i="288"/>
  <c r="O3" i="282"/>
  <c r="R15" i="286"/>
  <c r="R100" i="273"/>
  <c r="S101" i="273" s="1"/>
  <c r="S59" i="273" s="1"/>
  <c r="N9" i="265"/>
  <c r="N11" i="265" s="1"/>
  <c r="N14" i="265" s="1"/>
  <c r="N19" i="265" s="1"/>
  <c r="N22" i="265" s="1"/>
  <c r="N30" i="265"/>
  <c r="N33" i="265" s="1"/>
  <c r="N37" i="265" s="1"/>
  <c r="N42" i="265" s="1"/>
  <c r="N47" i="265" s="1"/>
  <c r="N50" i="265" s="1"/>
  <c r="Q31" i="265"/>
  <c r="Q10" i="265"/>
  <c r="R76" i="273"/>
  <c r="R26" i="280" s="1"/>
  <c r="R31" i="280" s="1"/>
  <c r="P140" i="273"/>
  <c r="Q137" i="273"/>
  <c r="P19" i="278"/>
  <c r="P21" i="278" s="1"/>
  <c r="Q142" i="273"/>
  <c r="S18" i="288"/>
  <c r="S96" i="273"/>
  <c r="S97" i="273" s="1"/>
  <c r="S90" i="273"/>
  <c r="S91" i="273" s="1"/>
  <c r="S75" i="273"/>
  <c r="S111" i="273"/>
  <c r="S112" i="273" s="1"/>
  <c r="S11" i="285" s="1"/>
  <c r="S12" i="285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48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7" i="286"/>
  <c r="O15" i="288"/>
  <c r="O24" i="286"/>
  <c r="O25" i="286" s="1"/>
  <c r="S28" i="280" l="1"/>
  <c r="S43" i="280" s="1"/>
  <c r="S45" i="280" s="1"/>
  <c r="S46" i="280" s="1"/>
  <c r="R70" i="265"/>
  <c r="T122" i="273"/>
  <c r="T123" i="273" s="1"/>
  <c r="T19" i="280" s="1"/>
  <c r="T20" i="280" s="1"/>
  <c r="T154" i="273"/>
  <c r="T155" i="273" s="1"/>
  <c r="T40" i="280" s="1"/>
  <c r="T41" i="280" s="1"/>
  <c r="T44" i="280" s="1"/>
  <c r="S21" i="280"/>
  <c r="S36" i="265" s="1"/>
  <c r="S30" i="280"/>
  <c r="R16" i="265"/>
  <c r="R35" i="265"/>
  <c r="BA13" i="273"/>
  <c r="BA14" i="273" s="1"/>
  <c r="BB10" i="273"/>
  <c r="BA5" i="288"/>
  <c r="BA5" i="275"/>
  <c r="BA5" i="282"/>
  <c r="BA5" i="280"/>
  <c r="BA5" i="277"/>
  <c r="BA5" i="286"/>
  <c r="BA5" i="278"/>
  <c r="BA5" i="265"/>
  <c r="BA5" i="273"/>
  <c r="BA5" i="285"/>
  <c r="AZ12" i="288"/>
  <c r="AZ19" i="273"/>
  <c r="AZ47" i="273"/>
  <c r="AZ56" i="273"/>
  <c r="AZ37" i="273"/>
  <c r="W2" i="277"/>
  <c r="W4" i="277" s="1"/>
  <c r="X48" i="273"/>
  <c r="W51" i="273"/>
  <c r="P22" i="286"/>
  <c r="O73" i="265"/>
  <c r="O49" i="265"/>
  <c r="Q66" i="273"/>
  <c r="Q67" i="273" s="1"/>
  <c r="S146" i="273"/>
  <c r="S38" i="273"/>
  <c r="T39" i="273" s="1"/>
  <c r="T41" i="273" s="1"/>
  <c r="S12" i="278"/>
  <c r="S147" i="273"/>
  <c r="S141" i="273"/>
  <c r="S41" i="278"/>
  <c r="S42" i="278" s="1"/>
  <c r="S43" i="278" s="1"/>
  <c r="S20" i="278"/>
  <c r="S33" i="278"/>
  <c r="S136" i="273"/>
  <c r="P26" i="278"/>
  <c r="P27" i="278" s="1"/>
  <c r="N57" i="286"/>
  <c r="N46" i="286"/>
  <c r="S76" i="273"/>
  <c r="S26" i="280" s="1"/>
  <c r="S31" i="280" s="1"/>
  <c r="L57" i="286"/>
  <c r="L46" i="286"/>
  <c r="T18" i="288"/>
  <c r="T75" i="273"/>
  <c r="T76" i="273" s="1"/>
  <c r="T26" i="280" s="1"/>
  <c r="T96" i="273"/>
  <c r="T97" i="273" s="1"/>
  <c r="T90" i="273"/>
  <c r="T91" i="273" s="1"/>
  <c r="T32" i="273"/>
  <c r="T33" i="273" s="1"/>
  <c r="T111" i="273"/>
  <c r="T112" i="273" s="1"/>
  <c r="T11" i="285" s="1"/>
  <c r="T12" i="285" s="1"/>
  <c r="T2" i="265"/>
  <c r="T2" i="288"/>
  <c r="T2" i="275"/>
  <c r="T2" i="286"/>
  <c r="T2" i="285"/>
  <c r="T2" i="273"/>
  <c r="T2" i="280"/>
  <c r="T2" i="282"/>
  <c r="T2" i="278"/>
  <c r="M11" i="265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48" i="273"/>
  <c r="P59" i="265"/>
  <c r="P60" i="265" s="1"/>
  <c r="Q20" i="285"/>
  <c r="Q23" i="285" s="1"/>
  <c r="S13" i="285"/>
  <c r="S13" i="265" s="1"/>
  <c r="S22" i="285"/>
  <c r="S15" i="286"/>
  <c r="S100" i="273"/>
  <c r="T101" i="273" s="1"/>
  <c r="T59" i="273" s="1"/>
  <c r="Q19" i="278"/>
  <c r="Q21" i="278" s="1"/>
  <c r="Q26" i="278" s="1"/>
  <c r="R142" i="273"/>
  <c r="R137" i="273"/>
  <c r="Q140" i="273"/>
  <c r="R32" i="286"/>
  <c r="R13" i="288"/>
  <c r="R43" i="286"/>
  <c r="R20" i="286"/>
  <c r="R18" i="285"/>
  <c r="R15" i="275"/>
  <c r="R20" i="275" s="1"/>
  <c r="S17" i="275" s="1"/>
  <c r="R79" i="273"/>
  <c r="S80" i="273" s="1"/>
  <c r="S58" i="273" s="1"/>
  <c r="R57" i="273"/>
  <c r="R60" i="273" s="1"/>
  <c r="N35" i="286"/>
  <c r="N53" i="286"/>
  <c r="O9" i="265"/>
  <c r="O11" i="265" s="1"/>
  <c r="O14" i="265" s="1"/>
  <c r="O19" i="265" s="1"/>
  <c r="O22" i="265" s="1"/>
  <c r="O30" i="265"/>
  <c r="O33" i="265" s="1"/>
  <c r="O37" i="265" s="1"/>
  <c r="O42" i="265" s="1"/>
  <c r="O47" i="265" s="1"/>
  <c r="V20" i="273"/>
  <c r="V153" i="273" s="1"/>
  <c r="U24" i="273"/>
  <c r="U25" i="273" s="1"/>
  <c r="J53" i="286"/>
  <c r="J54" i="286" s="1"/>
  <c r="J60" i="286" s="1"/>
  <c r="J35" i="286"/>
  <c r="J50" i="265"/>
  <c r="M33" i="265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U122" i="273" l="1"/>
  <c r="U123" i="273" s="1"/>
  <c r="U19" i="280" s="1"/>
  <c r="U20" i="280" s="1"/>
  <c r="U154" i="273"/>
  <c r="U155" i="273" s="1"/>
  <c r="U40" i="280" s="1"/>
  <c r="U41" i="280" s="1"/>
  <c r="U44" i="280" s="1"/>
  <c r="T28" i="280"/>
  <c r="T43" i="280" s="1"/>
  <c r="T45" i="280" s="1"/>
  <c r="T46" i="280" s="1"/>
  <c r="S70" i="265"/>
  <c r="T21" i="280"/>
  <c r="T36" i="265" s="1"/>
  <c r="T30" i="280"/>
  <c r="S35" i="265"/>
  <c r="S16" i="265"/>
  <c r="T31" i="280"/>
  <c r="BB13" i="273"/>
  <c r="BB14" i="273" s="1"/>
  <c r="BC10" i="273"/>
  <c r="BB5" i="288"/>
  <c r="BB5" i="275"/>
  <c r="BB5" i="265"/>
  <c r="BB5" i="286"/>
  <c r="BB5" i="278"/>
  <c r="BB5" i="277"/>
  <c r="BB5" i="280"/>
  <c r="BB5" i="273"/>
  <c r="BB5" i="285"/>
  <c r="BB5" i="282"/>
  <c r="BA12" i="288"/>
  <c r="BA19" i="273"/>
  <c r="BA37" i="273"/>
  <c r="BA47" i="273"/>
  <c r="BA56" i="273"/>
  <c r="O50" i="265"/>
  <c r="O46" i="286" s="1"/>
  <c r="Y48" i="273"/>
  <c r="X2" i="277"/>
  <c r="X4" i="277" s="1"/>
  <c r="X51" i="273"/>
  <c r="R66" i="273"/>
  <c r="R67" i="273" s="1"/>
  <c r="T13" i="288"/>
  <c r="T32" i="286"/>
  <c r="T43" i="286"/>
  <c r="T20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W20" i="273"/>
  <c r="W153" i="273" s="1"/>
  <c r="V24" i="273"/>
  <c r="V25" i="273" s="1"/>
  <c r="O53" i="286"/>
  <c r="O35" i="286"/>
  <c r="S137" i="273"/>
  <c r="R140" i="273"/>
  <c r="Q27" i="278"/>
  <c r="Q32" i="278" s="1"/>
  <c r="Q34" i="278" s="1"/>
  <c r="M14" i="265"/>
  <c r="T146" i="273"/>
  <c r="T38" i="273"/>
  <c r="U39" i="273" s="1"/>
  <c r="U41" i="273" s="1"/>
  <c r="T12" i="278"/>
  <c r="T147" i="273"/>
  <c r="T141" i="273"/>
  <c r="T41" i="278"/>
  <c r="T42" i="278" s="1"/>
  <c r="T43" i="278" s="1"/>
  <c r="T20" i="278"/>
  <c r="T33" i="278"/>
  <c r="T136" i="273"/>
  <c r="S13" i="288"/>
  <c r="S32" i="286"/>
  <c r="S43" i="286"/>
  <c r="S20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M37" i="265"/>
  <c r="J46" i="286"/>
  <c r="J57" i="286"/>
  <c r="J58" i="286" s="1"/>
  <c r="J61" i="286" s="1"/>
  <c r="J62" i="286" s="1"/>
  <c r="U18" i="288"/>
  <c r="U96" i="273"/>
  <c r="U97" i="273" s="1"/>
  <c r="U90" i="273"/>
  <c r="U91" i="273" s="1"/>
  <c r="U75" i="273"/>
  <c r="U111" i="273"/>
  <c r="U112" i="273" s="1"/>
  <c r="U11" i="285" s="1"/>
  <c r="U12" i="285" s="1"/>
  <c r="U32" i="273"/>
  <c r="U33" i="273" s="1"/>
  <c r="U2" i="265"/>
  <c r="U2" i="288"/>
  <c r="U2" i="282"/>
  <c r="U2" i="280"/>
  <c r="U2" i="278"/>
  <c r="U2" i="286"/>
  <c r="U2" i="273"/>
  <c r="U2" i="275"/>
  <c r="U2" i="285"/>
  <c r="R19" i="278"/>
  <c r="R21" i="278" s="1"/>
  <c r="R26" i="278" s="1"/>
  <c r="S142" i="273"/>
  <c r="Q59" i="265"/>
  <c r="Q60" i="265" s="1"/>
  <c r="R20" i="285"/>
  <c r="R23" i="285" s="1"/>
  <c r="R11" i="278"/>
  <c r="R13" i="278" s="1"/>
  <c r="R25" i="278" s="1"/>
  <c r="S148" i="273"/>
  <c r="T13" i="285"/>
  <c r="T13" i="265" s="1"/>
  <c r="T22" i="285"/>
  <c r="T15" i="286"/>
  <c r="T100" i="273"/>
  <c r="U101" i="273" s="1"/>
  <c r="U59" i="273" s="1"/>
  <c r="U76" i="273"/>
  <c r="U26" i="280" s="1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4" i="286"/>
  <c r="P16" i="286" s="1"/>
  <c r="V122" i="273" l="1"/>
  <c r="V123" i="273" s="1"/>
  <c r="V19" i="280" s="1"/>
  <c r="V20" i="280" s="1"/>
  <c r="V154" i="273"/>
  <c r="V155" i="273" s="1"/>
  <c r="V40" i="280" s="1"/>
  <c r="V41" i="280" s="1"/>
  <c r="V44" i="280" s="1"/>
  <c r="U28" i="280"/>
  <c r="U43" i="280" s="1"/>
  <c r="U45" i="280" s="1"/>
  <c r="U46" i="280" s="1"/>
  <c r="T70" i="265"/>
  <c r="T16" i="265"/>
  <c r="T35" i="265"/>
  <c r="U21" i="280"/>
  <c r="U36" i="265" s="1"/>
  <c r="U30" i="280"/>
  <c r="U31" i="280"/>
  <c r="O57" i="286"/>
  <c r="BC13" i="273"/>
  <c r="BC14" i="273" s="1"/>
  <c r="BD10" i="273"/>
  <c r="BC5" i="288"/>
  <c r="BC5" i="275"/>
  <c r="BC5" i="282"/>
  <c r="BC5" i="280"/>
  <c r="BC5" i="277"/>
  <c r="BC5" i="286"/>
  <c r="BC5" i="278"/>
  <c r="BC5" i="285"/>
  <c r="BC5" i="265"/>
  <c r="BC5" i="273"/>
  <c r="BB12" i="288"/>
  <c r="BB19" i="273"/>
  <c r="BB47" i="273"/>
  <c r="BB56" i="273"/>
  <c r="BB37" i="273"/>
  <c r="Z48" i="273"/>
  <c r="Y2" i="277"/>
  <c r="Y4" i="277" s="1"/>
  <c r="Y51" i="273"/>
  <c r="J36" i="286"/>
  <c r="J37" i="286" s="1"/>
  <c r="J47" i="286"/>
  <c r="J14" i="288"/>
  <c r="J16" i="288" s="1"/>
  <c r="J63" i="286"/>
  <c r="S66" i="273"/>
  <c r="S67" i="273" s="1"/>
  <c r="T60" i="273"/>
  <c r="R59" i="265"/>
  <c r="R60" i="265" s="1"/>
  <c r="S20" i="285"/>
  <c r="P17" i="286"/>
  <c r="P15" i="288"/>
  <c r="P24" i="286"/>
  <c r="P25" i="286" s="1"/>
  <c r="R27" i="278"/>
  <c r="S19" i="278"/>
  <c r="S21" i="278" s="1"/>
  <c r="S26" i="278" s="1"/>
  <c r="T142" i="273"/>
  <c r="U146" i="273"/>
  <c r="U38" i="273"/>
  <c r="V39" i="273" s="1"/>
  <c r="V41" i="273" s="1"/>
  <c r="U12" i="278"/>
  <c r="U147" i="273"/>
  <c r="U141" i="273"/>
  <c r="U41" i="278"/>
  <c r="U42" i="278" s="1"/>
  <c r="U43" i="278" s="1"/>
  <c r="U20" i="278"/>
  <c r="U33" i="278"/>
  <c r="U136" i="273"/>
  <c r="J48" i="286"/>
  <c r="M42" i="265"/>
  <c r="S23" i="285"/>
  <c r="T31" i="265"/>
  <c r="T10" i="265"/>
  <c r="U42" i="273"/>
  <c r="U52" i="273"/>
  <c r="M19" i="265"/>
  <c r="V18" i="288"/>
  <c r="V96" i="273"/>
  <c r="V97" i="273" s="1"/>
  <c r="V90" i="273"/>
  <c r="V91" i="273" s="1"/>
  <c r="V32" i="273"/>
  <c r="V33" i="273" s="1"/>
  <c r="V75" i="273"/>
  <c r="V111" i="273"/>
  <c r="V112" i="273" s="1"/>
  <c r="V11" i="285" s="1"/>
  <c r="V12" i="285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30" i="265"/>
  <c r="T4" i="265"/>
  <c r="T4" i="282"/>
  <c r="T4" i="280"/>
  <c r="T4" i="278"/>
  <c r="T4" i="275"/>
  <c r="T4" i="285"/>
  <c r="T4" i="288"/>
  <c r="T4" i="286"/>
  <c r="T4" i="273"/>
  <c r="U32" i="286"/>
  <c r="U13" i="288"/>
  <c r="U43" i="286"/>
  <c r="U20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S27" i="278" s="1"/>
  <c r="S32" i="278" s="1"/>
  <c r="S34" i="278" s="1"/>
  <c r="T148" i="273"/>
  <c r="U13" i="285"/>
  <c r="U13" i="265" s="1"/>
  <c r="U22" i="285"/>
  <c r="U15" i="286"/>
  <c r="U100" i="273"/>
  <c r="V101" i="273" s="1"/>
  <c r="V59" i="273" s="1"/>
  <c r="Q9" i="265"/>
  <c r="Q11" i="265" s="1"/>
  <c r="Q14" i="265" s="1"/>
  <c r="Q19" i="265" s="1"/>
  <c r="Q22" i="265" s="1"/>
  <c r="Q30" i="265"/>
  <c r="Q33" i="265" s="1"/>
  <c r="Q37" i="265" s="1"/>
  <c r="Q42" i="265" s="1"/>
  <c r="Q47" i="265" s="1"/>
  <c r="T137" i="273"/>
  <c r="S140" i="273"/>
  <c r="X20" i="273"/>
  <c r="X153" i="273" s="1"/>
  <c r="W24" i="273"/>
  <c r="W25" i="273" s="1"/>
  <c r="R3" i="275"/>
  <c r="R3" i="278"/>
  <c r="R3" i="280"/>
  <c r="R3" i="265"/>
  <c r="R3" i="282"/>
  <c r="R3" i="288"/>
  <c r="R3" i="273"/>
  <c r="R3" i="285"/>
  <c r="R3" i="286"/>
  <c r="R50" i="273"/>
  <c r="W122" i="273" l="1"/>
  <c r="W123" i="273" s="1"/>
  <c r="W19" i="280" s="1"/>
  <c r="W20" i="280" s="1"/>
  <c r="W154" i="273"/>
  <c r="W155" i="273" s="1"/>
  <c r="W40" i="280" s="1"/>
  <c r="W41" i="280" s="1"/>
  <c r="W44" i="280" s="1"/>
  <c r="V28" i="280"/>
  <c r="V43" i="280" s="1"/>
  <c r="V45" i="280" s="1"/>
  <c r="V46" i="280" s="1"/>
  <c r="U70" i="265"/>
  <c r="U35" i="265"/>
  <c r="U16" i="265"/>
  <c r="V21" i="280"/>
  <c r="V36" i="265" s="1"/>
  <c r="V30" i="280"/>
  <c r="BD13" i="273"/>
  <c r="BD14" i="273" s="1"/>
  <c r="BE10" i="273"/>
  <c r="BD5" i="288"/>
  <c r="BD5" i="275"/>
  <c r="BD5" i="265"/>
  <c r="BD5" i="286"/>
  <c r="BD5" i="285"/>
  <c r="BD5" i="277"/>
  <c r="BD5" i="280"/>
  <c r="BD5" i="273"/>
  <c r="BD5" i="282"/>
  <c r="BD5" i="278"/>
  <c r="BC12" i="288"/>
  <c r="BC19" i="273"/>
  <c r="BC37" i="273"/>
  <c r="BC47" i="273"/>
  <c r="BC56" i="273"/>
  <c r="AA48" i="273"/>
  <c r="Z2" i="277"/>
  <c r="Z4" i="277" s="1"/>
  <c r="Z51" i="273"/>
  <c r="Y20" i="273"/>
  <c r="Y153" i="273" s="1"/>
  <c r="X24" i="273"/>
  <c r="X25" i="273" s="1"/>
  <c r="T140" i="273"/>
  <c r="U137" i="273"/>
  <c r="S9" i="265"/>
  <c r="S11" i="265" s="1"/>
  <c r="S14" i="265" s="1"/>
  <c r="S19" i="265" s="1"/>
  <c r="S22" i="265" s="1"/>
  <c r="S30" i="265"/>
  <c r="S33" i="265" s="1"/>
  <c r="S37" i="265" s="1"/>
  <c r="S42" i="265" s="1"/>
  <c r="S47" i="265" s="1"/>
  <c r="W18" i="288"/>
  <c r="W96" i="273"/>
  <c r="W97" i="273" s="1"/>
  <c r="W90" i="273"/>
  <c r="W91" i="273" s="1"/>
  <c r="W75" i="273"/>
  <c r="W76" i="273" s="1"/>
  <c r="W26" i="280" s="1"/>
  <c r="W111" i="273"/>
  <c r="W112" i="273" s="1"/>
  <c r="W11" i="285" s="1"/>
  <c r="W12" i="285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48" i="273"/>
  <c r="P33" i="265"/>
  <c r="V15" i="286"/>
  <c r="V100" i="273"/>
  <c r="W101" i="273" s="1"/>
  <c r="W59" i="273" s="1"/>
  <c r="M22" i="265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K45" i="286"/>
  <c r="J63" i="265"/>
  <c r="J65" i="265" s="1"/>
  <c r="J67" i="265" s="1"/>
  <c r="J80" i="265" s="1"/>
  <c r="U31" i="265"/>
  <c r="U10" i="265"/>
  <c r="V76" i="273"/>
  <c r="V26" i="280" s="1"/>
  <c r="V31" i="280" s="1"/>
  <c r="Q22" i="286"/>
  <c r="P73" i="265"/>
  <c r="P49" i="265"/>
  <c r="S3" i="280"/>
  <c r="S3" i="278"/>
  <c r="S3" i="285"/>
  <c r="S3" i="286"/>
  <c r="S50" i="273"/>
  <c r="S3" i="275"/>
  <c r="S3" i="282"/>
  <c r="S3" i="288"/>
  <c r="S3" i="273"/>
  <c r="S3" i="265"/>
  <c r="J19" i="288"/>
  <c r="Q53" i="286"/>
  <c r="Q35" i="286"/>
  <c r="P14" i="265"/>
  <c r="V13" i="285"/>
  <c r="V13" i="265" s="1"/>
  <c r="V22" i="285"/>
  <c r="V146" i="273"/>
  <c r="V38" i="273"/>
  <c r="W39" i="273" s="1"/>
  <c r="W41" i="273" s="1"/>
  <c r="V12" i="278"/>
  <c r="V147" i="273"/>
  <c r="V141" i="273"/>
  <c r="V41" i="278"/>
  <c r="V42" i="278" s="1"/>
  <c r="V43" i="278" s="1"/>
  <c r="V20" i="278"/>
  <c r="V33" i="278"/>
  <c r="V136" i="273"/>
  <c r="M47" i="265"/>
  <c r="V42" i="273"/>
  <c r="V52" i="273"/>
  <c r="T19" i="278"/>
  <c r="T21" i="278" s="1"/>
  <c r="T26" i="278" s="1"/>
  <c r="U142" i="273"/>
  <c r="R32" i="278"/>
  <c r="R34" i="278" s="1"/>
  <c r="T66" i="273"/>
  <c r="T67" i="273" s="1"/>
  <c r="U60" i="273"/>
  <c r="J52" i="265"/>
  <c r="J24" i="265"/>
  <c r="K34" i="286"/>
  <c r="J74" i="265"/>
  <c r="J75" i="265" s="1"/>
  <c r="J81" i="265" s="1"/>
  <c r="X122" i="273" l="1"/>
  <c r="X123" i="273" s="1"/>
  <c r="X19" i="280" s="1"/>
  <c r="X20" i="280" s="1"/>
  <c r="X154" i="273"/>
  <c r="X155" i="273" s="1"/>
  <c r="X40" i="280" s="1"/>
  <c r="X41" i="280" s="1"/>
  <c r="X44" i="280" s="1"/>
  <c r="W28" i="280"/>
  <c r="W43" i="280" s="1"/>
  <c r="W45" i="280" s="1"/>
  <c r="W46" i="280" s="1"/>
  <c r="V70" i="265"/>
  <c r="V16" i="265"/>
  <c r="V35" i="265"/>
  <c r="W21" i="280"/>
  <c r="W36" i="265" s="1"/>
  <c r="W30" i="280"/>
  <c r="W31" i="280" s="1"/>
  <c r="BE13" i="273"/>
  <c r="BE14" i="273" s="1"/>
  <c r="BF10" i="273"/>
  <c r="BE5" i="288"/>
  <c r="BE5" i="275"/>
  <c r="BE5" i="282"/>
  <c r="BE5" i="280"/>
  <c r="BE5" i="278"/>
  <c r="BE5" i="273"/>
  <c r="BE5" i="286"/>
  <c r="BE5" i="265"/>
  <c r="BE5" i="285"/>
  <c r="BD12" i="288"/>
  <c r="BD19" i="273"/>
  <c r="BD47" i="273"/>
  <c r="BD56" i="273"/>
  <c r="BD37" i="273"/>
  <c r="AA2" i="277"/>
  <c r="AA4" i="277" s="1"/>
  <c r="AA51" i="273"/>
  <c r="AB48" i="273"/>
  <c r="J82" i="265"/>
  <c r="J83" i="265"/>
  <c r="K52" i="286"/>
  <c r="K54" i="286" s="1"/>
  <c r="K60" i="286" s="1"/>
  <c r="U66" i="273"/>
  <c r="U67" i="273" s="1"/>
  <c r="R9" i="265"/>
  <c r="R11" i="265" s="1"/>
  <c r="R30" i="265"/>
  <c r="R33" i="265" s="1"/>
  <c r="R37" i="265" s="1"/>
  <c r="R42" i="265" s="1"/>
  <c r="R47" i="265" s="1"/>
  <c r="V4" i="265"/>
  <c r="V4" i="288"/>
  <c r="V4" i="275"/>
  <c r="V4" i="286"/>
  <c r="V4" i="285"/>
  <c r="V4" i="273"/>
  <c r="V4" i="282"/>
  <c r="V4" i="278"/>
  <c r="V4" i="280"/>
  <c r="M50" i="265"/>
  <c r="V31" i="265"/>
  <c r="V10" i="265"/>
  <c r="W42" i="273"/>
  <c r="W52" i="273"/>
  <c r="K56" i="286"/>
  <c r="K58" i="286" s="1"/>
  <c r="K61" i="286" s="1"/>
  <c r="W32" i="286"/>
  <c r="W13" i="288"/>
  <c r="W43" i="286"/>
  <c r="W20" i="286"/>
  <c r="W18" i="285"/>
  <c r="W79" i="273"/>
  <c r="X80" i="273" s="1"/>
  <c r="X58" i="273" s="1"/>
  <c r="W15" i="275"/>
  <c r="W57" i="273"/>
  <c r="P37" i="265"/>
  <c r="U11" i="278"/>
  <c r="U13" i="278" s="1"/>
  <c r="U25" i="278" s="1"/>
  <c r="V148" i="273"/>
  <c r="W13" i="285"/>
  <c r="W13" i="265" s="1"/>
  <c r="W22" i="285"/>
  <c r="W15" i="286"/>
  <c r="W100" i="273"/>
  <c r="X101" i="273" s="1"/>
  <c r="X59" i="273" s="1"/>
  <c r="S53" i="286"/>
  <c r="S35" i="286"/>
  <c r="V137" i="273"/>
  <c r="U140" i="273"/>
  <c r="X18" i="288"/>
  <c r="X96" i="273"/>
  <c r="X97" i="273" s="1"/>
  <c r="X90" i="273"/>
  <c r="X91" i="273" s="1"/>
  <c r="X32" i="273"/>
  <c r="X33" i="273" s="1"/>
  <c r="X75" i="273"/>
  <c r="X111" i="273"/>
  <c r="X112" i="273" s="1"/>
  <c r="X11" i="285" s="1"/>
  <c r="X12" i="285" s="1"/>
  <c r="X2" i="265"/>
  <c r="X2" i="288"/>
  <c r="X2" i="282"/>
  <c r="X2" i="280"/>
  <c r="X2" i="278"/>
  <c r="X2" i="286"/>
  <c r="X2" i="273"/>
  <c r="X2" i="275"/>
  <c r="X2" i="285"/>
  <c r="J25" i="26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42" i="273"/>
  <c r="P19" i="265"/>
  <c r="Q14" i="286"/>
  <c r="Q16" i="286" s="1"/>
  <c r="V32" i="286"/>
  <c r="V13" i="288"/>
  <c r="V43" i="286"/>
  <c r="V20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M35" i="286"/>
  <c r="M53" i="286"/>
  <c r="M54" i="286" s="1"/>
  <c r="M60" i="286" s="1"/>
  <c r="T27" i="278"/>
  <c r="T32" i="278" s="1"/>
  <c r="T34" i="278" s="1"/>
  <c r="W146" i="273"/>
  <c r="W38" i="273"/>
  <c r="X39" i="273" s="1"/>
  <c r="X41" i="273" s="1"/>
  <c r="X76" i="273"/>
  <c r="X26" i="280" s="1"/>
  <c r="W12" i="278"/>
  <c r="W147" i="273"/>
  <c r="W141" i="273"/>
  <c r="W41" i="278"/>
  <c r="W42" i="278" s="1"/>
  <c r="W43" i="278" s="1"/>
  <c r="W20" i="278"/>
  <c r="W33" i="278"/>
  <c r="W136" i="273"/>
  <c r="Z20" i="273"/>
  <c r="Z153" i="273" s="1"/>
  <c r="Y24" i="273"/>
  <c r="Y25" i="273" s="1"/>
  <c r="X28" i="280" l="1"/>
  <c r="X43" i="280" s="1"/>
  <c r="X45" i="280" s="1"/>
  <c r="X46" i="280" s="1"/>
  <c r="W70" i="265"/>
  <c r="Y122" i="273"/>
  <c r="Y123" i="273" s="1"/>
  <c r="Y19" i="280" s="1"/>
  <c r="Y20" i="280" s="1"/>
  <c r="Y154" i="273"/>
  <c r="Y155" i="273" s="1"/>
  <c r="Y40" i="280" s="1"/>
  <c r="Y41" i="280" s="1"/>
  <c r="Y44" i="280" s="1"/>
  <c r="W35" i="265"/>
  <c r="W16" i="265"/>
  <c r="X21" i="280"/>
  <c r="X36" i="265" s="1"/>
  <c r="X30" i="280"/>
  <c r="X31" i="280" s="1"/>
  <c r="BF13" i="273"/>
  <c r="BF14" i="273" s="1"/>
  <c r="BG10" i="273"/>
  <c r="BF5" i="265"/>
  <c r="BF5" i="286"/>
  <c r="BF5" i="278"/>
  <c r="BF5" i="288"/>
  <c r="BF5" i="282"/>
  <c r="BF5" i="285"/>
  <c r="BF5" i="275"/>
  <c r="BF5" i="273"/>
  <c r="BF5" i="280"/>
  <c r="BE12" i="288"/>
  <c r="BE19" i="273"/>
  <c r="BE37" i="273"/>
  <c r="BE47" i="273"/>
  <c r="BE56" i="273"/>
  <c r="AB2" i="277"/>
  <c r="AB4" i="277" s="1"/>
  <c r="AB51" i="273"/>
  <c r="AC48" i="273"/>
  <c r="V66" i="273"/>
  <c r="V67" i="273" s="1"/>
  <c r="W60" i="273"/>
  <c r="AA20" i="273"/>
  <c r="AA153" i="273" s="1"/>
  <c r="Z24" i="273"/>
  <c r="Z25" i="273" s="1"/>
  <c r="X32" i="286"/>
  <c r="X13" i="288"/>
  <c r="X43" i="286"/>
  <c r="X20" i="286"/>
  <c r="X18" i="285"/>
  <c r="X15" i="275"/>
  <c r="X79" i="273"/>
  <c r="Y80" i="273" s="1"/>
  <c r="Y58" i="273" s="1"/>
  <c r="X57" i="273"/>
  <c r="Y18" i="288"/>
  <c r="Y96" i="273"/>
  <c r="Y97" i="273" s="1"/>
  <c r="Y90" i="273"/>
  <c r="Y91" i="273" s="1"/>
  <c r="Y75" i="273"/>
  <c r="Y76" i="273" s="1"/>
  <c r="Y26" i="280" s="1"/>
  <c r="Y111" i="273"/>
  <c r="Y112" i="273" s="1"/>
  <c r="Y11" i="285" s="1"/>
  <c r="Y12" i="285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14" i="265" s="1"/>
  <c r="T19" i="265" s="1"/>
  <c r="T22" i="265" s="1"/>
  <c r="T30" i="265"/>
  <c r="T33" i="265" s="1"/>
  <c r="U59" i="265"/>
  <c r="U60" i="265" s="1"/>
  <c r="V20" i="285"/>
  <c r="V23" i="285" s="1"/>
  <c r="V19" i="278"/>
  <c r="V21" i="278" s="1"/>
  <c r="V26" i="278" s="1"/>
  <c r="W142" i="273"/>
  <c r="X15" i="286"/>
  <c r="X100" i="273"/>
  <c r="Y101" i="273" s="1"/>
  <c r="Y59" i="273" s="1"/>
  <c r="V140" i="273"/>
  <c r="W137" i="273"/>
  <c r="U27" i="278"/>
  <c r="U32" i="278" s="1"/>
  <c r="U34" i="278" s="1"/>
  <c r="P42" i="265"/>
  <c r="W4" i="265"/>
  <c r="W4" i="288"/>
  <c r="W4" i="282"/>
  <c r="W4" i="280"/>
  <c r="W4" i="278"/>
  <c r="W4" i="286"/>
  <c r="W4" i="273"/>
  <c r="W4" i="275"/>
  <c r="W4" i="285"/>
  <c r="M57" i="286"/>
  <c r="M58" i="286" s="1"/>
  <c r="M61" i="286" s="1"/>
  <c r="M62" i="286" s="1"/>
  <c r="M46" i="286"/>
  <c r="U3" i="278"/>
  <c r="U3" i="282"/>
  <c r="U3" i="280"/>
  <c r="U3" i="285"/>
  <c r="U3" i="286"/>
  <c r="U3" i="265"/>
  <c r="U3" i="288"/>
  <c r="U3" i="273"/>
  <c r="U50" i="273"/>
  <c r="U3" i="275"/>
  <c r="K62" i="286"/>
  <c r="W31" i="265"/>
  <c r="W10" i="265"/>
  <c r="Q17" i="286"/>
  <c r="Q49" i="265" s="1"/>
  <c r="Q15" i="288"/>
  <c r="Q24" i="286"/>
  <c r="Q25" i="286" s="1"/>
  <c r="P22" i="265"/>
  <c r="X13" i="285"/>
  <c r="X13" i="265" s="1"/>
  <c r="X22" i="285"/>
  <c r="X146" i="273"/>
  <c r="X38" i="273"/>
  <c r="Y39" i="273" s="1"/>
  <c r="Y41" i="273" s="1"/>
  <c r="X12" i="278"/>
  <c r="X147" i="273"/>
  <c r="X141" i="273"/>
  <c r="X41" i="278"/>
  <c r="X42" i="278" s="1"/>
  <c r="X43" i="278" s="1"/>
  <c r="X20" i="278"/>
  <c r="X33" i="278"/>
  <c r="X136" i="273"/>
  <c r="V11" i="278"/>
  <c r="V13" i="278" s="1"/>
  <c r="V25" i="278" s="1"/>
  <c r="W148" i="273"/>
  <c r="W20" i="275"/>
  <c r="X17" i="275" s="1"/>
  <c r="R14" i="265"/>
  <c r="Y28" i="280" l="1"/>
  <c r="Y43" i="280" s="1"/>
  <c r="Y45" i="280" s="1"/>
  <c r="Y46" i="280" s="1"/>
  <c r="X70" i="265"/>
  <c r="Z122" i="273"/>
  <c r="Z123" i="273" s="1"/>
  <c r="Z19" i="280" s="1"/>
  <c r="Z20" i="280" s="1"/>
  <c r="Z154" i="273"/>
  <c r="Z155" i="273" s="1"/>
  <c r="Z40" i="280" s="1"/>
  <c r="Z41" i="280" s="1"/>
  <c r="Z44" i="280" s="1"/>
  <c r="Y21" i="280"/>
  <c r="Y36" i="265" s="1"/>
  <c r="Y30" i="280"/>
  <c r="Y31" i="280" s="1"/>
  <c r="X35" i="265"/>
  <c r="X16" i="265"/>
  <c r="BG13" i="273"/>
  <c r="BG14" i="273" s="1"/>
  <c r="BH10" i="273"/>
  <c r="BG5" i="288"/>
  <c r="BG5" i="265"/>
  <c r="BG5" i="286"/>
  <c r="BG5" i="285"/>
  <c r="BG5" i="275"/>
  <c r="BG5" i="280"/>
  <c r="BG5" i="273"/>
  <c r="BG5" i="278"/>
  <c r="BG5" i="282"/>
  <c r="BF12" i="288"/>
  <c r="BF19" i="273"/>
  <c r="BF56" i="273"/>
  <c r="BF47" i="273"/>
  <c r="BF37" i="273"/>
  <c r="V27" i="278"/>
  <c r="V32" i="278" s="1"/>
  <c r="V34" i="278" s="1"/>
  <c r="V9" i="265" s="1"/>
  <c r="V11" i="265" s="1"/>
  <c r="V14" i="265" s="1"/>
  <c r="V19" i="265" s="1"/>
  <c r="V22" i="265" s="1"/>
  <c r="AD48" i="273"/>
  <c r="AC2" i="277"/>
  <c r="AC4" i="277" s="1"/>
  <c r="AC51" i="273"/>
  <c r="M14" i="288"/>
  <c r="M16" i="288" s="1"/>
  <c r="M19" i="288" s="1"/>
  <c r="M47" i="286"/>
  <c r="M48" i="286" s="1"/>
  <c r="M36" i="286"/>
  <c r="M37" i="286" s="1"/>
  <c r="M63" i="286"/>
  <c r="Y32" i="286"/>
  <c r="Y13" i="288"/>
  <c r="Y43" i="286"/>
  <c r="Y20" i="286"/>
  <c r="Y18" i="285"/>
  <c r="Y79" i="273"/>
  <c r="Z80" i="273" s="1"/>
  <c r="Z58" i="273" s="1"/>
  <c r="Y15" i="275"/>
  <c r="Y57" i="273"/>
  <c r="P53" i="286"/>
  <c r="P35" i="286"/>
  <c r="R19" i="265"/>
  <c r="X31" i="265"/>
  <c r="X10" i="265"/>
  <c r="Y42" i="273"/>
  <c r="Y52" i="273"/>
  <c r="R22" i="286"/>
  <c r="Q73" i="265"/>
  <c r="Q50" i="265"/>
  <c r="K36" i="286"/>
  <c r="K37" i="286" s="1"/>
  <c r="K47" i="286"/>
  <c r="K48" i="286" s="1"/>
  <c r="K14" i="288"/>
  <c r="K16" i="288" s="1"/>
  <c r="K63" i="286"/>
  <c r="P47" i="265"/>
  <c r="X137" i="273"/>
  <c r="W140" i="273"/>
  <c r="T37" i="265"/>
  <c r="Y13" i="285"/>
  <c r="Y13" i="265" s="1"/>
  <c r="Y22" i="285"/>
  <c r="Y15" i="286"/>
  <c r="Y100" i="273"/>
  <c r="Z101" i="273" s="1"/>
  <c r="Z59" i="273" s="1"/>
  <c r="AB20" i="273"/>
  <c r="AB153" i="273" s="1"/>
  <c r="AA24" i="273"/>
  <c r="AA25" i="273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48" i="273"/>
  <c r="V59" i="265"/>
  <c r="V60" i="265" s="1"/>
  <c r="W20" i="285"/>
  <c r="W23" i="285" s="1"/>
  <c r="U9" i="265"/>
  <c r="U11" i="265" s="1"/>
  <c r="U30" i="265"/>
  <c r="U33" i="265" s="1"/>
  <c r="U37" i="265" s="1"/>
  <c r="U42" i="265" s="1"/>
  <c r="U47" i="265" s="1"/>
  <c r="W19" i="278"/>
  <c r="W21" i="278" s="1"/>
  <c r="W26" i="278" s="1"/>
  <c r="X142" i="273"/>
  <c r="T53" i="286"/>
  <c r="T35" i="286"/>
  <c r="X4" i="265"/>
  <c r="X4" i="275"/>
  <c r="X4" i="286"/>
  <c r="X4" i="285"/>
  <c r="X4" i="273"/>
  <c r="X4" i="288"/>
  <c r="X4" i="282"/>
  <c r="X4" i="278"/>
  <c r="X4" i="280"/>
  <c r="Y146" i="273"/>
  <c r="Y38" i="273"/>
  <c r="Z39" i="273" s="1"/>
  <c r="Z41" i="273" s="1"/>
  <c r="Y12" i="278"/>
  <c r="Y147" i="273"/>
  <c r="Y141" i="273"/>
  <c r="Y41" i="278"/>
  <c r="Y42" i="278" s="1"/>
  <c r="Y43" i="278" s="1"/>
  <c r="Y20" i="278"/>
  <c r="Y33" i="278"/>
  <c r="Y136" i="273"/>
  <c r="X20" i="275"/>
  <c r="Y17" i="275" s="1"/>
  <c r="Z18" i="288"/>
  <c r="Z96" i="273"/>
  <c r="Z97" i="273" s="1"/>
  <c r="Z90" i="273"/>
  <c r="Z91" i="273" s="1"/>
  <c r="Z32" i="273"/>
  <c r="Z33" i="273" s="1"/>
  <c r="Z75" i="273"/>
  <c r="Z76" i="273" s="1"/>
  <c r="Z26" i="280" s="1"/>
  <c r="Z111" i="273"/>
  <c r="Z112" i="273" s="1"/>
  <c r="Z11" i="285" s="1"/>
  <c r="Z12" i="285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Z28" i="280" l="1"/>
  <c r="Z43" i="280" s="1"/>
  <c r="Z45" i="280" s="1"/>
  <c r="Z46" i="280" s="1"/>
  <c r="Y70" i="265"/>
  <c r="Z21" i="280"/>
  <c r="Z36" i="265" s="1"/>
  <c r="Z30" i="280"/>
  <c r="Z31" i="280"/>
  <c r="AA122" i="273"/>
  <c r="AA123" i="273" s="1"/>
  <c r="AA19" i="280" s="1"/>
  <c r="AA20" i="280" s="1"/>
  <c r="AA154" i="273"/>
  <c r="AA155" i="273" s="1"/>
  <c r="AA40" i="280" s="1"/>
  <c r="AA41" i="280" s="1"/>
  <c r="AA44" i="280" s="1"/>
  <c r="Y35" i="265"/>
  <c r="Y16" i="265"/>
  <c r="BH13" i="273"/>
  <c r="BH14" i="273" s="1"/>
  <c r="BI10" i="273"/>
  <c r="BH5" i="288"/>
  <c r="BH5" i="275"/>
  <c r="BH5" i="282"/>
  <c r="BH5" i="265"/>
  <c r="BH5" i="280"/>
  <c r="BH5" i="278"/>
  <c r="BH5" i="273"/>
  <c r="BH5" i="286"/>
  <c r="BH5" i="285"/>
  <c r="BG12" i="288"/>
  <c r="BG19" i="273"/>
  <c r="BG37" i="273"/>
  <c r="BG56" i="273"/>
  <c r="BG47" i="273"/>
  <c r="V30" i="265"/>
  <c r="V33" i="265" s="1"/>
  <c r="V37" i="265" s="1"/>
  <c r="V42" i="265" s="1"/>
  <c r="V47" i="265" s="1"/>
  <c r="AE48" i="273"/>
  <c r="AD2" i="277"/>
  <c r="AD4" i="277" s="1"/>
  <c r="AD51" i="273"/>
  <c r="Z13" i="285"/>
  <c r="Z13" i="265" s="1"/>
  <c r="Z22" i="285"/>
  <c r="Z146" i="273"/>
  <c r="Z38" i="273"/>
  <c r="AA39" i="273" s="1"/>
  <c r="AA41" i="273" s="1"/>
  <c r="Z32" i="286"/>
  <c r="Z13" i="288"/>
  <c r="Z43" i="286"/>
  <c r="Z20" i="286"/>
  <c r="Z18" i="285"/>
  <c r="Z15" i="275"/>
  <c r="Z79" i="273"/>
  <c r="AA80" i="273" s="1"/>
  <c r="AA58" i="273" s="1"/>
  <c r="Z57" i="273"/>
  <c r="X11" i="278"/>
  <c r="X13" i="278" s="1"/>
  <c r="X25" i="278" s="1"/>
  <c r="Y148" i="273"/>
  <c r="AA18" i="288"/>
  <c r="AA96" i="273"/>
  <c r="AA97" i="273" s="1"/>
  <c r="AA90" i="273"/>
  <c r="AA91" i="273" s="1"/>
  <c r="AA75" i="273"/>
  <c r="AA111" i="273"/>
  <c r="AA112" i="273" s="1"/>
  <c r="AA11" i="285" s="1"/>
  <c r="AA12" i="285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AA26" i="280" s="1"/>
  <c r="Z15" i="286"/>
  <c r="Z100" i="273"/>
  <c r="AA101" i="273" s="1"/>
  <c r="AA59" i="273" s="1"/>
  <c r="Z42" i="273"/>
  <c r="Z52" i="273"/>
  <c r="X19" i="278"/>
  <c r="X21" i="278" s="1"/>
  <c r="X26" i="278" s="1"/>
  <c r="Y142" i="273"/>
  <c r="U14" i="265"/>
  <c r="W27" i="278"/>
  <c r="W32" i="278" s="1"/>
  <c r="W34" i="278" s="1"/>
  <c r="AC20" i="273"/>
  <c r="AC153" i="273" s="1"/>
  <c r="AB24" i="273"/>
  <c r="AB25" i="273" s="1"/>
  <c r="T42" i="265"/>
  <c r="Y137" i="273"/>
  <c r="X140" i="273"/>
  <c r="N45" i="286"/>
  <c r="M63" i="265"/>
  <c r="M65" i="265" s="1"/>
  <c r="M67" i="265" s="1"/>
  <c r="M80" i="265" s="1"/>
  <c r="K52" i="265"/>
  <c r="K24" i="265"/>
  <c r="L45" i="286"/>
  <c r="L56" i="286" s="1"/>
  <c r="L58" i="286" s="1"/>
  <c r="L61" i="286" s="1"/>
  <c r="K63" i="265"/>
  <c r="K65" i="265" s="1"/>
  <c r="K67" i="265" s="1"/>
  <c r="K80" i="265" s="1"/>
  <c r="Q46" i="286"/>
  <c r="Q57" i="286"/>
  <c r="M52" i="265"/>
  <c r="M24" i="265"/>
  <c r="W3" i="275"/>
  <c r="W3" i="286"/>
  <c r="W3" i="265"/>
  <c r="W3" i="282"/>
  <c r="W3" i="280"/>
  <c r="W3" i="285"/>
  <c r="W3" i="273"/>
  <c r="W50" i="273"/>
  <c r="W3" i="288"/>
  <c r="W3" i="278"/>
  <c r="Z12" i="278"/>
  <c r="Z147" i="273"/>
  <c r="Z141" i="273"/>
  <c r="Z41" i="278"/>
  <c r="Z42" i="278" s="1"/>
  <c r="Z43" i="278" s="1"/>
  <c r="Z20" i="278"/>
  <c r="Z33" i="278"/>
  <c r="Z136" i="273"/>
  <c r="Y31" i="265"/>
  <c r="Y10" i="265"/>
  <c r="W59" i="265"/>
  <c r="W60" i="265" s="1"/>
  <c r="X20" i="285"/>
  <c r="X23" i="285" s="1"/>
  <c r="P50" i="265"/>
  <c r="K19" i="288"/>
  <c r="L34" i="286"/>
  <c r="L52" i="286" s="1"/>
  <c r="L54" i="286" s="1"/>
  <c r="L60" i="286" s="1"/>
  <c r="K74" i="265"/>
  <c r="K75" i="265" s="1"/>
  <c r="K81" i="265" s="1"/>
  <c r="R14" i="286"/>
  <c r="R16" i="286" s="1"/>
  <c r="Y4" i="265"/>
  <c r="Y4" i="288"/>
  <c r="Y4" i="282"/>
  <c r="Y4" i="280"/>
  <c r="Y4" i="278"/>
  <c r="Y4" i="286"/>
  <c r="Y4" i="273"/>
  <c r="Y4" i="275"/>
  <c r="Y4" i="285"/>
  <c r="V53" i="286"/>
  <c r="V35" i="286"/>
  <c r="R22" i="265"/>
  <c r="Y20" i="275"/>
  <c r="Z17" i="275" s="1"/>
  <c r="N34" i="286"/>
  <c r="M74" i="265"/>
  <c r="M75" i="265" s="1"/>
  <c r="M81" i="265" s="1"/>
  <c r="AA21" i="280" l="1"/>
  <c r="AA36" i="265" s="1"/>
  <c r="AA30" i="280"/>
  <c r="AB122" i="273"/>
  <c r="AB123" i="273" s="1"/>
  <c r="AB19" i="280" s="1"/>
  <c r="AB20" i="280" s="1"/>
  <c r="AB154" i="273"/>
  <c r="AB155" i="273" s="1"/>
  <c r="AB40" i="280" s="1"/>
  <c r="AB41" i="280" s="1"/>
  <c r="AB44" i="280" s="1"/>
  <c r="AA28" i="280"/>
  <c r="AA43" i="280" s="1"/>
  <c r="AA45" i="280" s="1"/>
  <c r="AA46" i="280" s="1"/>
  <c r="Z70" i="265"/>
  <c r="Z35" i="265"/>
  <c r="Z16" i="265"/>
  <c r="BI13" i="273"/>
  <c r="BI14" i="273" s="1"/>
  <c r="BJ10" i="273"/>
  <c r="BI5" i="265"/>
  <c r="BI5" i="286"/>
  <c r="BI5" i="285"/>
  <c r="BI5" i="288"/>
  <c r="BI5" i="282"/>
  <c r="BI5" i="278"/>
  <c r="BI5" i="275"/>
  <c r="BI5" i="280"/>
  <c r="BI5" i="273"/>
  <c r="BH12" i="288"/>
  <c r="BH19" i="273"/>
  <c r="BH56" i="273"/>
  <c r="BH37" i="273"/>
  <c r="BH47" i="273"/>
  <c r="L62" i="286"/>
  <c r="L47" i="286" s="1"/>
  <c r="AE2" i="277"/>
  <c r="AE4" i="277" s="1"/>
  <c r="AE51" i="273"/>
  <c r="AF48" i="273"/>
  <c r="N52" i="286"/>
  <c r="N54" i="286" s="1"/>
  <c r="N60" i="286" s="1"/>
  <c r="R53" i="286"/>
  <c r="R35" i="286"/>
  <c r="R17" i="286"/>
  <c r="R49" i="265" s="1"/>
  <c r="R50" i="265" s="1"/>
  <c r="R15" i="288"/>
  <c r="R24" i="286"/>
  <c r="R25" i="286" s="1"/>
  <c r="L14" i="288"/>
  <c r="L16" i="288" s="1"/>
  <c r="P46" i="286"/>
  <c r="P57" i="286"/>
  <c r="Z31" i="265"/>
  <c r="Z10" i="265"/>
  <c r="M25" i="265"/>
  <c r="K82" i="265"/>
  <c r="K83" i="265"/>
  <c r="K53" i="265"/>
  <c r="N56" i="286"/>
  <c r="N58" i="286" s="1"/>
  <c r="N61" i="286" s="1"/>
  <c r="Z137" i="273"/>
  <c r="Y140" i="273"/>
  <c r="T47" i="265"/>
  <c r="AD20" i="273"/>
  <c r="AD153" i="273" s="1"/>
  <c r="AC24" i="273"/>
  <c r="AC25" i="273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13" i="285"/>
  <c r="AA13" i="265" s="1"/>
  <c r="AA22" i="285"/>
  <c r="AA15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M53" i="265"/>
  <c r="K25" i="265"/>
  <c r="M82" i="265"/>
  <c r="M83" i="265"/>
  <c r="AB18" i="288"/>
  <c r="AB96" i="273"/>
  <c r="AB97" i="273" s="1"/>
  <c r="AB90" i="273"/>
  <c r="AB91" i="273" s="1"/>
  <c r="AB32" i="273"/>
  <c r="AB33" i="273" s="1"/>
  <c r="AB75" i="273"/>
  <c r="AB111" i="273"/>
  <c r="AB112" i="273" s="1"/>
  <c r="AB11" i="285" s="1"/>
  <c r="AB12" i="285" s="1"/>
  <c r="AB2" i="265"/>
  <c r="AB2" i="282"/>
  <c r="AB2" i="280"/>
  <c r="AB2" i="278"/>
  <c r="AB2" i="275"/>
  <c r="AB2" i="285"/>
  <c r="AB2" i="288"/>
  <c r="AB2" i="286"/>
  <c r="AB2" i="273"/>
  <c r="W9" i="265"/>
  <c r="W11" i="265" s="1"/>
  <c r="W14" i="265" s="1"/>
  <c r="W19" i="265" s="1"/>
  <c r="W22" i="265" s="1"/>
  <c r="W30" i="265"/>
  <c r="W33" i="265" s="1"/>
  <c r="W37" i="265" s="1"/>
  <c r="U19" i="265"/>
  <c r="Y19" i="278"/>
  <c r="Y21" i="278" s="1"/>
  <c r="Y26" i="278" s="1"/>
  <c r="Z142" i="273"/>
  <c r="AA32" i="286"/>
  <c r="AA13" i="288"/>
  <c r="AA43" i="286"/>
  <c r="AA20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46" i="273"/>
  <c r="AA38" i="273"/>
  <c r="AB39" i="273" s="1"/>
  <c r="AB41" i="273" s="1"/>
  <c r="AB76" i="273"/>
  <c r="AB26" i="280" s="1"/>
  <c r="AA12" i="278"/>
  <c r="AA147" i="273"/>
  <c r="AA141" i="273"/>
  <c r="AA41" i="278"/>
  <c r="AA42" i="278" s="1"/>
  <c r="AA43" i="278" s="1"/>
  <c r="AA20" i="278"/>
  <c r="AA33" i="278"/>
  <c r="AA136" i="273"/>
  <c r="Y11" i="278"/>
  <c r="Y13" i="278" s="1"/>
  <c r="Y25" i="278" s="1"/>
  <c r="Y27" i="278" s="1"/>
  <c r="Y32" i="278" s="1"/>
  <c r="Y34" i="278" s="1"/>
  <c r="Z148" i="273"/>
  <c r="AC122" i="273" l="1"/>
  <c r="AC123" i="273" s="1"/>
  <c r="AC19" i="280" s="1"/>
  <c r="AC20" i="280" s="1"/>
  <c r="AC154" i="273"/>
  <c r="AC155" i="273" s="1"/>
  <c r="AC40" i="280" s="1"/>
  <c r="AC41" i="280" s="1"/>
  <c r="AC44" i="280" s="1"/>
  <c r="AA35" i="265"/>
  <c r="AA16" i="265"/>
  <c r="AA31" i="280"/>
  <c r="AB21" i="280"/>
  <c r="AB36" i="265" s="1"/>
  <c r="AB30" i="280"/>
  <c r="BJ13" i="273"/>
  <c r="BJ14" i="273" s="1"/>
  <c r="BK10" i="273"/>
  <c r="BJ5" i="288"/>
  <c r="BJ5" i="275"/>
  <c r="BJ5" i="282"/>
  <c r="BJ5" i="280"/>
  <c r="BJ5" i="285"/>
  <c r="BJ5" i="273"/>
  <c r="BJ5" i="286"/>
  <c r="BJ5" i="265"/>
  <c r="BJ5" i="278"/>
  <c r="BI12" i="288"/>
  <c r="BI19" i="273"/>
  <c r="BI37" i="273"/>
  <c r="BI56" i="273"/>
  <c r="BI47" i="273"/>
  <c r="AA20" i="275"/>
  <c r="AB17" i="275" s="1"/>
  <c r="L63" i="286"/>
  <c r="L52" i="265" s="1"/>
  <c r="L36" i="286"/>
  <c r="AF2" i="277"/>
  <c r="AF4" i="277" s="1"/>
  <c r="AG48" i="273"/>
  <c r="AF51" i="273"/>
  <c r="Z19" i="278"/>
  <c r="Z21" i="278" s="1"/>
  <c r="Z26" i="278" s="1"/>
  <c r="AA142" i="273"/>
  <c r="W42" i="265"/>
  <c r="AB15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14" i="265" s="1"/>
  <c r="X19" i="265" s="1"/>
  <c r="X22" i="265" s="1"/>
  <c r="X30" i="265"/>
  <c r="X33" i="265" s="1"/>
  <c r="X37" i="265" s="1"/>
  <c r="X42" i="265" s="1"/>
  <c r="X47" i="265" s="1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90" i="273"/>
  <c r="AC91" i="273" s="1"/>
  <c r="AC75" i="273"/>
  <c r="AC111" i="273"/>
  <c r="AC112" i="273" s="1"/>
  <c r="AC11" i="285" s="1"/>
  <c r="AC12" i="285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2" i="286"/>
  <c r="R73" i="265"/>
  <c r="R46" i="286"/>
  <c r="R57" i="286"/>
  <c r="N62" i="286"/>
  <c r="Z11" i="278"/>
  <c r="Z13" i="278" s="1"/>
  <c r="Z25" i="278" s="1"/>
  <c r="Z27" i="278" s="1"/>
  <c r="Z32" i="278" s="1"/>
  <c r="Z34" i="278" s="1"/>
  <c r="AA148" i="273"/>
  <c r="AB42" i="273"/>
  <c r="AB52" i="273"/>
  <c r="Y9" i="265"/>
  <c r="Y11" i="265" s="1"/>
  <c r="Y14" i="265" s="1"/>
  <c r="Y19" i="265" s="1"/>
  <c r="Y22" i="265" s="1"/>
  <c r="Y30" i="265"/>
  <c r="Y33" i="265" s="1"/>
  <c r="Y37" i="265" s="1"/>
  <c r="Y42" i="265" s="1"/>
  <c r="Y47" i="265" s="1"/>
  <c r="AA31" i="265"/>
  <c r="AA10" i="265"/>
  <c r="AB32" i="286"/>
  <c r="AB13" i="288"/>
  <c r="AB43" i="286"/>
  <c r="AB20" i="286"/>
  <c r="AB18" i="285"/>
  <c r="AB15" i="275"/>
  <c r="AB20" i="275" s="1"/>
  <c r="AC17" i="275" s="1"/>
  <c r="AB79" i="273"/>
  <c r="AC80" i="273" s="1"/>
  <c r="AC58" i="273" s="1"/>
  <c r="AB57" i="273"/>
  <c r="U22" i="265"/>
  <c r="W53" i="286"/>
  <c r="W35" i="286"/>
  <c r="AB13" i="285"/>
  <c r="AB13" i="265" s="1"/>
  <c r="AB22" i="285"/>
  <c r="AB146" i="273"/>
  <c r="AB38" i="273"/>
  <c r="AC39" i="273" s="1"/>
  <c r="AC41" i="273" s="1"/>
  <c r="AB12" i="278"/>
  <c r="AB147" i="273"/>
  <c r="AB141" i="273"/>
  <c r="AB41" i="278"/>
  <c r="AB42" i="278" s="1"/>
  <c r="AB43" i="278" s="1"/>
  <c r="AB20" i="278"/>
  <c r="AB33" i="278"/>
  <c r="AB136" i="273"/>
  <c r="Y59" i="265"/>
  <c r="Y60" i="265" s="1"/>
  <c r="Z20" i="285"/>
  <c r="Z23" i="285" s="1"/>
  <c r="Z66" i="273"/>
  <c r="Z67" i="273" s="1"/>
  <c r="AA60" i="273"/>
  <c r="AE20" i="273"/>
  <c r="AE153" i="273" s="1"/>
  <c r="AD24" i="273"/>
  <c r="AD25" i="273" s="1"/>
  <c r="AA137" i="273"/>
  <c r="Z140" i="273"/>
  <c r="L19" i="288"/>
  <c r="AD122" i="273" l="1"/>
  <c r="AD123" i="273" s="1"/>
  <c r="AD19" i="280" s="1"/>
  <c r="AD20" i="280" s="1"/>
  <c r="AD154" i="273"/>
  <c r="AD155" i="273" s="1"/>
  <c r="AD40" i="280" s="1"/>
  <c r="AD41" i="280" s="1"/>
  <c r="AD44" i="280" s="1"/>
  <c r="AB28" i="280"/>
  <c r="AA70" i="265"/>
  <c r="AC21" i="280"/>
  <c r="AC36" i="265" s="1"/>
  <c r="AC30" i="280"/>
  <c r="BK13" i="273"/>
  <c r="BK14" i="273" s="1"/>
  <c r="BL10" i="273"/>
  <c r="BK5" i="275"/>
  <c r="BK5" i="282"/>
  <c r="BK5" i="280"/>
  <c r="BK5" i="278"/>
  <c r="BK5" i="273"/>
  <c r="BK5" i="288"/>
  <c r="BK5" i="265"/>
  <c r="BK5" i="285"/>
  <c r="BK5" i="286"/>
  <c r="BJ12" i="288"/>
  <c r="BJ19" i="273"/>
  <c r="BJ56" i="273"/>
  <c r="BJ37" i="273"/>
  <c r="BJ47" i="273"/>
  <c r="L24" i="265"/>
  <c r="L25" i="265" s="1"/>
  <c r="AH48" i="273"/>
  <c r="AG2" i="277"/>
  <c r="AG4" i="277" s="1"/>
  <c r="AG51" i="273"/>
  <c r="L53" i="265"/>
  <c r="AB137" i="273"/>
  <c r="AA140" i="273"/>
  <c r="AF20" i="273"/>
  <c r="AF153" i="273" s="1"/>
  <c r="AE24" i="273"/>
  <c r="AE25" i="273" s="1"/>
  <c r="AA66" i="273"/>
  <c r="AA67" i="273" s="1"/>
  <c r="AB60" i="273"/>
  <c r="Z59" i="265"/>
  <c r="Z60" i="265" s="1"/>
  <c r="AA20" i="285"/>
  <c r="AA23" i="285" s="1"/>
  <c r="Y53" i="286"/>
  <c r="Y35" i="286"/>
  <c r="Z9" i="265"/>
  <c r="Z11" i="265" s="1"/>
  <c r="Z14" i="265" s="1"/>
  <c r="Z19" i="265" s="1"/>
  <c r="Z22" i="265" s="1"/>
  <c r="Z30" i="265"/>
  <c r="Z33" i="265" s="1"/>
  <c r="Z37" i="265" s="1"/>
  <c r="Z42" i="265" s="1"/>
  <c r="Z47" i="265" s="1"/>
  <c r="S14" i="286"/>
  <c r="S16" i="286" s="1"/>
  <c r="AC13" i="285"/>
  <c r="AC13" i="265" s="1"/>
  <c r="AC22" i="285"/>
  <c r="AC15" i="286"/>
  <c r="AC100" i="273"/>
  <c r="AD101" i="273" s="1"/>
  <c r="AD59" i="273" s="1"/>
  <c r="X53" i="286"/>
  <c r="X35" i="286"/>
  <c r="AA19" i="278"/>
  <c r="AA21" i="278" s="1"/>
  <c r="AA26" i="278" s="1"/>
  <c r="AB142" i="273"/>
  <c r="AD18" i="288"/>
  <c r="AD96" i="273"/>
  <c r="AD97" i="273" s="1"/>
  <c r="AD90" i="273"/>
  <c r="AD91" i="273" s="1"/>
  <c r="AD32" i="273"/>
  <c r="AD33" i="273" s="1"/>
  <c r="AD75" i="273"/>
  <c r="AD76" i="273" s="1"/>
  <c r="AD26" i="280" s="1"/>
  <c r="AD111" i="273"/>
  <c r="AD112" i="273" s="1"/>
  <c r="AD11" i="285" s="1"/>
  <c r="AD12" i="285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U53" i="286"/>
  <c r="U35" i="286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48" i="273"/>
  <c r="N14" i="288"/>
  <c r="N16" i="288" s="1"/>
  <c r="N47" i="286"/>
  <c r="N48" i="286" s="1"/>
  <c r="N36" i="286"/>
  <c r="N37" i="286" s="1"/>
  <c r="N63" i="286"/>
  <c r="AC146" i="273"/>
  <c r="AC38" i="273"/>
  <c r="AD39" i="273" s="1"/>
  <c r="AD41" i="273" s="1"/>
  <c r="AC12" i="278"/>
  <c r="AC147" i="273"/>
  <c r="AC141" i="273"/>
  <c r="AC41" i="278"/>
  <c r="AC42" i="278" s="1"/>
  <c r="AC43" i="278" s="1"/>
  <c r="AC20" i="278"/>
  <c r="AC33" i="278"/>
  <c r="AC136" i="273"/>
  <c r="AC76" i="273"/>
  <c r="AC26" i="280" s="1"/>
  <c r="W47" i="265"/>
  <c r="AE122" i="273" l="1"/>
  <c r="AE123" i="273" s="1"/>
  <c r="AE19" i="280" s="1"/>
  <c r="AE20" i="280" s="1"/>
  <c r="AE154" i="273"/>
  <c r="AE155" i="273" s="1"/>
  <c r="AE40" i="280" s="1"/>
  <c r="AE41" i="280" s="1"/>
  <c r="AE44" i="280" s="1"/>
  <c r="AB43" i="280"/>
  <c r="AB45" i="280" s="1"/>
  <c r="AB46" i="280" s="1"/>
  <c r="AB31" i="280"/>
  <c r="AD21" i="280"/>
  <c r="AD36" i="265" s="1"/>
  <c r="AD30" i="280"/>
  <c r="BL13" i="273"/>
  <c r="BL14" i="273" s="1"/>
  <c r="BM10" i="273"/>
  <c r="BL5" i="275"/>
  <c r="BL5" i="282"/>
  <c r="BL5" i="280"/>
  <c r="BL5" i="278"/>
  <c r="BL5" i="273"/>
  <c r="BL5" i="286"/>
  <c r="BL5" i="288"/>
  <c r="BL5" i="265"/>
  <c r="BL5" i="285"/>
  <c r="BK12" i="288"/>
  <c r="BK19" i="273"/>
  <c r="BK37" i="273"/>
  <c r="BK56" i="273"/>
  <c r="BK47" i="273"/>
  <c r="AH2" i="277"/>
  <c r="AH4" i="277" s="1"/>
  <c r="AH51" i="273"/>
  <c r="AI48" i="273"/>
  <c r="AD32" i="286"/>
  <c r="AD13" i="288"/>
  <c r="AD43" i="286"/>
  <c r="AD20" i="286"/>
  <c r="AD18" i="285"/>
  <c r="AD15" i="275"/>
  <c r="AD79" i="273"/>
  <c r="AE80" i="273" s="1"/>
  <c r="AE58" i="273" s="1"/>
  <c r="AD57" i="273"/>
  <c r="AC32" i="286"/>
  <c r="AC13" i="288"/>
  <c r="AC43" i="286"/>
  <c r="AC20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4" i="286"/>
  <c r="N74" i="265"/>
  <c r="N75" i="265" s="1"/>
  <c r="N81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13" i="285"/>
  <c r="AD13" i="265" s="1"/>
  <c r="AD22" i="285"/>
  <c r="AD146" i="273"/>
  <c r="AD38" i="273"/>
  <c r="AE39" i="273" s="1"/>
  <c r="AE41" i="273" s="1"/>
  <c r="AD12" i="278"/>
  <c r="AD147" i="273"/>
  <c r="AD141" i="273"/>
  <c r="AD41" i="278"/>
  <c r="AD42" i="278" s="1"/>
  <c r="AD43" i="278" s="1"/>
  <c r="AD20" i="278"/>
  <c r="AD33" i="278"/>
  <c r="AD136" i="273"/>
  <c r="AB19" i="278"/>
  <c r="AB21" i="278" s="1"/>
  <c r="AB26" i="278" s="1"/>
  <c r="AC142" i="273"/>
  <c r="S17" i="286"/>
  <c r="S49" i="265" s="1"/>
  <c r="S50" i="265" s="1"/>
  <c r="S15" i="288"/>
  <c r="S24" i="286"/>
  <c r="S25" i="286" s="1"/>
  <c r="Z53" i="286"/>
  <c r="Z35" i="286"/>
  <c r="AA50" i="273"/>
  <c r="AA3" i="282"/>
  <c r="AA3" i="273"/>
  <c r="AA3" i="275"/>
  <c r="AA3" i="265"/>
  <c r="AA3" i="285"/>
  <c r="AA3" i="286"/>
  <c r="AA3" i="280"/>
  <c r="AA3" i="288"/>
  <c r="AA3" i="278"/>
  <c r="AG20" i="273"/>
  <c r="AG153" i="273" s="1"/>
  <c r="AF24" i="273"/>
  <c r="AF25" i="273" s="1"/>
  <c r="AC137" i="273"/>
  <c r="AB140" i="273"/>
  <c r="AD42" i="273"/>
  <c r="AD52" i="273"/>
  <c r="N52" i="265"/>
  <c r="N24" i="265"/>
  <c r="O45" i="286"/>
  <c r="N63" i="265"/>
  <c r="N65" i="265" s="1"/>
  <c r="N67" i="265" s="1"/>
  <c r="N80" i="265" s="1"/>
  <c r="AB11" i="278"/>
  <c r="AB13" i="278" s="1"/>
  <c r="AB25" i="278" s="1"/>
  <c r="AC148" i="273"/>
  <c r="AD15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90" i="273"/>
  <c r="AE91" i="273" s="1"/>
  <c r="AE75" i="273"/>
  <c r="AE111" i="273"/>
  <c r="AE112" i="273" s="1"/>
  <c r="AE11" i="285" s="1"/>
  <c r="AE12" i="285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F122" i="273" l="1"/>
  <c r="AF123" i="273" s="1"/>
  <c r="AF19" i="280" s="1"/>
  <c r="AF20" i="280" s="1"/>
  <c r="AF154" i="273"/>
  <c r="AF155" i="273" s="1"/>
  <c r="AF40" i="280" s="1"/>
  <c r="AF41" i="280" s="1"/>
  <c r="AF44" i="280" s="1"/>
  <c r="AB35" i="265"/>
  <c r="AB16" i="265"/>
  <c r="AE21" i="280"/>
  <c r="AE36" i="265" s="1"/>
  <c r="AE30" i="280"/>
  <c r="AC28" i="280"/>
  <c r="AB70" i="265"/>
  <c r="BM13" i="273"/>
  <c r="BM14" i="273" s="1"/>
  <c r="BN10" i="273"/>
  <c r="BM5" i="265"/>
  <c r="BM5" i="286"/>
  <c r="BM5" i="285"/>
  <c r="BM5" i="288"/>
  <c r="BM5" i="282"/>
  <c r="BM5" i="278"/>
  <c r="BM5" i="275"/>
  <c r="BM5" i="280"/>
  <c r="BM5" i="273"/>
  <c r="BL12" i="288"/>
  <c r="BL19" i="273"/>
  <c r="BL56" i="273"/>
  <c r="BL37" i="273"/>
  <c r="BL47" i="273"/>
  <c r="AB27" i="278"/>
  <c r="AB32" i="278" s="1"/>
  <c r="AB34" i="278" s="1"/>
  <c r="AB30" i="265" s="1"/>
  <c r="AB33" i="265" s="1"/>
  <c r="AB37" i="265" s="1"/>
  <c r="AB42" i="265" s="1"/>
  <c r="AB47" i="265" s="1"/>
  <c r="AJ48" i="273"/>
  <c r="AI2" i="277"/>
  <c r="AI4" i="277" s="1"/>
  <c r="AI51" i="273"/>
  <c r="AE146" i="273"/>
  <c r="AE38" i="273"/>
  <c r="AF39" i="273" s="1"/>
  <c r="AF41" i="273" s="1"/>
  <c r="AE12" i="278"/>
  <c r="AE147" i="273"/>
  <c r="AE141" i="273"/>
  <c r="AE41" i="278"/>
  <c r="AE42" i="278" s="1"/>
  <c r="AE43" i="278" s="1"/>
  <c r="AE20" i="278"/>
  <c r="AE33" i="278"/>
  <c r="AE136" i="273"/>
  <c r="AB59" i="265"/>
  <c r="AB60" i="265" s="1"/>
  <c r="AC20" i="285"/>
  <c r="AE13" i="285"/>
  <c r="AE13" i="265" s="1"/>
  <c r="AE22" i="285"/>
  <c r="AE15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48" i="273"/>
  <c r="N82" i="265"/>
  <c r="N83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90" i="273"/>
  <c r="AF91" i="273" s="1"/>
  <c r="AF75" i="273"/>
  <c r="AF76" i="273" s="1"/>
  <c r="AF26" i="280" s="1"/>
  <c r="AF111" i="273"/>
  <c r="AF112" i="273" s="1"/>
  <c r="AF11" i="285" s="1"/>
  <c r="AF12" i="285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AE26" i="280" s="1"/>
  <c r="AB9" i="265"/>
  <c r="AB11" i="265" s="1"/>
  <c r="AB14" i="265" s="1"/>
  <c r="AB19" i="265" s="1"/>
  <c r="AB22" i="265" s="1"/>
  <c r="O56" i="286"/>
  <c r="O58" i="286" s="1"/>
  <c r="O61" i="286" s="1"/>
  <c r="N25" i="265"/>
  <c r="AD137" i="273"/>
  <c r="AC140" i="273"/>
  <c r="AH20" i="273"/>
  <c r="AH153" i="273" s="1"/>
  <c r="AG24" i="273"/>
  <c r="AG25" i="273" s="1"/>
  <c r="T22" i="286"/>
  <c r="S73" i="265"/>
  <c r="S57" i="286"/>
  <c r="S46" i="286"/>
  <c r="AC19" i="278"/>
  <c r="AC21" i="278" s="1"/>
  <c r="AC26" i="278" s="1"/>
  <c r="AD142" i="273"/>
  <c r="AA9" i="265"/>
  <c r="AA11" i="265" s="1"/>
  <c r="AA14" i="265" s="1"/>
  <c r="AA19" i="265" s="1"/>
  <c r="AA22" i="265" s="1"/>
  <c r="AA30" i="265"/>
  <c r="AA33" i="265" s="1"/>
  <c r="AA37" i="265" s="1"/>
  <c r="AA42" i="265" s="1"/>
  <c r="AA47" i="265" s="1"/>
  <c r="O52" i="286"/>
  <c r="O54" i="286" s="1"/>
  <c r="O60" i="286" s="1"/>
  <c r="AC23" i="285"/>
  <c r="AG122" i="273" l="1"/>
  <c r="AG123" i="273" s="1"/>
  <c r="AG19" i="280" s="1"/>
  <c r="AG20" i="280" s="1"/>
  <c r="AG154" i="273"/>
  <c r="AG155" i="273" s="1"/>
  <c r="AG40" i="280" s="1"/>
  <c r="AG41" i="280" s="1"/>
  <c r="AG44" i="280" s="1"/>
  <c r="AC43" i="280"/>
  <c r="AC45" i="280" s="1"/>
  <c r="AC46" i="280" s="1"/>
  <c r="AC31" i="280"/>
  <c r="AF21" i="280"/>
  <c r="AF36" i="265" s="1"/>
  <c r="AF30" i="280"/>
  <c r="BN13" i="273"/>
  <c r="BN14" i="273" s="1"/>
  <c r="BO10" i="273"/>
  <c r="BN5" i="288"/>
  <c r="BN5" i="265"/>
  <c r="BN5" i="286"/>
  <c r="BN5" i="278"/>
  <c r="BN5" i="275"/>
  <c r="BN5" i="280"/>
  <c r="BN5" i="273"/>
  <c r="BN5" i="282"/>
  <c r="BN5" i="285"/>
  <c r="BM12" i="288"/>
  <c r="BM19" i="273"/>
  <c r="BM37" i="273"/>
  <c r="BM56" i="273"/>
  <c r="BM47" i="273"/>
  <c r="AK48" i="273"/>
  <c r="AJ2" i="277"/>
  <c r="AJ4" i="277" s="1"/>
  <c r="AJ51" i="273"/>
  <c r="O62" i="286"/>
  <c r="AA53" i="286"/>
  <c r="AA35" i="286"/>
  <c r="AG18" i="288"/>
  <c r="AG75" i="273"/>
  <c r="AG76" i="273" s="1"/>
  <c r="AG26" i="280" s="1"/>
  <c r="AG96" i="273"/>
  <c r="AG97" i="273" s="1"/>
  <c r="AG90" i="273"/>
  <c r="AG91" i="273" s="1"/>
  <c r="AG111" i="273"/>
  <c r="AG112" i="273" s="1"/>
  <c r="AG11" i="285" s="1"/>
  <c r="AG12" i="285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2" i="286"/>
  <c r="AE13" i="288"/>
  <c r="AE43" i="286"/>
  <c r="AE20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2" i="286"/>
  <c r="AF13" i="288"/>
  <c r="AF43" i="286"/>
  <c r="AF20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46" i="273"/>
  <c r="AF38" i="273"/>
  <c r="AG39" i="273" s="1"/>
  <c r="AG41" i="273" s="1"/>
  <c r="AF12" i="278"/>
  <c r="AF147" i="273"/>
  <c r="AF141" i="273"/>
  <c r="AF41" i="278"/>
  <c r="AF42" i="278" s="1"/>
  <c r="AF43" i="278" s="1"/>
  <c r="AF20" i="278"/>
  <c r="AF33" i="278"/>
  <c r="AF136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42" i="273"/>
  <c r="T14" i="286"/>
  <c r="T16" i="286" s="1"/>
  <c r="AI20" i="273"/>
  <c r="AI153" i="273" s="1"/>
  <c r="AH24" i="273"/>
  <c r="AH25" i="273" s="1"/>
  <c r="AE137" i="273"/>
  <c r="AD140" i="273"/>
  <c r="AB53" i="286"/>
  <c r="AB35" i="286"/>
  <c r="AC3" i="265"/>
  <c r="AC3" i="275"/>
  <c r="AC3" i="273"/>
  <c r="AC3" i="282"/>
  <c r="AC3" i="280"/>
  <c r="AC3" i="285"/>
  <c r="AC3" i="288"/>
  <c r="AC50" i="273"/>
  <c r="AC3" i="286"/>
  <c r="AC3" i="278"/>
  <c r="AF13" i="285"/>
  <c r="AF13" i="265" s="1"/>
  <c r="AF22" i="285"/>
  <c r="AF15" i="286"/>
  <c r="AF100" i="273"/>
  <c r="AG101" i="273" s="1"/>
  <c r="AG59" i="273" s="1"/>
  <c r="AD11" i="278"/>
  <c r="AD13" i="278" s="1"/>
  <c r="AD25" i="278" s="1"/>
  <c r="AE148" i="273"/>
  <c r="AE31" i="265"/>
  <c r="AE10" i="265"/>
  <c r="AF42" i="273"/>
  <c r="AF52" i="273"/>
  <c r="AH122" i="273" l="1"/>
  <c r="AH123" i="273" s="1"/>
  <c r="AH19" i="280" s="1"/>
  <c r="AH20" i="280" s="1"/>
  <c r="AH154" i="273"/>
  <c r="AH155" i="273" s="1"/>
  <c r="AH40" i="280" s="1"/>
  <c r="AH41" i="280" s="1"/>
  <c r="AH44" i="280" s="1"/>
  <c r="AC35" i="265"/>
  <c r="AC16" i="265"/>
  <c r="AG21" i="280"/>
  <c r="AG36" i="265" s="1"/>
  <c r="AG30" i="280"/>
  <c r="AD28" i="280"/>
  <c r="AC70" i="265"/>
  <c r="BO13" i="273"/>
  <c r="BO14" i="273" s="1"/>
  <c r="BP10" i="273"/>
  <c r="BO5" i="288"/>
  <c r="BO5" i="275"/>
  <c r="BO5" i="282"/>
  <c r="BO5" i="280"/>
  <c r="BO5" i="278"/>
  <c r="BO5" i="273"/>
  <c r="BO5" i="265"/>
  <c r="BO5" i="285"/>
  <c r="BO5" i="286"/>
  <c r="BN12" i="288"/>
  <c r="BN19" i="273"/>
  <c r="BN56" i="273"/>
  <c r="BN37" i="273"/>
  <c r="BN47" i="273"/>
  <c r="AD27" i="278"/>
  <c r="AD32" i="278" s="1"/>
  <c r="AD34" i="278" s="1"/>
  <c r="AD9" i="265" s="1"/>
  <c r="AD11" i="265" s="1"/>
  <c r="AD14" i="265" s="1"/>
  <c r="AK2" i="277"/>
  <c r="AK4" i="277" s="1"/>
  <c r="AK51" i="273"/>
  <c r="AL48" i="273"/>
  <c r="AG42" i="273"/>
  <c r="AG52" i="273"/>
  <c r="AF20" i="275"/>
  <c r="AG17" i="275" s="1"/>
  <c r="AE66" i="273"/>
  <c r="AE67" i="273" s="1"/>
  <c r="AF60" i="273"/>
  <c r="AG146" i="273"/>
  <c r="AG38" i="273"/>
  <c r="AH39" i="273" s="1"/>
  <c r="AH41" i="273" s="1"/>
  <c r="AG15" i="286"/>
  <c r="AG100" i="273"/>
  <c r="AH101" i="273" s="1"/>
  <c r="AH59" i="273" s="1"/>
  <c r="O36" i="286"/>
  <c r="O37" i="286" s="1"/>
  <c r="O47" i="286"/>
  <c r="O48" i="286" s="1"/>
  <c r="O14" i="288"/>
  <c r="O16" i="288" s="1"/>
  <c r="O63" i="286"/>
  <c r="AE11" i="278"/>
  <c r="AE13" i="278" s="1"/>
  <c r="AE25" i="278" s="1"/>
  <c r="AF148" i="273"/>
  <c r="AH18" i="288"/>
  <c r="AH96" i="273"/>
  <c r="AH97" i="273" s="1"/>
  <c r="AH90" i="273"/>
  <c r="AH91" i="273" s="1"/>
  <c r="AH75" i="273"/>
  <c r="AH111" i="273"/>
  <c r="AH112" i="273" s="1"/>
  <c r="AH11" i="285" s="1"/>
  <c r="AH12" i="285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42" i="273"/>
  <c r="AF4" i="265"/>
  <c r="AF4" i="288"/>
  <c r="AF4" i="275"/>
  <c r="AF4" i="286"/>
  <c r="AF4" i="285"/>
  <c r="AF4" i="273"/>
  <c r="AF4" i="282"/>
  <c r="AF4" i="278"/>
  <c r="AF4" i="280"/>
  <c r="AF137" i="273"/>
  <c r="AE140" i="273"/>
  <c r="AJ20" i="273"/>
  <c r="AJ153" i="273" s="1"/>
  <c r="AI24" i="273"/>
  <c r="AI25" i="273" s="1"/>
  <c r="T17" i="286"/>
  <c r="T49" i="265" s="1"/>
  <c r="T50" i="265" s="1"/>
  <c r="T15" i="288"/>
  <c r="T24" i="286"/>
  <c r="T25" i="286" s="1"/>
  <c r="AD59" i="265"/>
  <c r="AD60" i="265" s="1"/>
  <c r="AE20" i="285"/>
  <c r="AE23" i="285" s="1"/>
  <c r="AC9" i="265"/>
  <c r="AC11" i="265" s="1"/>
  <c r="AC14" i="265" s="1"/>
  <c r="AC19" i="265" s="1"/>
  <c r="AC22" i="265" s="1"/>
  <c r="AC30" i="265"/>
  <c r="AC33" i="265" s="1"/>
  <c r="AC37" i="265" s="1"/>
  <c r="AC42" i="265" s="1"/>
  <c r="AC47" i="265" s="1"/>
  <c r="AF31" i="265"/>
  <c r="AF10" i="265"/>
  <c r="AG32" i="286"/>
  <c r="AG13" i="288"/>
  <c r="AG43" i="286"/>
  <c r="AG20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13" i="285"/>
  <c r="AG13" i="265" s="1"/>
  <c r="AG22" i="285"/>
  <c r="AG12" i="278"/>
  <c r="AG147" i="273"/>
  <c r="AG141" i="273"/>
  <c r="AG41" i="278"/>
  <c r="AG42" i="278" s="1"/>
  <c r="AG43" i="278" s="1"/>
  <c r="AG20" i="278"/>
  <c r="AG33" i="278"/>
  <c r="AG136" i="273"/>
  <c r="AI122" i="273" l="1"/>
  <c r="AI123" i="273" s="1"/>
  <c r="AI19" i="280" s="1"/>
  <c r="AI20" i="280" s="1"/>
  <c r="AI154" i="273"/>
  <c r="AI155" i="273" s="1"/>
  <c r="AI40" i="280" s="1"/>
  <c r="AI41" i="280" s="1"/>
  <c r="AI44" i="280" s="1"/>
  <c r="AD43" i="280"/>
  <c r="AD45" i="280" s="1"/>
  <c r="AD46" i="280" s="1"/>
  <c r="AD31" i="280"/>
  <c r="AH21" i="280"/>
  <c r="AH36" i="265" s="1"/>
  <c r="AH30" i="280"/>
  <c r="AD30" i="265"/>
  <c r="AD33" i="265" s="1"/>
  <c r="BP13" i="273"/>
  <c r="BP14" i="273" s="1"/>
  <c r="BQ10" i="273"/>
  <c r="BP5" i="275"/>
  <c r="BP5" i="282"/>
  <c r="BP5" i="280"/>
  <c r="BP5" i="278"/>
  <c r="BP5" i="273"/>
  <c r="BP5" i="286"/>
  <c r="BP5" i="288"/>
  <c r="BP5" i="265"/>
  <c r="BP5" i="285"/>
  <c r="BO12" i="288"/>
  <c r="BO19" i="273"/>
  <c r="BO37" i="273"/>
  <c r="BO56" i="273"/>
  <c r="BO47" i="273"/>
  <c r="AM48" i="273"/>
  <c r="AL2" i="277"/>
  <c r="AL4" i="277" s="1"/>
  <c r="AL51" i="273"/>
  <c r="AE59" i="265"/>
  <c r="AE60" i="265" s="1"/>
  <c r="AF20" i="285"/>
  <c r="AF23" i="285" s="1"/>
  <c r="U22" i="286"/>
  <c r="T73" i="265"/>
  <c r="T46" i="286"/>
  <c r="T57" i="286"/>
  <c r="AK20" i="273"/>
  <c r="AK153" i="273" s="1"/>
  <c r="AJ24" i="273"/>
  <c r="AJ25" i="273" s="1"/>
  <c r="AG137" i="273"/>
  <c r="AF140" i="273"/>
  <c r="AF19" i="278"/>
  <c r="AF21" i="278" s="1"/>
  <c r="AF26" i="278" s="1"/>
  <c r="AG142" i="273"/>
  <c r="AH13" i="285"/>
  <c r="AH13" i="265" s="1"/>
  <c r="AH22" i="285"/>
  <c r="AH15" i="286"/>
  <c r="AH100" i="273"/>
  <c r="AI101" i="273" s="1"/>
  <c r="AI59" i="273" s="1"/>
  <c r="AF11" i="278"/>
  <c r="AF13" i="278" s="1"/>
  <c r="AF25" i="278" s="1"/>
  <c r="AG148" i="273"/>
  <c r="O19" i="288"/>
  <c r="P34" i="286"/>
  <c r="O74" i="265"/>
  <c r="O75" i="265" s="1"/>
  <c r="O81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C53" i="286"/>
  <c r="AC35" i="286"/>
  <c r="AI18" i="288"/>
  <c r="AI96" i="273"/>
  <c r="AI97" i="273" s="1"/>
  <c r="AI90" i="273"/>
  <c r="AI91" i="273" s="1"/>
  <c r="AI75" i="273"/>
  <c r="AI111" i="273"/>
  <c r="AI112" i="273" s="1"/>
  <c r="AI11" i="285" s="1"/>
  <c r="AI12" i="285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46" i="273"/>
  <c r="AH38" i="273"/>
  <c r="AI39" i="273" s="1"/>
  <c r="AI41" i="273" s="1"/>
  <c r="AH12" i="278"/>
  <c r="AH147" i="273"/>
  <c r="AH141" i="273"/>
  <c r="AH41" i="278"/>
  <c r="AH42" i="278" s="1"/>
  <c r="AH43" i="278" s="1"/>
  <c r="AH20" i="278"/>
  <c r="AH33" i="278"/>
  <c r="AH136" i="273"/>
  <c r="AE27" i="278"/>
  <c r="AE32" i="278" s="1"/>
  <c r="AE34" i="278" s="1"/>
  <c r="O52" i="265"/>
  <c r="O24" i="265"/>
  <c r="P45" i="286"/>
  <c r="O63" i="265"/>
  <c r="O65" i="265" s="1"/>
  <c r="O67" i="265" s="1"/>
  <c r="O80" i="265" s="1"/>
  <c r="AH76" i="273"/>
  <c r="AH26" i="280" s="1"/>
  <c r="AE3" i="285"/>
  <c r="AE3" i="280"/>
  <c r="AE3" i="288"/>
  <c r="AE3" i="265"/>
  <c r="AE3" i="282"/>
  <c r="AE3" i="273"/>
  <c r="AE3" i="286"/>
  <c r="AE3" i="275"/>
  <c r="AE50" i="273"/>
  <c r="AE3" i="278"/>
  <c r="AD37" i="265" l="1"/>
  <c r="AD42" i="265" s="1"/>
  <c r="AD47" i="265" s="1"/>
  <c r="AD35" i="265"/>
  <c r="AD16" i="265"/>
  <c r="AD19" i="265" s="1"/>
  <c r="AD22" i="265" s="1"/>
  <c r="AJ122" i="273"/>
  <c r="AJ123" i="273" s="1"/>
  <c r="AJ19" i="280" s="1"/>
  <c r="AJ20" i="280" s="1"/>
  <c r="AJ154" i="273"/>
  <c r="AJ155" i="273" s="1"/>
  <c r="AJ40" i="280" s="1"/>
  <c r="AJ41" i="280" s="1"/>
  <c r="AJ44" i="280" s="1"/>
  <c r="AE28" i="280"/>
  <c r="AD70" i="265"/>
  <c r="AI21" i="280"/>
  <c r="AI36" i="265" s="1"/>
  <c r="AI30" i="280"/>
  <c r="BQ13" i="273"/>
  <c r="BQ14" i="273" s="1"/>
  <c r="BR10" i="273"/>
  <c r="BQ5" i="265"/>
  <c r="BQ5" i="286"/>
  <c r="BQ5" i="285"/>
  <c r="BQ5" i="288"/>
  <c r="BQ5" i="282"/>
  <c r="BQ5" i="278"/>
  <c r="BQ5" i="275"/>
  <c r="BQ5" i="280"/>
  <c r="BQ5" i="273"/>
  <c r="BP12" i="288"/>
  <c r="BP19" i="273"/>
  <c r="BP56" i="273"/>
  <c r="BP37" i="273"/>
  <c r="BP47" i="273"/>
  <c r="AM2" i="277"/>
  <c r="AM4" i="277" s="1"/>
  <c r="AM51" i="273"/>
  <c r="AN48" i="273"/>
  <c r="AE9" i="265"/>
  <c r="AE11" i="265" s="1"/>
  <c r="AE14" i="265" s="1"/>
  <c r="AE30" i="265"/>
  <c r="AE33" i="265" s="1"/>
  <c r="AI12" i="278"/>
  <c r="AI147" i="273"/>
  <c r="AI141" i="273"/>
  <c r="AI41" i="278"/>
  <c r="AI42" i="278" s="1"/>
  <c r="AI43" i="278" s="1"/>
  <c r="AI20" i="278"/>
  <c r="AI33" i="278"/>
  <c r="AI136" i="273"/>
  <c r="AH137" i="273"/>
  <c r="AG140" i="273"/>
  <c r="AL20" i="273"/>
  <c r="AL153" i="273" s="1"/>
  <c r="AK24" i="273"/>
  <c r="AK25" i="273" s="1"/>
  <c r="U14" i="286"/>
  <c r="U16" i="286" s="1"/>
  <c r="AF59" i="265"/>
  <c r="AF60" i="265" s="1"/>
  <c r="AG20" i="285"/>
  <c r="AG23" i="285" s="1"/>
  <c r="AH32" i="286"/>
  <c r="AH13" i="288"/>
  <c r="AH43" i="286"/>
  <c r="AH20" i="286"/>
  <c r="AH18" i="285"/>
  <c r="AH15" i="275"/>
  <c r="AH20" i="275" s="1"/>
  <c r="AI17" i="275" s="1"/>
  <c r="AH79" i="273"/>
  <c r="AI80" i="273" s="1"/>
  <c r="AI58" i="273" s="1"/>
  <c r="AH57" i="273"/>
  <c r="P56" i="286"/>
  <c r="P58" i="286" s="1"/>
  <c r="P61" i="286" s="1"/>
  <c r="O25" i="265"/>
  <c r="AI42" i="273"/>
  <c r="AI52" i="273"/>
  <c r="AI146" i="273"/>
  <c r="AI38" i="273"/>
  <c r="AJ39" i="273" s="1"/>
  <c r="AJ41" i="273" s="1"/>
  <c r="AG66" i="273"/>
  <c r="AG67" i="273" s="1"/>
  <c r="AH60" i="273"/>
  <c r="AG11" i="278"/>
  <c r="AG13" i="278" s="1"/>
  <c r="AG25" i="278" s="1"/>
  <c r="AH148" i="273"/>
  <c r="O82" i="265"/>
  <c r="O83" i="265"/>
  <c r="O53" i="265"/>
  <c r="AH31" i="265"/>
  <c r="AH10" i="265"/>
  <c r="AI76" i="273"/>
  <c r="AI26" i="280" s="1"/>
  <c r="AI13" i="285"/>
  <c r="AI13" i="265" s="1"/>
  <c r="AI22" i="285"/>
  <c r="AI15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2" i="286"/>
  <c r="P54" i="286" s="1"/>
  <c r="P60" i="286" s="1"/>
  <c r="AF27" i="278"/>
  <c r="AF32" i="278" s="1"/>
  <c r="AF34" i="278" s="1"/>
  <c r="AG19" i="278"/>
  <c r="AG21" i="278" s="1"/>
  <c r="AG26" i="278" s="1"/>
  <c r="AH142" i="273"/>
  <c r="AJ18" i="288"/>
  <c r="AJ96" i="273"/>
  <c r="AJ97" i="273" s="1"/>
  <c r="AJ90" i="273"/>
  <c r="AJ91" i="273" s="1"/>
  <c r="AJ75" i="273"/>
  <c r="AJ76" i="273" s="1"/>
  <c r="AJ26" i="280" s="1"/>
  <c r="AJ111" i="273"/>
  <c r="AJ112" i="273" s="1"/>
  <c r="AJ11" i="285" s="1"/>
  <c r="AJ12" i="285" s="1"/>
  <c r="AJ32" i="273"/>
  <c r="AJ33" i="273" s="1"/>
  <c r="AJ2" i="265"/>
  <c r="AJ2" i="288"/>
  <c r="AJ2" i="282"/>
  <c r="AJ2" i="280"/>
  <c r="AJ2" i="278"/>
  <c r="AJ2" i="286"/>
  <c r="AJ2" i="273"/>
  <c r="AJ2" i="275"/>
  <c r="AJ2" i="285"/>
  <c r="AK122" i="273" l="1"/>
  <c r="AK123" i="273" s="1"/>
  <c r="AK19" i="280" s="1"/>
  <c r="AK20" i="280" s="1"/>
  <c r="AK154" i="273"/>
  <c r="AK155" i="273" s="1"/>
  <c r="AK40" i="280" s="1"/>
  <c r="AK41" i="280" s="1"/>
  <c r="AK44" i="280" s="1"/>
  <c r="AD35" i="286"/>
  <c r="AD53" i="286"/>
  <c r="AE43" i="280"/>
  <c r="AE45" i="280" s="1"/>
  <c r="AE46" i="280" s="1"/>
  <c r="AE31" i="280"/>
  <c r="AJ21" i="280"/>
  <c r="AJ36" i="265" s="1"/>
  <c r="AJ30" i="280"/>
  <c r="BR13" i="273"/>
  <c r="BR14" i="273" s="1"/>
  <c r="BS10" i="273"/>
  <c r="BR5" i="288"/>
  <c r="BR5" i="265"/>
  <c r="BR5" i="286"/>
  <c r="BR5" i="278"/>
  <c r="BR5" i="275"/>
  <c r="BR5" i="280"/>
  <c r="BR5" i="273"/>
  <c r="BR5" i="282"/>
  <c r="BR5" i="285"/>
  <c r="BQ12" i="288"/>
  <c r="BQ19" i="273"/>
  <c r="BQ37" i="273"/>
  <c r="BQ56" i="273"/>
  <c r="BQ47" i="273"/>
  <c r="P62" i="286"/>
  <c r="P36" i="286" s="1"/>
  <c r="P37" i="286" s="1"/>
  <c r="AN2" i="277"/>
  <c r="AN4" i="277" s="1"/>
  <c r="AN51" i="273"/>
  <c r="AO48" i="273"/>
  <c r="AJ32" i="286"/>
  <c r="AJ13" i="288"/>
  <c r="AJ43" i="286"/>
  <c r="AJ20" i="286"/>
  <c r="AJ18" i="285"/>
  <c r="AJ15" i="275"/>
  <c r="AJ79" i="273"/>
  <c r="AK80" i="273" s="1"/>
  <c r="AK58" i="273" s="1"/>
  <c r="AJ57" i="273"/>
  <c r="AJ146" i="273"/>
  <c r="AJ38" i="273"/>
  <c r="AK39" i="273" s="1"/>
  <c r="AK41" i="273" s="1"/>
  <c r="AJ12" i="278"/>
  <c r="AJ147" i="273"/>
  <c r="AJ141" i="273"/>
  <c r="AJ41" i="278"/>
  <c r="AJ42" i="278" s="1"/>
  <c r="AJ43" i="278" s="1"/>
  <c r="AJ20" i="278"/>
  <c r="AJ33" i="278"/>
  <c r="AJ136" i="273"/>
  <c r="AI32" i="286"/>
  <c r="AI13" i="288"/>
  <c r="AI43" i="286"/>
  <c r="AI20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48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7" i="286"/>
  <c r="U49" i="265" s="1"/>
  <c r="U50" i="265" s="1"/>
  <c r="U15" i="288"/>
  <c r="U24" i="286"/>
  <c r="U25" i="286" s="1"/>
  <c r="AM20" i="273"/>
  <c r="AM153" i="273" s="1"/>
  <c r="AL24" i="273"/>
  <c r="AL25" i="273" s="1"/>
  <c r="AI137" i="273"/>
  <c r="AH140" i="273"/>
  <c r="AJ13" i="285"/>
  <c r="AJ13" i="265" s="1"/>
  <c r="AJ22" i="285"/>
  <c r="AJ15" i="286"/>
  <c r="AJ100" i="273"/>
  <c r="AK101" i="273" s="1"/>
  <c r="AK59" i="273" s="1"/>
  <c r="AH19" i="278"/>
  <c r="AH21" i="278" s="1"/>
  <c r="AH26" i="278" s="1"/>
  <c r="AI142" i="273"/>
  <c r="AF9" i="265"/>
  <c r="AF11" i="265" s="1"/>
  <c r="AF14" i="265" s="1"/>
  <c r="AF30" i="265"/>
  <c r="AF33" i="265" s="1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90" i="273"/>
  <c r="AK91" i="273" s="1"/>
  <c r="AK75" i="273"/>
  <c r="AK111" i="273"/>
  <c r="AK112" i="273" s="1"/>
  <c r="AK11" i="285" s="1"/>
  <c r="AK12" i="285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AE35" i="265" l="1"/>
  <c r="AE37" i="265" s="1"/>
  <c r="AE42" i="265" s="1"/>
  <c r="AE47" i="265" s="1"/>
  <c r="AE16" i="265"/>
  <c r="AE19" i="265" s="1"/>
  <c r="AE22" i="265" s="1"/>
  <c r="AL122" i="273"/>
  <c r="AL123" i="273" s="1"/>
  <c r="AL19" i="280" s="1"/>
  <c r="AL20" i="280" s="1"/>
  <c r="AL154" i="273"/>
  <c r="AL155" i="273" s="1"/>
  <c r="AL40" i="280" s="1"/>
  <c r="AL41" i="280" s="1"/>
  <c r="AL44" i="280" s="1"/>
  <c r="AF28" i="280"/>
  <c r="AE70" i="265"/>
  <c r="AK21" i="280"/>
  <c r="AK36" i="265" s="1"/>
  <c r="AK30" i="280"/>
  <c r="P63" i="286"/>
  <c r="P52" i="265" s="1"/>
  <c r="P53" i="265" s="1"/>
  <c r="P14" i="288"/>
  <c r="P16" i="288" s="1"/>
  <c r="P19" i="288" s="1"/>
  <c r="P47" i="286"/>
  <c r="P48" i="286" s="1"/>
  <c r="P63" i="265" s="1"/>
  <c r="P65" i="265" s="1"/>
  <c r="P67" i="265" s="1"/>
  <c r="P80" i="265" s="1"/>
  <c r="BS13" i="273"/>
  <c r="BS14" i="273" s="1"/>
  <c r="BT10" i="273"/>
  <c r="BS5" i="288"/>
  <c r="BS5" i="265"/>
  <c r="BS5" i="286"/>
  <c r="BS5" i="285"/>
  <c r="BS5" i="282"/>
  <c r="BS5" i="278"/>
  <c r="BS5" i="275"/>
  <c r="BS5" i="280"/>
  <c r="BS5" i="273"/>
  <c r="BR12" i="288"/>
  <c r="BR19" i="273"/>
  <c r="BR56" i="273"/>
  <c r="BR37" i="273"/>
  <c r="BR47" i="273"/>
  <c r="AO2" i="277"/>
  <c r="AO4" i="277" s="1"/>
  <c r="AO51" i="273"/>
  <c r="AP48" i="273"/>
  <c r="AH59" i="265"/>
  <c r="AH60" i="265" s="1"/>
  <c r="AI20" i="285"/>
  <c r="AI23" i="285" s="1"/>
  <c r="AK146" i="273"/>
  <c r="AK38" i="273"/>
  <c r="AL39" i="273" s="1"/>
  <c r="AL41" i="273" s="1"/>
  <c r="AK12" i="278"/>
  <c r="AK147" i="273"/>
  <c r="AK141" i="273"/>
  <c r="AK41" i="278"/>
  <c r="AK42" i="278" s="1"/>
  <c r="AK43" i="278" s="1"/>
  <c r="AK20" i="278"/>
  <c r="AK33" i="278"/>
  <c r="AK136" i="273"/>
  <c r="AJ4" i="265"/>
  <c r="AJ4" i="288"/>
  <c r="AJ4" i="275"/>
  <c r="AJ4" i="286"/>
  <c r="AJ4" i="285"/>
  <c r="AJ4" i="273"/>
  <c r="AJ4" i="280"/>
  <c r="AJ4" i="282"/>
  <c r="AJ4" i="278"/>
  <c r="Q45" i="286"/>
  <c r="Q34" i="286"/>
  <c r="P74" i="265"/>
  <c r="P75" i="265" s="1"/>
  <c r="P81" i="265" s="1"/>
  <c r="AK13" i="285"/>
  <c r="AK13" i="265" s="1"/>
  <c r="AK22" i="285"/>
  <c r="AK15" i="286"/>
  <c r="AK100" i="273"/>
  <c r="AL101" i="273" s="1"/>
  <c r="AL59" i="273" s="1"/>
  <c r="AG9" i="265"/>
  <c r="AG11" i="265" s="1"/>
  <c r="AG14" i="265" s="1"/>
  <c r="AG30" i="265"/>
  <c r="AG33" i="265" s="1"/>
  <c r="P24" i="265"/>
  <c r="P25" i="265" s="1"/>
  <c r="AK76" i="273"/>
  <c r="AK26" i="280" s="1"/>
  <c r="AI140" i="273"/>
  <c r="AJ137" i="273"/>
  <c r="AN20" i="273"/>
  <c r="AN153" i="273" s="1"/>
  <c r="AM24" i="273"/>
  <c r="AM25" i="273" s="1"/>
  <c r="AI66" i="273"/>
  <c r="AI67" i="273" s="1"/>
  <c r="AJ60" i="273"/>
  <c r="AI11" i="278"/>
  <c r="AI13" i="278" s="1"/>
  <c r="AI25" i="278" s="1"/>
  <c r="AJ148" i="273"/>
  <c r="AI19" i="278"/>
  <c r="AI21" i="278" s="1"/>
  <c r="AI26" i="278" s="1"/>
  <c r="AJ142" i="273"/>
  <c r="AL18" i="288"/>
  <c r="AL96" i="273"/>
  <c r="AL97" i="273" s="1"/>
  <c r="AL90" i="273"/>
  <c r="AL91" i="273" s="1"/>
  <c r="AL75" i="273"/>
  <c r="AL111" i="273"/>
  <c r="AL112" i="273" s="1"/>
  <c r="AL11" i="285" s="1"/>
  <c r="AL12" i="285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2" i="286"/>
  <c r="U73" i="265"/>
  <c r="U46" i="286"/>
  <c r="U57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AE35" i="286" l="1"/>
  <c r="AE53" i="286"/>
  <c r="AM122" i="273"/>
  <c r="AM123" i="273" s="1"/>
  <c r="AM19" i="280" s="1"/>
  <c r="AM20" i="280" s="1"/>
  <c r="AM154" i="273"/>
  <c r="AM155" i="273" s="1"/>
  <c r="AM40" i="280" s="1"/>
  <c r="AM41" i="280" s="1"/>
  <c r="AM44" i="280" s="1"/>
  <c r="AF43" i="280"/>
  <c r="AF45" i="280" s="1"/>
  <c r="AF46" i="280" s="1"/>
  <c r="AF31" i="280"/>
  <c r="AL21" i="280"/>
  <c r="AL36" i="265" s="1"/>
  <c r="AL30" i="280"/>
  <c r="BT13" i="273"/>
  <c r="BT14" i="273" s="1"/>
  <c r="BU10" i="273"/>
  <c r="BT5" i="288"/>
  <c r="BT5" i="275"/>
  <c r="BT5" i="282"/>
  <c r="BT5" i="280"/>
  <c r="BT5" i="278"/>
  <c r="BT5" i="273"/>
  <c r="BT5" i="286"/>
  <c r="BT5" i="265"/>
  <c r="BT5" i="285"/>
  <c r="BS12" i="288"/>
  <c r="BS19" i="273"/>
  <c r="BS37" i="273"/>
  <c r="BS56" i="273"/>
  <c r="BS47" i="273"/>
  <c r="AQ48" i="273"/>
  <c r="AP2" i="277"/>
  <c r="AP4" i="277" s="1"/>
  <c r="AP51" i="273"/>
  <c r="AK4" i="265"/>
  <c r="AK4" i="288"/>
  <c r="AK4" i="282"/>
  <c r="AK4" i="280"/>
  <c r="AK4" i="278"/>
  <c r="AK4" i="286"/>
  <c r="AK4" i="273"/>
  <c r="AK4" i="275"/>
  <c r="AK4" i="285"/>
  <c r="AH9" i="265"/>
  <c r="AH11" i="265" s="1"/>
  <c r="AH14" i="265" s="1"/>
  <c r="AH30" i="265"/>
  <c r="AH33" i="265" s="1"/>
  <c r="AL13" i="285"/>
  <c r="AL13" i="265" s="1"/>
  <c r="AL22" i="285"/>
  <c r="AL15" i="286"/>
  <c r="AL100" i="273"/>
  <c r="AM101" i="273" s="1"/>
  <c r="AM59" i="273" s="1"/>
  <c r="AJ11" i="278"/>
  <c r="AJ13" i="278" s="1"/>
  <c r="AJ25" i="278" s="1"/>
  <c r="AK148" i="273"/>
  <c r="AJ66" i="273"/>
  <c r="AJ67" i="273" s="1"/>
  <c r="AO20" i="273"/>
  <c r="AO153" i="273" s="1"/>
  <c r="AN24" i="273"/>
  <c r="AN25" i="273" s="1"/>
  <c r="Q52" i="286"/>
  <c r="Q54" i="286" s="1"/>
  <c r="Q60" i="286" s="1"/>
  <c r="Q56" i="286"/>
  <c r="Q58" i="286" s="1"/>
  <c r="Q61" i="286" s="1"/>
  <c r="AL42" i="273"/>
  <c r="AL52" i="273"/>
  <c r="V14" i="286"/>
  <c r="V16" i="286" s="1"/>
  <c r="AL146" i="273"/>
  <c r="AL38" i="273"/>
  <c r="AM39" i="273" s="1"/>
  <c r="AM41" i="273" s="1"/>
  <c r="AL12" i="278"/>
  <c r="AL147" i="273"/>
  <c r="AL141" i="273"/>
  <c r="AL41" i="278"/>
  <c r="AL42" i="278" s="1"/>
  <c r="AL43" i="278" s="1"/>
  <c r="AL20" i="278"/>
  <c r="AL33" i="278"/>
  <c r="AL136" i="273"/>
  <c r="AJ19" i="278"/>
  <c r="AJ21" i="278" s="1"/>
  <c r="AJ26" i="278" s="1"/>
  <c r="AK142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90" i="273"/>
  <c r="AM91" i="273" s="1"/>
  <c r="AM75" i="273"/>
  <c r="AM111" i="273"/>
  <c r="AM112" i="273" s="1"/>
  <c r="AM11" i="285" s="1"/>
  <c r="AM12" i="285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40" i="273"/>
  <c r="AK137" i="273"/>
  <c r="AK32" i="286"/>
  <c r="AK13" i="288"/>
  <c r="AK43" i="286"/>
  <c r="AK20" i="286"/>
  <c r="AK18" i="285"/>
  <c r="AK79" i="273"/>
  <c r="AL80" i="273" s="1"/>
  <c r="AL58" i="273" s="1"/>
  <c r="AK15" i="275"/>
  <c r="AK20" i="275" s="1"/>
  <c r="AL17" i="275" s="1"/>
  <c r="AK57" i="273"/>
  <c r="AK60" i="273" s="1"/>
  <c r="P82" i="265"/>
  <c r="P83" i="265"/>
  <c r="AK31" i="265"/>
  <c r="AK10" i="265"/>
  <c r="AL76" i="273"/>
  <c r="AL26" i="280" s="1"/>
  <c r="AN122" i="273" l="1"/>
  <c r="AN123" i="273" s="1"/>
  <c r="AN19" i="280" s="1"/>
  <c r="AN20" i="280" s="1"/>
  <c r="AN154" i="273"/>
  <c r="AN155" i="273" s="1"/>
  <c r="AN40" i="280" s="1"/>
  <c r="AN41" i="280" s="1"/>
  <c r="AN44" i="280" s="1"/>
  <c r="AF35" i="265"/>
  <c r="AF37" i="265" s="1"/>
  <c r="AF42" i="265" s="1"/>
  <c r="AF47" i="265" s="1"/>
  <c r="AF16" i="265"/>
  <c r="AF19" i="265" s="1"/>
  <c r="AF22" i="265" s="1"/>
  <c r="AM21" i="280"/>
  <c r="AM36" i="265" s="1"/>
  <c r="AM30" i="280"/>
  <c r="AG28" i="280"/>
  <c r="AF70" i="265"/>
  <c r="BU13" i="273"/>
  <c r="BU14" i="273" s="1"/>
  <c r="BV10" i="273"/>
  <c r="BU5" i="265"/>
  <c r="BU5" i="286"/>
  <c r="BU5" i="285"/>
  <c r="BU5" i="288"/>
  <c r="BU5" i="282"/>
  <c r="BU5" i="278"/>
  <c r="BU5" i="275"/>
  <c r="BU5" i="280"/>
  <c r="BU5" i="273"/>
  <c r="BT12" i="288"/>
  <c r="BT19" i="273"/>
  <c r="BT56" i="273"/>
  <c r="BT37" i="273"/>
  <c r="BT47" i="273"/>
  <c r="AQ2" i="277"/>
  <c r="AQ4" i="277" s="1"/>
  <c r="AQ51" i="273"/>
  <c r="AR48" i="273"/>
  <c r="AK66" i="273"/>
  <c r="AK67" i="273" s="1"/>
  <c r="AI9" i="265"/>
  <c r="AI11" i="265" s="1"/>
  <c r="AI14" i="265" s="1"/>
  <c r="AI30" i="265"/>
  <c r="AI33" i="265" s="1"/>
  <c r="AL31" i="265"/>
  <c r="AL10" i="265"/>
  <c r="AM76" i="273"/>
  <c r="AM26" i="280" s="1"/>
  <c r="AK11" i="278"/>
  <c r="AK13" i="278" s="1"/>
  <c r="AK25" i="278" s="1"/>
  <c r="AL148" i="273"/>
  <c r="AL137" i="273"/>
  <c r="AK140" i="273"/>
  <c r="AM13" i="285"/>
  <c r="AM13" i="265" s="1"/>
  <c r="AM22" i="285"/>
  <c r="AM15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42" i="273"/>
  <c r="AM42" i="273"/>
  <c r="AM52" i="273"/>
  <c r="AL4" i="265"/>
  <c r="AL4" i="288"/>
  <c r="AL4" i="275"/>
  <c r="AL4" i="286"/>
  <c r="AL4" i="285"/>
  <c r="AL4" i="273"/>
  <c r="AL4" i="282"/>
  <c r="AL4" i="278"/>
  <c r="AL4" i="280"/>
  <c r="Q62" i="286"/>
  <c r="AP20" i="273"/>
  <c r="AP153" i="273" s="1"/>
  <c r="AO24" i="273"/>
  <c r="AO25" i="273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L32" i="286"/>
  <c r="AL13" i="288"/>
  <c r="AL43" i="286"/>
  <c r="AL20" i="286"/>
  <c r="AL18" i="285"/>
  <c r="AL15" i="275"/>
  <c r="AL20" i="275" s="1"/>
  <c r="AM17" i="275" s="1"/>
  <c r="AL79" i="273"/>
  <c r="AM80" i="273" s="1"/>
  <c r="AM58" i="273" s="1"/>
  <c r="AL57" i="273"/>
  <c r="AL60" i="273" s="1"/>
  <c r="AM146" i="273"/>
  <c r="AM38" i="273"/>
  <c r="AN39" i="273" s="1"/>
  <c r="AN41" i="273" s="1"/>
  <c r="AM12" i="278"/>
  <c r="AM147" i="273"/>
  <c r="AM141" i="273"/>
  <c r="AM41" i="278"/>
  <c r="AM42" i="278" s="1"/>
  <c r="AM43" i="278" s="1"/>
  <c r="AM20" i="278"/>
  <c r="AM33" i="278"/>
  <c r="AM136" i="273"/>
  <c r="V17" i="286"/>
  <c r="V49" i="265" s="1"/>
  <c r="V50" i="265" s="1"/>
  <c r="V15" i="288"/>
  <c r="V24" i="286"/>
  <c r="V25" i="286" s="1"/>
  <c r="AN18" i="288"/>
  <c r="AN96" i="273"/>
  <c r="AN97" i="273" s="1"/>
  <c r="AN90" i="273"/>
  <c r="AN91" i="273" s="1"/>
  <c r="AN75" i="273"/>
  <c r="AN111" i="273"/>
  <c r="AN112" i="273" s="1"/>
  <c r="AN11" i="285" s="1"/>
  <c r="AN12" i="285" s="1"/>
  <c r="AN32" i="273"/>
  <c r="AN33" i="273" s="1"/>
  <c r="AN2" i="265"/>
  <c r="AN2" i="282"/>
  <c r="AN2" i="280"/>
  <c r="AN2" i="278"/>
  <c r="AN2" i="288"/>
  <c r="AN2" i="275"/>
  <c r="AN2" i="285"/>
  <c r="AN2" i="286"/>
  <c r="AN2" i="273"/>
  <c r="AO122" i="273" l="1"/>
  <c r="AO123" i="273" s="1"/>
  <c r="AO19" i="280" s="1"/>
  <c r="AO20" i="280" s="1"/>
  <c r="AO154" i="273"/>
  <c r="AO155" i="273" s="1"/>
  <c r="AO40" i="280" s="1"/>
  <c r="AO41" i="280" s="1"/>
  <c r="AO44" i="280" s="1"/>
  <c r="AG43" i="280"/>
  <c r="AG45" i="280" s="1"/>
  <c r="AG46" i="280" s="1"/>
  <c r="AG31" i="280"/>
  <c r="AF35" i="286"/>
  <c r="AF53" i="286"/>
  <c r="AN21" i="280"/>
  <c r="AN36" i="265" s="1"/>
  <c r="AN30" i="280"/>
  <c r="BV13" i="273"/>
  <c r="BV14" i="273" s="1"/>
  <c r="BW10" i="273"/>
  <c r="BV5" i="288"/>
  <c r="BV5" i="265"/>
  <c r="BV5" i="286"/>
  <c r="BV5" i="278"/>
  <c r="BV5" i="275"/>
  <c r="BV5" i="280"/>
  <c r="BV5" i="273"/>
  <c r="BV5" i="282"/>
  <c r="BV5" i="285"/>
  <c r="BU12" i="288"/>
  <c r="BU19" i="273"/>
  <c r="BU37" i="273"/>
  <c r="BU56" i="273"/>
  <c r="BU47" i="273"/>
  <c r="AS48" i="273"/>
  <c r="AR2" i="277"/>
  <c r="AR4" i="277" s="1"/>
  <c r="AR51" i="273"/>
  <c r="AL66" i="273"/>
  <c r="AL67" i="273" s="1"/>
  <c r="AK59" i="265"/>
  <c r="AK60" i="265" s="1"/>
  <c r="AL20" i="285"/>
  <c r="AN146" i="273"/>
  <c r="AN38" i="273"/>
  <c r="AO39" i="273" s="1"/>
  <c r="AO41" i="273" s="1"/>
  <c r="AN12" i="278"/>
  <c r="AN147" i="273"/>
  <c r="AN141" i="273"/>
  <c r="AN41" i="278"/>
  <c r="AN42" i="278" s="1"/>
  <c r="AN43" i="278" s="1"/>
  <c r="AN20" i="278"/>
  <c r="AN33" i="278"/>
  <c r="AN136" i="273"/>
  <c r="W22" i="286"/>
  <c r="V73" i="265"/>
  <c r="V46" i="286"/>
  <c r="V57" i="286"/>
  <c r="AM31" i="265"/>
  <c r="AM10" i="265"/>
  <c r="AN42" i="273"/>
  <c r="AN52" i="273"/>
  <c r="AL23" i="285"/>
  <c r="AO18" i="288"/>
  <c r="AO96" i="273"/>
  <c r="AO97" i="273" s="1"/>
  <c r="AO90" i="273"/>
  <c r="AO91" i="273" s="1"/>
  <c r="AO75" i="273"/>
  <c r="AO76" i="273" s="1"/>
  <c r="AO26" i="280" s="1"/>
  <c r="AO111" i="273"/>
  <c r="AO112" i="273" s="1"/>
  <c r="AO11" i="285" s="1"/>
  <c r="AO12" i="285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6" i="286"/>
  <c r="Q37" i="286" s="1"/>
  <c r="Q14" i="288"/>
  <c r="Q16" i="288" s="1"/>
  <c r="Q19" i="288" s="1"/>
  <c r="Q47" i="286"/>
  <c r="Q48" i="286" s="1"/>
  <c r="Q63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42" i="273"/>
  <c r="AL140" i="273"/>
  <c r="AM137" i="273"/>
  <c r="AL11" i="278"/>
  <c r="AL13" i="278" s="1"/>
  <c r="AL25" i="278" s="1"/>
  <c r="AL27" i="278" s="1"/>
  <c r="AL32" i="278" s="1"/>
  <c r="AL34" i="278" s="1"/>
  <c r="AM148" i="273"/>
  <c r="AN76" i="273"/>
  <c r="AN26" i="280" s="1"/>
  <c r="AN13" i="285"/>
  <c r="AN13" i="265" s="1"/>
  <c r="AN22" i="285"/>
  <c r="AN15" i="286"/>
  <c r="AN100" i="273"/>
  <c r="AO101" i="273" s="1"/>
  <c r="AO59" i="273" s="1"/>
  <c r="AJ9" i="265"/>
  <c r="AJ11" i="265" s="1"/>
  <c r="AJ14" i="265" s="1"/>
  <c r="AJ30" i="265"/>
  <c r="AJ33" i="265" s="1"/>
  <c r="AQ20" i="273"/>
  <c r="AQ153" i="273" s="1"/>
  <c r="AP24" i="273"/>
  <c r="AP25" i="273" s="1"/>
  <c r="AK27" i="278"/>
  <c r="AK32" i="278" s="1"/>
  <c r="AK34" i="278" s="1"/>
  <c r="AM32" i="286"/>
  <c r="AM13" i="288"/>
  <c r="AM43" i="286"/>
  <c r="AM20" i="286"/>
  <c r="AM18" i="285"/>
  <c r="AM79" i="273"/>
  <c r="AN80" i="273" s="1"/>
  <c r="AN58" i="273" s="1"/>
  <c r="AM15" i="275"/>
  <c r="AM20" i="275" s="1"/>
  <c r="AN17" i="275" s="1"/>
  <c r="AM57" i="273"/>
  <c r="AM60" i="273" s="1"/>
  <c r="AK3" i="285"/>
  <c r="AK3" i="280"/>
  <c r="AK3" i="288"/>
  <c r="AK3" i="265"/>
  <c r="AK3" i="282"/>
  <c r="AK3" i="275"/>
  <c r="AK50" i="273"/>
  <c r="AK3" i="278"/>
  <c r="AK3" i="273"/>
  <c r="AK3" i="286"/>
  <c r="AP122" i="273" l="1"/>
  <c r="AP123" i="273" s="1"/>
  <c r="AP19" i="280" s="1"/>
  <c r="AP20" i="280" s="1"/>
  <c r="AP154" i="273"/>
  <c r="AP155" i="273" s="1"/>
  <c r="AP40" i="280" s="1"/>
  <c r="AP41" i="280" s="1"/>
  <c r="AP44" i="280" s="1"/>
  <c r="AH28" i="280"/>
  <c r="AG70" i="265"/>
  <c r="AG16" i="265"/>
  <c r="AG19" i="265" s="1"/>
  <c r="AG22" i="265" s="1"/>
  <c r="AG35" i="265"/>
  <c r="AG37" i="265" s="1"/>
  <c r="AG42" i="265" s="1"/>
  <c r="AG47" i="265" s="1"/>
  <c r="AO21" i="280"/>
  <c r="AO36" i="265" s="1"/>
  <c r="AO30" i="280"/>
  <c r="BW13" i="273"/>
  <c r="BW14" i="273" s="1"/>
  <c r="BX10" i="273"/>
  <c r="BW5" i="288"/>
  <c r="BW5" i="275"/>
  <c r="BW5" i="282"/>
  <c r="BW5" i="280"/>
  <c r="BW5" i="278"/>
  <c r="BW5" i="273"/>
  <c r="BW5" i="265"/>
  <c r="BW5" i="285"/>
  <c r="BW5" i="286"/>
  <c r="BV12" i="288"/>
  <c r="BV19" i="273"/>
  <c r="BV56" i="273"/>
  <c r="BV37" i="273"/>
  <c r="BV47" i="273"/>
  <c r="AT48" i="273"/>
  <c r="AS2" i="277"/>
  <c r="AS4" i="277" s="1"/>
  <c r="AS51" i="273"/>
  <c r="AM66" i="273"/>
  <c r="AM67" i="273" s="1"/>
  <c r="AO32" i="286"/>
  <c r="AO13" i="288"/>
  <c r="AO43" i="286"/>
  <c r="AO20" i="286"/>
  <c r="AO18" i="285"/>
  <c r="AO79" i="273"/>
  <c r="AP80" i="273" s="1"/>
  <c r="AP58" i="273" s="1"/>
  <c r="AO15" i="275"/>
  <c r="AO57" i="273"/>
  <c r="AK9" i="265"/>
  <c r="AK11" i="265" s="1"/>
  <c r="AK14" i="265" s="1"/>
  <c r="AK30" i="265"/>
  <c r="AK33" i="265" s="1"/>
  <c r="AR20" i="273"/>
  <c r="AR153" i="273" s="1"/>
  <c r="AQ24" i="273"/>
  <c r="AQ25" i="273" s="1"/>
  <c r="AN32" i="286"/>
  <c r="AN13" i="288"/>
  <c r="AN43" i="286"/>
  <c r="AN20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14" i="265" s="1"/>
  <c r="AL30" i="265"/>
  <c r="AL33" i="265" s="1"/>
  <c r="AN137" i="273"/>
  <c r="AM140" i="273"/>
  <c r="AM19" i="278"/>
  <c r="AM21" i="278" s="1"/>
  <c r="AM26" i="278" s="1"/>
  <c r="AN142" i="273"/>
  <c r="R45" i="286"/>
  <c r="Q63" i="265"/>
  <c r="Q65" i="265" s="1"/>
  <c r="Q67" i="265" s="1"/>
  <c r="Q80" i="265" s="1"/>
  <c r="R34" i="286"/>
  <c r="Q74" i="265"/>
  <c r="Q75" i="265" s="1"/>
  <c r="Q81" i="265" s="1"/>
  <c r="AO13" i="285"/>
  <c r="AO13" i="265" s="1"/>
  <c r="AO22" i="285"/>
  <c r="AO15" i="286"/>
  <c r="AO100" i="273"/>
  <c r="AP101" i="273" s="1"/>
  <c r="AP59" i="273" s="1"/>
  <c r="AL59" i="265"/>
  <c r="AL60" i="265" s="1"/>
  <c r="AM20" i="285"/>
  <c r="AM23" i="285" s="1"/>
  <c r="W14" i="286"/>
  <c r="W16" i="286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90" i="273"/>
  <c r="AP91" i="273" s="1"/>
  <c r="AP75" i="273"/>
  <c r="AP111" i="273"/>
  <c r="AP112" i="273" s="1"/>
  <c r="AP11" i="285" s="1"/>
  <c r="AP12" i="285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48" i="273"/>
  <c r="Q52" i="265"/>
  <c r="Q53" i="265" s="1"/>
  <c r="Q24" i="265"/>
  <c r="AO146" i="273"/>
  <c r="AO38" i="273"/>
  <c r="AP39" i="273" s="1"/>
  <c r="AP41" i="273" s="1"/>
  <c r="AP76" i="273"/>
  <c r="AP26" i="280" s="1"/>
  <c r="AO12" i="278"/>
  <c r="AO147" i="273"/>
  <c r="AO141" i="273"/>
  <c r="AO41" i="278"/>
  <c r="AO42" i="278" s="1"/>
  <c r="AO43" i="278" s="1"/>
  <c r="AO20" i="278"/>
  <c r="AO33" i="278"/>
  <c r="AO136" i="273"/>
  <c r="AN4" i="265"/>
  <c r="AN4" i="288"/>
  <c r="AN4" i="275"/>
  <c r="AN4" i="286"/>
  <c r="AN4" i="285"/>
  <c r="AN4" i="273"/>
  <c r="AN4" i="280"/>
  <c r="AN4" i="282"/>
  <c r="AN4" i="278"/>
  <c r="AO42" i="273"/>
  <c r="AO52" i="273"/>
  <c r="AQ122" i="273" l="1"/>
  <c r="AQ123" i="273" s="1"/>
  <c r="AQ19" i="280" s="1"/>
  <c r="AQ20" i="280" s="1"/>
  <c r="AQ154" i="273"/>
  <c r="AQ155" i="273" s="1"/>
  <c r="AQ40" i="280" s="1"/>
  <c r="AQ41" i="280" s="1"/>
  <c r="AQ44" i="280" s="1"/>
  <c r="AG53" i="286"/>
  <c r="AG35" i="286"/>
  <c r="AH43" i="280"/>
  <c r="AH45" i="280" s="1"/>
  <c r="AH46" i="280" s="1"/>
  <c r="AH31" i="280"/>
  <c r="AP21" i="280"/>
  <c r="AP36" i="265" s="1"/>
  <c r="AP30" i="280"/>
  <c r="BX13" i="273"/>
  <c r="BX14" i="273" s="1"/>
  <c r="BY10" i="273"/>
  <c r="BX5" i="275"/>
  <c r="BX5" i="282"/>
  <c r="BX5" i="280"/>
  <c r="BX5" i="278"/>
  <c r="BX5" i="273"/>
  <c r="BX5" i="286"/>
  <c r="BX5" i="288"/>
  <c r="BX5" i="265"/>
  <c r="BX5" i="285"/>
  <c r="BW12" i="288"/>
  <c r="BW19" i="273"/>
  <c r="BW37" i="273"/>
  <c r="BW56" i="273"/>
  <c r="BW47" i="273"/>
  <c r="AU48" i="273"/>
  <c r="AT2" i="277"/>
  <c r="AT4" i="277" s="1"/>
  <c r="AT51" i="273"/>
  <c r="AM59" i="265"/>
  <c r="AM60" i="265" s="1"/>
  <c r="AN20" i="285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2" i="286"/>
  <c r="AP13" i="288"/>
  <c r="AP43" i="286"/>
  <c r="AP20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48" i="273"/>
  <c r="AP13" i="285"/>
  <c r="AP13" i="265" s="1"/>
  <c r="AP22" i="285"/>
  <c r="AP15" i="286"/>
  <c r="AP100" i="273"/>
  <c r="AQ101" i="273" s="1"/>
  <c r="AQ59" i="273" s="1"/>
  <c r="R52" i="286"/>
  <c r="R54" i="286" s="1"/>
  <c r="R60" i="286" s="1"/>
  <c r="R56" i="286"/>
  <c r="R58" i="286" s="1"/>
  <c r="R61" i="286" s="1"/>
  <c r="AN19" i="278"/>
  <c r="AN21" i="278" s="1"/>
  <c r="AN26" i="278" s="1"/>
  <c r="AO142" i="273"/>
  <c r="AQ18" i="288"/>
  <c r="AQ96" i="273"/>
  <c r="AQ97" i="273" s="1"/>
  <c r="AQ90" i="273"/>
  <c r="AQ91" i="273" s="1"/>
  <c r="AQ75" i="273"/>
  <c r="AQ76" i="273" s="1"/>
  <c r="AQ26" i="280" s="1"/>
  <c r="AQ111" i="273"/>
  <c r="AQ112" i="273" s="1"/>
  <c r="AQ11" i="285" s="1"/>
  <c r="AQ12" i="285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14" i="265" s="1"/>
  <c r="AM30" i="265"/>
  <c r="AM33" i="265" s="1"/>
  <c r="AP146" i="273"/>
  <c r="AP38" i="273"/>
  <c r="AQ39" i="273" s="1"/>
  <c r="AQ41" i="273" s="1"/>
  <c r="AP12" i="278"/>
  <c r="AP147" i="273"/>
  <c r="AP141" i="273"/>
  <c r="AP41" i="278"/>
  <c r="AP42" i="278" s="1"/>
  <c r="AP43" i="278" s="1"/>
  <c r="AP20" i="278"/>
  <c r="AP33" i="278"/>
  <c r="AP136" i="273"/>
  <c r="W17" i="286"/>
  <c r="W49" i="265" s="1"/>
  <c r="W50" i="265" s="1"/>
  <c r="W15" i="288"/>
  <c r="W24" i="286"/>
  <c r="W25" i="286" s="1"/>
  <c r="Q82" i="265"/>
  <c r="Q83" i="265"/>
  <c r="AN140" i="273"/>
  <c r="AO137" i="273"/>
  <c r="AN23" i="285"/>
  <c r="AS20" i="273"/>
  <c r="AS153" i="273" s="1"/>
  <c r="AR24" i="273"/>
  <c r="AR25" i="273" s="1"/>
  <c r="AM3" i="286"/>
  <c r="AM3" i="265"/>
  <c r="AM50" i="273"/>
  <c r="AM3" i="273"/>
  <c r="AM3" i="275"/>
  <c r="AM3" i="282"/>
  <c r="AM3" i="278"/>
  <c r="AM3" i="288"/>
  <c r="AM3" i="285"/>
  <c r="AM3" i="280"/>
  <c r="AR122" i="273" l="1"/>
  <c r="AR123" i="273" s="1"/>
  <c r="AR19" i="280" s="1"/>
  <c r="AR20" i="280" s="1"/>
  <c r="AR154" i="273"/>
  <c r="AR155" i="273" s="1"/>
  <c r="AR40" i="280" s="1"/>
  <c r="AR41" i="280" s="1"/>
  <c r="AR44" i="280" s="1"/>
  <c r="AI28" i="280"/>
  <c r="AH70" i="265"/>
  <c r="AQ21" i="280"/>
  <c r="AQ36" i="265" s="1"/>
  <c r="AQ30" i="280"/>
  <c r="AH35" i="265"/>
  <c r="AH37" i="265" s="1"/>
  <c r="AH42" i="265" s="1"/>
  <c r="AH47" i="265" s="1"/>
  <c r="AH16" i="265"/>
  <c r="AH19" i="265" s="1"/>
  <c r="AH22" i="265" s="1"/>
  <c r="BY13" i="273"/>
  <c r="BY14" i="273" s="1"/>
  <c r="BZ10" i="273"/>
  <c r="BY5" i="265"/>
  <c r="BY5" i="286"/>
  <c r="BY5" i="285"/>
  <c r="BY5" i="288"/>
  <c r="BY5" i="282"/>
  <c r="BY5" i="278"/>
  <c r="BY5" i="275"/>
  <c r="BY5" i="280"/>
  <c r="BY5" i="273"/>
  <c r="BX12" i="288"/>
  <c r="BX19" i="273"/>
  <c r="BX56" i="273"/>
  <c r="BX37" i="273"/>
  <c r="BX47" i="273"/>
  <c r="AV48" i="273"/>
  <c r="AU2" i="277"/>
  <c r="AU4" i="277" s="1"/>
  <c r="AU51" i="273"/>
  <c r="AT20" i="273"/>
  <c r="AT153" i="273" s="1"/>
  <c r="AS24" i="273"/>
  <c r="AS25" i="273" s="1"/>
  <c r="X22" i="286"/>
  <c r="W73" i="265"/>
  <c r="W46" i="286"/>
  <c r="W57" i="286"/>
  <c r="AP31" i="265"/>
  <c r="AP10" i="265"/>
  <c r="AQ13" i="288"/>
  <c r="AQ43" i="286"/>
  <c r="AQ20" i="286"/>
  <c r="AQ32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46" i="273"/>
  <c r="AQ38" i="273"/>
  <c r="AR39" i="273" s="1"/>
  <c r="AR41" i="273" s="1"/>
  <c r="AQ12" i="278"/>
  <c r="AQ147" i="273"/>
  <c r="AQ141" i="273"/>
  <c r="AQ41" i="278"/>
  <c r="AQ42" i="278" s="1"/>
  <c r="AQ43" i="278" s="1"/>
  <c r="AQ20" i="278"/>
  <c r="AQ33" i="278"/>
  <c r="AQ136" i="273"/>
  <c r="R62" i="286"/>
  <c r="AO11" i="278"/>
  <c r="AO13" i="278" s="1"/>
  <c r="AO25" i="278" s="1"/>
  <c r="AP148" i="273"/>
  <c r="AO66" i="273"/>
  <c r="AO67" i="273" s="1"/>
  <c r="AP60" i="273"/>
  <c r="AR18" i="288"/>
  <c r="AR75" i="273"/>
  <c r="AR76" i="273" s="1"/>
  <c r="AR26" i="280" s="1"/>
  <c r="AR111" i="273"/>
  <c r="AR112" i="273" s="1"/>
  <c r="AR11" i="285" s="1"/>
  <c r="AR12" i="285" s="1"/>
  <c r="AR32" i="273"/>
  <c r="AR33" i="273" s="1"/>
  <c r="AR96" i="273"/>
  <c r="AR97" i="273" s="1"/>
  <c r="AR90" i="273"/>
  <c r="AR91" i="273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37" i="273"/>
  <c r="AO140" i="273"/>
  <c r="AQ42" i="273"/>
  <c r="AQ52" i="273"/>
  <c r="AQ13" i="285"/>
  <c r="AQ13" i="265" s="1"/>
  <c r="AQ22" i="285"/>
  <c r="AQ15" i="286"/>
  <c r="AQ100" i="273"/>
  <c r="AR101" i="273" s="1"/>
  <c r="AR59" i="273" s="1"/>
  <c r="AO19" i="278"/>
  <c r="AO21" i="278" s="1"/>
  <c r="AO26" i="278" s="1"/>
  <c r="AP142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S122" i="273" l="1"/>
  <c r="AS123" i="273" s="1"/>
  <c r="AS19" i="280" s="1"/>
  <c r="AS20" i="280" s="1"/>
  <c r="AS154" i="273"/>
  <c r="AS155" i="273" s="1"/>
  <c r="AS40" i="280" s="1"/>
  <c r="AS41" i="280" s="1"/>
  <c r="AS44" i="280" s="1"/>
  <c r="AH53" i="286"/>
  <c r="AH35" i="286"/>
  <c r="AI43" i="280"/>
  <c r="AI45" i="280" s="1"/>
  <c r="AI46" i="280" s="1"/>
  <c r="AI31" i="280"/>
  <c r="AR21" i="280"/>
  <c r="AR36" i="265" s="1"/>
  <c r="AR30" i="280"/>
  <c r="BZ13" i="273"/>
  <c r="BZ14" i="273" s="1"/>
  <c r="CA10" i="273"/>
  <c r="BZ5" i="288"/>
  <c r="BZ5" i="265"/>
  <c r="BZ5" i="286"/>
  <c r="BZ5" i="278"/>
  <c r="BZ5" i="275"/>
  <c r="BZ5" i="280"/>
  <c r="BZ5" i="273"/>
  <c r="BZ5" i="282"/>
  <c r="BZ5" i="285"/>
  <c r="BY12" i="288"/>
  <c r="BY19" i="273"/>
  <c r="BY37" i="273"/>
  <c r="BY56" i="273"/>
  <c r="BY47" i="273"/>
  <c r="AW48" i="273"/>
  <c r="AV2" i="277"/>
  <c r="AV4" i="277" s="1"/>
  <c r="AV51" i="273"/>
  <c r="AR13" i="288"/>
  <c r="AR43" i="286"/>
  <c r="AR20" i="286"/>
  <c r="AR32" i="286"/>
  <c r="AR18" i="285"/>
  <c r="AR15" i="275"/>
  <c r="AR79" i="273"/>
  <c r="AS80" i="273" s="1"/>
  <c r="AS58" i="273" s="1"/>
  <c r="AR57" i="273"/>
  <c r="AN9" i="265"/>
  <c r="AN11" i="265" s="1"/>
  <c r="AN14" i="265" s="1"/>
  <c r="AN30" i="265"/>
  <c r="AN33" i="265" s="1"/>
  <c r="AP19" i="278"/>
  <c r="AP21" i="278" s="1"/>
  <c r="AP26" i="278" s="1"/>
  <c r="AQ142" i="273"/>
  <c r="AO59" i="265"/>
  <c r="AO60" i="265" s="1"/>
  <c r="AP20" i="285"/>
  <c r="AP23" i="285" s="1"/>
  <c r="AR20" i="278"/>
  <c r="AR33" i="278"/>
  <c r="AR12" i="278"/>
  <c r="AR147" i="273"/>
  <c r="AR41" i="278"/>
  <c r="AR42" i="278" s="1"/>
  <c r="AR43" i="278" s="1"/>
  <c r="AR141" i="273"/>
  <c r="AR136" i="273"/>
  <c r="AR13" i="285"/>
  <c r="AR13" i="265" s="1"/>
  <c r="AR22" i="285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4" i="286"/>
  <c r="X16" i="286" s="1"/>
  <c r="AU20" i="273"/>
  <c r="AU153" i="273" s="1"/>
  <c r="AT24" i="273"/>
  <c r="AT25" i="273" s="1"/>
  <c r="AQ4" i="265"/>
  <c r="AQ4" i="288"/>
  <c r="AQ4" i="275"/>
  <c r="AQ4" i="286"/>
  <c r="AQ4" i="285"/>
  <c r="AQ4" i="273"/>
  <c r="AQ4" i="282"/>
  <c r="AQ4" i="278"/>
  <c r="AQ4" i="280"/>
  <c r="AQ137" i="273"/>
  <c r="AP140" i="273"/>
  <c r="AR15" i="286"/>
  <c r="AR100" i="273"/>
  <c r="AS101" i="273" s="1"/>
  <c r="AS59" i="273" s="1"/>
  <c r="AR146" i="273"/>
  <c r="AR38" i="273"/>
  <c r="AS39" i="273" s="1"/>
  <c r="AS41" i="273" s="1"/>
  <c r="AP66" i="273"/>
  <c r="AP67" i="273" s="1"/>
  <c r="AQ60" i="273"/>
  <c r="AP11" i="278"/>
  <c r="AP13" i="278" s="1"/>
  <c r="AP25" i="278" s="1"/>
  <c r="AP27" i="278" s="1"/>
  <c r="AP32" i="278" s="1"/>
  <c r="AP34" i="278" s="1"/>
  <c r="AQ148" i="273"/>
  <c r="R36" i="286"/>
  <c r="R37" i="286" s="1"/>
  <c r="R14" i="288"/>
  <c r="R16" i="288" s="1"/>
  <c r="R19" i="288" s="1"/>
  <c r="R47" i="286"/>
  <c r="R48" i="286" s="1"/>
  <c r="R63" i="286"/>
  <c r="AR42" i="273"/>
  <c r="AR52" i="273"/>
  <c r="AQ20" i="275"/>
  <c r="AR17" i="275" s="1"/>
  <c r="AS18" i="288"/>
  <c r="AS75" i="273"/>
  <c r="AS76" i="273" s="1"/>
  <c r="AS26" i="280" s="1"/>
  <c r="AS111" i="273"/>
  <c r="AS112" i="273" s="1"/>
  <c r="AS11" i="285" s="1"/>
  <c r="AS12" i="285" s="1"/>
  <c r="AS32" i="273"/>
  <c r="AS33" i="273" s="1"/>
  <c r="AS96" i="273"/>
  <c r="AS97" i="273" s="1"/>
  <c r="AS90" i="273"/>
  <c r="AS91" i="273" s="1"/>
  <c r="AS2" i="265"/>
  <c r="AS2" i="275"/>
  <c r="AS2" i="286"/>
  <c r="AS2" i="285"/>
  <c r="AS2" i="273"/>
  <c r="AS2" i="288"/>
  <c r="AS2" i="282"/>
  <c r="AS2" i="278"/>
  <c r="AS2" i="280"/>
  <c r="AI35" i="265" l="1"/>
  <c r="AI37" i="265" s="1"/>
  <c r="AI42" i="265" s="1"/>
  <c r="AI47" i="265" s="1"/>
  <c r="AI16" i="265"/>
  <c r="AI19" i="265" s="1"/>
  <c r="AI22" i="265" s="1"/>
  <c r="AT122" i="273"/>
  <c r="AT123" i="273" s="1"/>
  <c r="AT19" i="280" s="1"/>
  <c r="AT20" i="280" s="1"/>
  <c r="AT154" i="273"/>
  <c r="AT155" i="273" s="1"/>
  <c r="AT40" i="280" s="1"/>
  <c r="AT41" i="280" s="1"/>
  <c r="AT44" i="280" s="1"/>
  <c r="AJ28" i="280"/>
  <c r="AI70" i="265"/>
  <c r="AS21" i="280"/>
  <c r="AS36" i="265" s="1"/>
  <c r="AS30" i="280"/>
  <c r="CA13" i="273"/>
  <c r="CA14" i="273" s="1"/>
  <c r="CB10" i="273"/>
  <c r="CA5" i="288"/>
  <c r="CA5" i="265"/>
  <c r="CA5" i="286"/>
  <c r="CA5" i="285"/>
  <c r="CA5" i="282"/>
  <c r="CA5" i="278"/>
  <c r="CA5" i="275"/>
  <c r="CA5" i="280"/>
  <c r="CA5" i="273"/>
  <c r="BZ12" i="288"/>
  <c r="BZ19" i="273"/>
  <c r="BZ56" i="273"/>
  <c r="BZ37" i="273"/>
  <c r="BZ47" i="273"/>
  <c r="AW2" i="277"/>
  <c r="AW4" i="277" s="1"/>
  <c r="AX48" i="273"/>
  <c r="AW51" i="273"/>
  <c r="AS13" i="288"/>
  <c r="AS43" i="286"/>
  <c r="AS20" i="286"/>
  <c r="AS32" i="286"/>
  <c r="AS18" i="285"/>
  <c r="AS79" i="273"/>
  <c r="AT80" i="273" s="1"/>
  <c r="AT58" i="273" s="1"/>
  <c r="AS15" i="275"/>
  <c r="AS57" i="273"/>
  <c r="AS15" i="286"/>
  <c r="AS100" i="273"/>
  <c r="AT101" i="273" s="1"/>
  <c r="AT59" i="273" s="1"/>
  <c r="AS20" i="278"/>
  <c r="AS33" i="278"/>
  <c r="AS12" i="278"/>
  <c r="AS147" i="273"/>
  <c r="AS41" i="278"/>
  <c r="AS42" i="278" s="1"/>
  <c r="AS43" i="278" s="1"/>
  <c r="AS141" i="273"/>
  <c r="AS136" i="273"/>
  <c r="AS13" i="285"/>
  <c r="AS13" i="265" s="1"/>
  <c r="AS22" i="285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48" i="273"/>
  <c r="AQ66" i="273"/>
  <c r="AQ67" i="273" s="1"/>
  <c r="AR60" i="273"/>
  <c r="AR137" i="273"/>
  <c r="AQ140" i="273"/>
  <c r="AV20" i="273"/>
  <c r="AV153" i="273" s="1"/>
  <c r="AU24" i="273"/>
  <c r="AU25" i="273" s="1"/>
  <c r="X17" i="286"/>
  <c r="X49" i="265" s="1"/>
  <c r="X50" i="265" s="1"/>
  <c r="X15" i="288"/>
  <c r="X24" i="286"/>
  <c r="X25" i="286" s="1"/>
  <c r="AR10" i="265"/>
  <c r="AR31" i="265"/>
  <c r="AS146" i="273"/>
  <c r="AS38" i="273"/>
  <c r="AT39" i="273" s="1"/>
  <c r="AT41" i="273" s="1"/>
  <c r="S45" i="286"/>
  <c r="R63" i="265"/>
  <c r="R65" i="265" s="1"/>
  <c r="R67" i="265" s="1"/>
  <c r="R80" i="265" s="1"/>
  <c r="S34" i="286"/>
  <c r="R74" i="265"/>
  <c r="R75" i="265" s="1"/>
  <c r="R81" i="265" s="1"/>
  <c r="AP9" i="265"/>
  <c r="AP11" i="265" s="1"/>
  <c r="AP14" i="265" s="1"/>
  <c r="AP30" i="265"/>
  <c r="AP33" i="265" s="1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11" i="285" s="1"/>
  <c r="AT12" i="285" s="1"/>
  <c r="AT32" i="273"/>
  <c r="AT33" i="273" s="1"/>
  <c r="AT96" i="273"/>
  <c r="AT97" i="273" s="1"/>
  <c r="AT90" i="273"/>
  <c r="AT91" i="273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14" i="265" s="1"/>
  <c r="AO30" i="265"/>
  <c r="AO33" i="265" s="1"/>
  <c r="AP59" i="265"/>
  <c r="AP60" i="265" s="1"/>
  <c r="AQ20" i="285"/>
  <c r="AQ23" i="285" s="1"/>
  <c r="AQ19" i="278"/>
  <c r="AQ21" i="278" s="1"/>
  <c r="AQ26" i="278" s="1"/>
  <c r="AR142" i="273"/>
  <c r="AR20" i="275"/>
  <c r="AS17" i="275" s="1"/>
  <c r="AU122" i="273" l="1"/>
  <c r="AU123" i="273" s="1"/>
  <c r="AU19" i="280" s="1"/>
  <c r="AU20" i="280" s="1"/>
  <c r="AU154" i="273"/>
  <c r="AU155" i="273" s="1"/>
  <c r="AU40" i="280" s="1"/>
  <c r="AU41" i="280" s="1"/>
  <c r="AU44" i="280" s="1"/>
  <c r="AJ43" i="280"/>
  <c r="AJ45" i="280" s="1"/>
  <c r="AJ46" i="280" s="1"/>
  <c r="AJ31" i="280"/>
  <c r="AT21" i="280"/>
  <c r="AT36" i="265" s="1"/>
  <c r="AT30" i="280"/>
  <c r="AI53" i="286"/>
  <c r="AI35" i="286"/>
  <c r="CB13" i="273"/>
  <c r="CB14" i="273" s="1"/>
  <c r="CC10" i="273"/>
  <c r="CB5" i="288"/>
  <c r="CB5" i="275"/>
  <c r="CB5" i="282"/>
  <c r="CB5" i="280"/>
  <c r="CB5" i="278"/>
  <c r="CB5" i="273"/>
  <c r="CB5" i="286"/>
  <c r="CB5" i="265"/>
  <c r="CB5" i="285"/>
  <c r="CA12" i="288"/>
  <c r="CA19" i="273"/>
  <c r="CA37" i="273"/>
  <c r="CA56" i="273"/>
  <c r="CA47" i="273"/>
  <c r="AY48" i="273"/>
  <c r="AX2" i="277"/>
  <c r="AX4" i="277" s="1"/>
  <c r="AX51" i="273"/>
  <c r="AS142" i="273"/>
  <c r="AR19" i="278"/>
  <c r="AR21" i="278" s="1"/>
  <c r="AR26" i="278" s="1"/>
  <c r="AQ59" i="265"/>
  <c r="AQ60" i="265" s="1"/>
  <c r="AR20" i="285"/>
  <c r="AR23" i="285" s="1"/>
  <c r="AT20" i="278"/>
  <c r="AT33" i="278"/>
  <c r="AT12" i="278"/>
  <c r="AT147" i="273"/>
  <c r="AT141" i="273"/>
  <c r="AT41" i="278"/>
  <c r="AT42" i="278" s="1"/>
  <c r="AT43" i="278" s="1"/>
  <c r="AT136" i="273"/>
  <c r="AT13" i="285"/>
  <c r="AT13" i="265" s="1"/>
  <c r="AT22" i="285"/>
  <c r="AS4" i="265"/>
  <c r="AS4" i="288"/>
  <c r="AS4" i="275"/>
  <c r="AS4" i="286"/>
  <c r="AS4" i="285"/>
  <c r="AS4" i="273"/>
  <c r="AS4" i="280"/>
  <c r="AS4" i="282"/>
  <c r="AS4" i="278"/>
  <c r="R82" i="265"/>
  <c r="R83" i="265"/>
  <c r="AT42" i="273"/>
  <c r="AT52" i="273"/>
  <c r="AU18" i="288"/>
  <c r="AU75" i="273"/>
  <c r="AU76" i="273" s="1"/>
  <c r="AU26" i="280" s="1"/>
  <c r="AU111" i="273"/>
  <c r="AU112" i="273" s="1"/>
  <c r="AU11" i="285" s="1"/>
  <c r="AU12" i="285" s="1"/>
  <c r="AU32" i="273"/>
  <c r="AU33" i="273" s="1"/>
  <c r="AU96" i="273"/>
  <c r="AU97" i="273" s="1"/>
  <c r="AU90" i="273"/>
  <c r="AU91" i="273" s="1"/>
  <c r="AU2" i="265"/>
  <c r="AU2" i="282"/>
  <c r="AU2" i="285"/>
  <c r="AU2" i="280"/>
  <c r="AU2" i="288"/>
  <c r="AU2" i="286"/>
  <c r="AU2" i="273"/>
  <c r="AU2" i="275"/>
  <c r="AU2" i="278"/>
  <c r="AS137" i="273"/>
  <c r="AR140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5" i="286"/>
  <c r="AT100" i="273"/>
  <c r="AU101" i="273" s="1"/>
  <c r="AU59" i="273" s="1"/>
  <c r="AT146" i="273"/>
  <c r="AT38" i="273"/>
  <c r="AU39" i="273" s="1"/>
  <c r="AU41" i="273" s="1"/>
  <c r="S52" i="286"/>
  <c r="S54" i="286" s="1"/>
  <c r="S60" i="286" s="1"/>
  <c r="S56" i="286"/>
  <c r="S58" i="286" s="1"/>
  <c r="S61" i="286" s="1"/>
  <c r="AT76" i="273"/>
  <c r="AT26" i="280" s="1"/>
  <c r="Y22" i="286"/>
  <c r="X73" i="265"/>
  <c r="X46" i="286"/>
  <c r="X57" i="286"/>
  <c r="AW20" i="273"/>
  <c r="AW153" i="273" s="1"/>
  <c r="AV24" i="273"/>
  <c r="AV25" i="273" s="1"/>
  <c r="AR66" i="273"/>
  <c r="AR67" i="273" s="1"/>
  <c r="AS60" i="273"/>
  <c r="AS148" i="273"/>
  <c r="AR11" i="278"/>
  <c r="AR13" i="278" s="1"/>
  <c r="AR25" i="278" s="1"/>
  <c r="AS20" i="275"/>
  <c r="AT17" i="275" s="1"/>
  <c r="AV122" i="273" l="1"/>
  <c r="AV123" i="273" s="1"/>
  <c r="AV19" i="280" s="1"/>
  <c r="AV20" i="280" s="1"/>
  <c r="AV154" i="273"/>
  <c r="AV155" i="273" s="1"/>
  <c r="AV40" i="280" s="1"/>
  <c r="AV41" i="280" s="1"/>
  <c r="AV44" i="280" s="1"/>
  <c r="AJ35" i="265"/>
  <c r="AJ37" i="265" s="1"/>
  <c r="AJ42" i="265" s="1"/>
  <c r="AJ47" i="265" s="1"/>
  <c r="AJ16" i="265"/>
  <c r="AJ19" i="265" s="1"/>
  <c r="AJ22" i="265" s="1"/>
  <c r="AU21" i="280"/>
  <c r="AU36" i="265" s="1"/>
  <c r="AU30" i="280"/>
  <c r="AK28" i="280"/>
  <c r="AJ70" i="265"/>
  <c r="CC13" i="273"/>
  <c r="CC14" i="273" s="1"/>
  <c r="CD10" i="273"/>
  <c r="CC5" i="275"/>
  <c r="CC5" i="282"/>
  <c r="CC5" i="280"/>
  <c r="CC5" i="278"/>
  <c r="CC5" i="273"/>
  <c r="CC5" i="288"/>
  <c r="CC5" i="265"/>
  <c r="CC5" i="285"/>
  <c r="CC5" i="286"/>
  <c r="CB12" i="288"/>
  <c r="CB19" i="273"/>
  <c r="CB56" i="273"/>
  <c r="CB37" i="273"/>
  <c r="CB47" i="273"/>
  <c r="AR27" i="278"/>
  <c r="AR32" i="278" s="1"/>
  <c r="AR34" i="278" s="1"/>
  <c r="AR9" i="265" s="1"/>
  <c r="AR11" i="265" s="1"/>
  <c r="AR14" i="265" s="1"/>
  <c r="AY2" i="277"/>
  <c r="AY4" i="277" s="1"/>
  <c r="AY51" i="273"/>
  <c r="AZ48" i="273"/>
  <c r="AT148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X153" i="273" s="1"/>
  <c r="AW24" i="273"/>
  <c r="AW25" i="273" s="1"/>
  <c r="S62" i="286"/>
  <c r="AU13" i="288"/>
  <c r="AU43" i="286"/>
  <c r="AU20" i="286"/>
  <c r="AU32" i="286"/>
  <c r="AU18" i="285"/>
  <c r="AU79" i="273"/>
  <c r="AV80" i="273" s="1"/>
  <c r="AV58" i="273" s="1"/>
  <c r="AU15" i="275"/>
  <c r="AU57" i="273"/>
  <c r="AQ9" i="265"/>
  <c r="AQ11" i="265" s="1"/>
  <c r="AQ14" i="265" s="1"/>
  <c r="AQ30" i="265"/>
  <c r="AQ33" i="265" s="1"/>
  <c r="AT137" i="273"/>
  <c r="AS140" i="273"/>
  <c r="AU15" i="286"/>
  <c r="AU100" i="273"/>
  <c r="AV101" i="273" s="1"/>
  <c r="AV59" i="273" s="1"/>
  <c r="AU146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11" i="285" s="1"/>
  <c r="AV12" i="285" s="1"/>
  <c r="AV32" i="273"/>
  <c r="AV33" i="273" s="1"/>
  <c r="AV96" i="273"/>
  <c r="AV97" i="273" s="1"/>
  <c r="AV90" i="273"/>
  <c r="AV91" i="273" s="1"/>
  <c r="AV2" i="265"/>
  <c r="AV2" i="288"/>
  <c r="AV2" i="282"/>
  <c r="AV2" i="280"/>
  <c r="AV2" i="278"/>
  <c r="AV2" i="286"/>
  <c r="AV2" i="273"/>
  <c r="AV2" i="275"/>
  <c r="AV2" i="285"/>
  <c r="Y14" i="286"/>
  <c r="Y16" i="286" s="1"/>
  <c r="AT13" i="288"/>
  <c r="AT43" i="286"/>
  <c r="AT20" i="286"/>
  <c r="AT32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47" i="273"/>
  <c r="AU141" i="273"/>
  <c r="AU41" i="278"/>
  <c r="AU42" i="278" s="1"/>
  <c r="AU43" i="278" s="1"/>
  <c r="AU136" i="273"/>
  <c r="AU13" i="285"/>
  <c r="AU13" i="265" s="1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42" i="273"/>
  <c r="AW122" i="273" l="1"/>
  <c r="AW123" i="273" s="1"/>
  <c r="AW19" i="280" s="1"/>
  <c r="AW20" i="280" s="1"/>
  <c r="AW154" i="273"/>
  <c r="AW155" i="273" s="1"/>
  <c r="AW40" i="280" s="1"/>
  <c r="AW41" i="280" s="1"/>
  <c r="AW44" i="280" s="1"/>
  <c r="AK43" i="280"/>
  <c r="AK45" i="280" s="1"/>
  <c r="AK46" i="280" s="1"/>
  <c r="AK31" i="280"/>
  <c r="AJ53" i="286"/>
  <c r="AJ35" i="286"/>
  <c r="AV21" i="280"/>
  <c r="AV36" i="265" s="1"/>
  <c r="AV30" i="280"/>
  <c r="CD13" i="273"/>
  <c r="CD14" i="273" s="1"/>
  <c r="CE10" i="273"/>
  <c r="CD5" i="265"/>
  <c r="CD5" i="286"/>
  <c r="CD5" i="278"/>
  <c r="CD5" i="275"/>
  <c r="CD5" i="280"/>
  <c r="CD5" i="273"/>
  <c r="CD5" i="288"/>
  <c r="CD5" i="282"/>
  <c r="CD5" i="285"/>
  <c r="CC12" i="288"/>
  <c r="CC19" i="273"/>
  <c r="CC37" i="273"/>
  <c r="CC56" i="273"/>
  <c r="CC47" i="273"/>
  <c r="AR30" i="265"/>
  <c r="AR33" i="265" s="1"/>
  <c r="BA48" i="273"/>
  <c r="AZ2" i="277"/>
  <c r="AZ4" i="277" s="1"/>
  <c r="AZ51" i="273"/>
  <c r="AT66" i="273"/>
  <c r="AT67" i="273" s="1"/>
  <c r="AU60" i="273"/>
  <c r="AV20" i="278"/>
  <c r="AV33" i="278"/>
  <c r="AV12" i="278"/>
  <c r="AV147" i="273"/>
  <c r="AV141" i="273"/>
  <c r="AV41" i="278"/>
  <c r="AV42" i="278" s="1"/>
  <c r="AV43" i="278" s="1"/>
  <c r="AV136" i="273"/>
  <c r="AV13" i="285"/>
  <c r="AV13" i="265" s="1"/>
  <c r="AV22" i="285"/>
  <c r="AS3" i="282"/>
  <c r="AS3" i="280"/>
  <c r="AS3" i="278"/>
  <c r="AS3" i="288"/>
  <c r="AS3" i="273"/>
  <c r="AS3" i="275"/>
  <c r="AS3" i="265"/>
  <c r="AS3" i="286"/>
  <c r="AS50" i="273"/>
  <c r="AS3" i="285"/>
  <c r="AV42" i="273"/>
  <c r="AV52" i="273"/>
  <c r="S14" i="288"/>
  <c r="S16" i="288" s="1"/>
  <c r="S19" i="288" s="1"/>
  <c r="S36" i="286"/>
  <c r="S37" i="286" s="1"/>
  <c r="S47" i="286"/>
  <c r="S48" i="286" s="1"/>
  <c r="S63" i="286"/>
  <c r="AW18" i="288"/>
  <c r="AW75" i="273"/>
  <c r="AW76" i="273" s="1"/>
  <c r="AW26" i="280" s="1"/>
  <c r="AW111" i="273"/>
  <c r="AW112" i="273" s="1"/>
  <c r="AW11" i="285" s="1"/>
  <c r="AW12" i="285" s="1"/>
  <c r="AW32" i="273"/>
  <c r="AW33" i="273" s="1"/>
  <c r="AW96" i="273"/>
  <c r="AW97" i="273" s="1"/>
  <c r="AW90" i="273"/>
  <c r="AW91" i="273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42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7" i="286"/>
  <c r="Y49" i="265" s="1"/>
  <c r="Y50" i="265" s="1"/>
  <c r="Y15" i="288"/>
  <c r="Y24" i="286"/>
  <c r="Y25" i="286" s="1"/>
  <c r="AV15" i="286"/>
  <c r="AV100" i="273"/>
  <c r="AW101" i="273" s="1"/>
  <c r="AW59" i="273" s="1"/>
  <c r="AV146" i="273"/>
  <c r="AV38" i="273"/>
  <c r="AW39" i="273" s="1"/>
  <c r="AW41" i="273" s="1"/>
  <c r="AS59" i="265"/>
  <c r="AS60" i="265" s="1"/>
  <c r="AT20" i="285"/>
  <c r="AT23" i="285" s="1"/>
  <c r="AV76" i="273"/>
  <c r="AV26" i="280" s="1"/>
  <c r="AU137" i="273"/>
  <c r="AT140" i="273"/>
  <c r="AU20" i="275"/>
  <c r="AV17" i="275" s="1"/>
  <c r="AX24" i="273"/>
  <c r="AX25" i="273" s="1"/>
  <c r="AY20" i="273"/>
  <c r="AY153" i="273" s="1"/>
  <c r="AU148" i="273"/>
  <c r="AT11" i="278"/>
  <c r="AT13" i="278" s="1"/>
  <c r="AT25" i="278" s="1"/>
  <c r="AK35" i="265" l="1"/>
  <c r="AK37" i="265" s="1"/>
  <c r="AK42" i="265" s="1"/>
  <c r="AK47" i="265" s="1"/>
  <c r="AK16" i="265"/>
  <c r="AK19" i="265" s="1"/>
  <c r="AK22" i="265" s="1"/>
  <c r="AW21" i="280"/>
  <c r="AW36" i="265" s="1"/>
  <c r="AW30" i="280"/>
  <c r="AX122" i="273"/>
  <c r="AX123" i="273" s="1"/>
  <c r="AX19" i="280" s="1"/>
  <c r="AX20" i="280" s="1"/>
  <c r="AX154" i="273"/>
  <c r="AX155" i="273" s="1"/>
  <c r="AX40" i="280" s="1"/>
  <c r="AX41" i="280" s="1"/>
  <c r="AX44" i="280" s="1"/>
  <c r="AL28" i="280"/>
  <c r="AK70" i="265"/>
  <c r="CE13" i="273"/>
  <c r="CE14" i="273" s="1"/>
  <c r="CF10" i="273"/>
  <c r="CE5" i="288"/>
  <c r="CE5" i="265"/>
  <c r="CE5" i="286"/>
  <c r="CE5" i="285"/>
  <c r="CE5" i="282"/>
  <c r="CE5" i="278"/>
  <c r="CE5" i="275"/>
  <c r="CE5" i="280"/>
  <c r="CE5" i="273"/>
  <c r="CD12" i="288"/>
  <c r="CD19" i="273"/>
  <c r="CD56" i="273"/>
  <c r="CD37" i="273"/>
  <c r="CD47" i="273"/>
  <c r="AT27" i="278"/>
  <c r="AT32" i="278" s="1"/>
  <c r="AT34" i="278" s="1"/>
  <c r="AT30" i="265" s="1"/>
  <c r="AT33" i="265" s="1"/>
  <c r="BA2" i="277"/>
  <c r="BA4" i="277" s="1"/>
  <c r="BA51" i="273"/>
  <c r="BB48" i="273"/>
  <c r="AT9" i="265"/>
  <c r="AT11" i="265" s="1"/>
  <c r="AT14" i="265" s="1"/>
  <c r="AV137" i="273"/>
  <c r="AU140" i="273"/>
  <c r="AV148" i="273"/>
  <c r="AU11" i="278"/>
  <c r="AU13" i="278" s="1"/>
  <c r="AU25" i="278" s="1"/>
  <c r="AX18" i="288"/>
  <c r="AX75" i="273"/>
  <c r="AX111" i="273"/>
  <c r="AX112" i="273" s="1"/>
  <c r="AX11" i="285" s="1"/>
  <c r="AX12" i="285" s="1"/>
  <c r="AX32" i="273"/>
  <c r="AX33" i="273" s="1"/>
  <c r="AX96" i="273"/>
  <c r="AX97" i="273" s="1"/>
  <c r="AX90" i="273"/>
  <c r="AX91" i="273" s="1"/>
  <c r="AX2" i="265"/>
  <c r="AX2" i="288"/>
  <c r="AX2" i="282"/>
  <c r="AX2" i="280"/>
  <c r="AX2" i="278"/>
  <c r="AX2" i="275"/>
  <c r="AX2" i="285"/>
  <c r="AX2" i="286"/>
  <c r="AX2" i="273"/>
  <c r="AV13" i="288"/>
  <c r="AV43" i="286"/>
  <c r="AV20" i="286"/>
  <c r="AV32" i="286"/>
  <c r="AV18" i="285"/>
  <c r="AV15" i="275"/>
  <c r="AV20" i="275" s="1"/>
  <c r="AW17" i="275" s="1"/>
  <c r="AV79" i="273"/>
  <c r="AW80" i="273" s="1"/>
  <c r="AW58" i="273" s="1"/>
  <c r="AV57" i="273"/>
  <c r="AV60" i="273" s="1"/>
  <c r="AW42" i="273"/>
  <c r="AW52" i="273"/>
  <c r="Z22" i="286"/>
  <c r="Y73" i="265"/>
  <c r="Y46" i="286"/>
  <c r="Y57" i="286"/>
  <c r="AS9" i="265"/>
  <c r="AS11" i="265" s="1"/>
  <c r="AS14" i="265" s="1"/>
  <c r="AS30" i="265"/>
  <c r="AS33" i="265" s="1"/>
  <c r="AW15" i="286"/>
  <c r="AW100" i="273"/>
  <c r="AX101" i="273" s="1"/>
  <c r="AX59" i="273" s="1"/>
  <c r="AW146" i="273"/>
  <c r="AW38" i="273"/>
  <c r="AX39" i="273" s="1"/>
  <c r="AX41" i="273" s="1"/>
  <c r="AX76" i="273"/>
  <c r="AX26" i="280" s="1"/>
  <c r="S52" i="265"/>
  <c r="S53" i="265" s="1"/>
  <c r="S24" i="265"/>
  <c r="S25" i="265" s="1"/>
  <c r="T34" i="286"/>
  <c r="S74" i="265"/>
  <c r="S75" i="265" s="1"/>
  <c r="S81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Z153" i="273" s="1"/>
  <c r="AY24" i="273"/>
  <c r="AY25" i="273" s="1"/>
  <c r="AW13" i="288"/>
  <c r="AW43" i="286"/>
  <c r="AW20" i="286"/>
  <c r="AW32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42" i="273"/>
  <c r="AU19" i="278"/>
  <c r="AU21" i="278" s="1"/>
  <c r="AU26" i="278" s="1"/>
  <c r="AW20" i="278"/>
  <c r="AW33" i="278"/>
  <c r="AW12" i="278"/>
  <c r="AW147" i="273"/>
  <c r="AW141" i="273"/>
  <c r="AW41" i="278"/>
  <c r="AW42" i="278" s="1"/>
  <c r="AW43" i="278" s="1"/>
  <c r="AW136" i="273"/>
  <c r="AW13" i="285"/>
  <c r="AW13" i="265" s="1"/>
  <c r="AW22" i="285"/>
  <c r="T45" i="286"/>
  <c r="S63" i="265"/>
  <c r="S65" i="265" s="1"/>
  <c r="S67" i="265" s="1"/>
  <c r="S80" i="265" s="1"/>
  <c r="AU66" i="273"/>
  <c r="AU67" i="273" s="1"/>
  <c r="AX21" i="280" l="1"/>
  <c r="AX36" i="265" s="1"/>
  <c r="AX30" i="280"/>
  <c r="AY122" i="273"/>
  <c r="AY123" i="273" s="1"/>
  <c r="AY19" i="280" s="1"/>
  <c r="AY20" i="280" s="1"/>
  <c r="AY154" i="273"/>
  <c r="AY155" i="273" s="1"/>
  <c r="AY40" i="280" s="1"/>
  <c r="AY41" i="280" s="1"/>
  <c r="AY44" i="280" s="1"/>
  <c r="AL43" i="280"/>
  <c r="AL45" i="280" s="1"/>
  <c r="AL46" i="280" s="1"/>
  <c r="AL31" i="280"/>
  <c r="AK35" i="286"/>
  <c r="AK53" i="286"/>
  <c r="CF13" i="273"/>
  <c r="CF14" i="273" s="1"/>
  <c r="CG10" i="273"/>
  <c r="CF5" i="288"/>
  <c r="CF5" i="265"/>
  <c r="CF5" i="286"/>
  <c r="CF5" i="285"/>
  <c r="CF5" i="275"/>
  <c r="CF5" i="280"/>
  <c r="CF5" i="273"/>
  <c r="CF5" i="282"/>
  <c r="CF5" i="278"/>
  <c r="CE12" i="288"/>
  <c r="CE19" i="273"/>
  <c r="CE37" i="273"/>
  <c r="CE56" i="273"/>
  <c r="CE47" i="273"/>
  <c r="AW20" i="275"/>
  <c r="AX17" i="275" s="1"/>
  <c r="BC48" i="273"/>
  <c r="BB2" i="277"/>
  <c r="BB4" i="277" s="1"/>
  <c r="BB51" i="273"/>
  <c r="AV66" i="273"/>
  <c r="AV67" i="273" s="1"/>
  <c r="AW60" i="273"/>
  <c r="S82" i="265"/>
  <c r="S83" i="265"/>
  <c r="AW142" i="273"/>
  <c r="AV19" i="278"/>
  <c r="AV21" i="278" s="1"/>
  <c r="AV26" i="278" s="1"/>
  <c r="T52" i="286"/>
  <c r="T54" i="286" s="1"/>
  <c r="T60" i="286" s="1"/>
  <c r="AX42" i="273"/>
  <c r="AX52" i="273"/>
  <c r="AX20" i="278"/>
  <c r="AX33" i="278"/>
  <c r="AX12" i="278"/>
  <c r="AX147" i="273"/>
  <c r="AX141" i="273"/>
  <c r="AX41" i="278"/>
  <c r="AX42" i="278" s="1"/>
  <c r="AX43" i="278" s="1"/>
  <c r="AX136" i="273"/>
  <c r="AX13" i="285"/>
  <c r="AX13" i="265" s="1"/>
  <c r="AX22" i="285"/>
  <c r="AW148" i="273"/>
  <c r="AV11" i="278"/>
  <c r="AV13" i="278" s="1"/>
  <c r="AV25" i="278" s="1"/>
  <c r="AV27" i="278" s="1"/>
  <c r="AV32" i="278" s="1"/>
  <c r="AV34" i="278" s="1"/>
  <c r="AW137" i="273"/>
  <c r="AV140" i="273"/>
  <c r="AU59" i="265"/>
  <c r="AU60" i="265" s="1"/>
  <c r="AV20" i="285"/>
  <c r="AV23" i="285" s="1"/>
  <c r="AY18" i="288"/>
  <c r="AY75" i="273"/>
  <c r="AY76" i="273" s="1"/>
  <c r="AY26" i="280" s="1"/>
  <c r="AY111" i="273"/>
  <c r="AY112" i="273" s="1"/>
  <c r="AY11" i="285" s="1"/>
  <c r="AY12" i="285" s="1"/>
  <c r="AY32" i="273"/>
  <c r="AY33" i="273" s="1"/>
  <c r="AY96" i="273"/>
  <c r="AY97" i="273" s="1"/>
  <c r="AY90" i="273"/>
  <c r="AY91" i="273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6" i="286"/>
  <c r="T58" i="286" s="1"/>
  <c r="T61" i="286" s="1"/>
  <c r="AW10" i="265"/>
  <c r="AW31" i="265"/>
  <c r="BA20" i="273"/>
  <c r="BA153" i="273" s="1"/>
  <c r="AZ24" i="273"/>
  <c r="AZ25" i="273" s="1"/>
  <c r="AX13" i="288"/>
  <c r="AX43" i="286"/>
  <c r="AX20" i="286"/>
  <c r="AX32" i="286"/>
  <c r="AX18" i="285"/>
  <c r="AX15" i="275"/>
  <c r="AX79" i="273"/>
  <c r="AY80" i="273" s="1"/>
  <c r="AY58" i="273" s="1"/>
  <c r="AX57" i="273"/>
  <c r="Z14" i="286"/>
  <c r="Z16" i="286" s="1"/>
  <c r="AW4" i="265"/>
  <c r="AW4" i="288"/>
  <c r="AW4" i="282"/>
  <c r="AW4" i="280"/>
  <c r="AW4" i="278"/>
  <c r="AW4" i="286"/>
  <c r="AW4" i="273"/>
  <c r="AW4" i="275"/>
  <c r="AW4" i="285"/>
  <c r="AX15" i="286"/>
  <c r="AX100" i="273"/>
  <c r="AY101" i="273" s="1"/>
  <c r="AY59" i="273" s="1"/>
  <c r="AX146" i="273"/>
  <c r="AX38" i="273"/>
  <c r="AY39" i="273" s="1"/>
  <c r="AY41" i="273" s="1"/>
  <c r="AU27" i="278"/>
  <c r="AU32" i="278" s="1"/>
  <c r="AU34" i="278" s="1"/>
  <c r="AZ122" i="273" l="1"/>
  <c r="AZ123" i="273" s="1"/>
  <c r="AZ19" i="280" s="1"/>
  <c r="AZ20" i="280" s="1"/>
  <c r="AZ154" i="273"/>
  <c r="AZ155" i="273" s="1"/>
  <c r="AZ40" i="280" s="1"/>
  <c r="AZ41" i="280" s="1"/>
  <c r="AZ44" i="280" s="1"/>
  <c r="AL35" i="265"/>
  <c r="AL37" i="265" s="1"/>
  <c r="AL42" i="265" s="1"/>
  <c r="AL47" i="265" s="1"/>
  <c r="AL16" i="265"/>
  <c r="AL19" i="265" s="1"/>
  <c r="AL22" i="265" s="1"/>
  <c r="AM28" i="280"/>
  <c r="AL70" i="265"/>
  <c r="AY21" i="280"/>
  <c r="AY36" i="265" s="1"/>
  <c r="AY30" i="280"/>
  <c r="AX20" i="275"/>
  <c r="AY17" i="275" s="1"/>
  <c r="CG13" i="273"/>
  <c r="CG14" i="273" s="1"/>
  <c r="CH10" i="273"/>
  <c r="CG5" i="288"/>
  <c r="CG5" i="265"/>
  <c r="CG5" i="286"/>
  <c r="CG5" i="285"/>
  <c r="CG5" i="282"/>
  <c r="CG5" i="278"/>
  <c r="CG5" i="275"/>
  <c r="CG5" i="280"/>
  <c r="CG5" i="273"/>
  <c r="CF12" i="288"/>
  <c r="CF19" i="273"/>
  <c r="CF56" i="273"/>
  <c r="CF37" i="273"/>
  <c r="CF47" i="273"/>
  <c r="BD48" i="273"/>
  <c r="BC2" i="277"/>
  <c r="BC4" i="277" s="1"/>
  <c r="BC51" i="273"/>
  <c r="AY146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42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14" i="265" s="1"/>
  <c r="AU30" i="265"/>
  <c r="AU33" i="265" s="1"/>
  <c r="AY42" i="273"/>
  <c r="AY52" i="273"/>
  <c r="AV59" i="265"/>
  <c r="AV60" i="265" s="1"/>
  <c r="AW20" i="285"/>
  <c r="AW23" i="285" s="1"/>
  <c r="BB20" i="273"/>
  <c r="BB153" i="273" s="1"/>
  <c r="BA24" i="273"/>
  <c r="BA25" i="273" s="1"/>
  <c r="AY20" i="278"/>
  <c r="AY33" i="278"/>
  <c r="AY12" i="278"/>
  <c r="AY147" i="273"/>
  <c r="AY141" i="273"/>
  <c r="AY41" i="278"/>
  <c r="AY42" i="278" s="1"/>
  <c r="AY43" i="278" s="1"/>
  <c r="AY136" i="273"/>
  <c r="AY13" i="285"/>
  <c r="AY13" i="265" s="1"/>
  <c r="AY22" i="285"/>
  <c r="AX137" i="273"/>
  <c r="AW140" i="273"/>
  <c r="AX148" i="273"/>
  <c r="AW11" i="278"/>
  <c r="AW13" i="278" s="1"/>
  <c r="AW25" i="278" s="1"/>
  <c r="AX10" i="265"/>
  <c r="AX31" i="265"/>
  <c r="AW66" i="273"/>
  <c r="AW67" i="273" s="1"/>
  <c r="AX60" i="273"/>
  <c r="AY13" i="288"/>
  <c r="AY43" i="286"/>
  <c r="AY20" i="286"/>
  <c r="AY32" i="286"/>
  <c r="AY18" i="285"/>
  <c r="AY79" i="273"/>
  <c r="AZ80" i="273" s="1"/>
  <c r="AZ58" i="273" s="1"/>
  <c r="AY15" i="275"/>
  <c r="AY20" i="275" s="1"/>
  <c r="AZ17" i="275" s="1"/>
  <c r="AY57" i="273"/>
  <c r="Z17" i="286"/>
  <c r="Z49" i="265" s="1"/>
  <c r="Z50" i="265" s="1"/>
  <c r="Z15" i="288"/>
  <c r="Z24" i="286"/>
  <c r="Z25" i="286" s="1"/>
  <c r="AZ18" i="288"/>
  <c r="AZ75" i="273"/>
  <c r="AZ111" i="273"/>
  <c r="AZ112" i="273" s="1"/>
  <c r="AZ11" i="285" s="1"/>
  <c r="AZ12" i="285" s="1"/>
  <c r="AZ32" i="273"/>
  <c r="AZ33" i="273" s="1"/>
  <c r="AZ96" i="273"/>
  <c r="AZ97" i="273" s="1"/>
  <c r="AZ90" i="273"/>
  <c r="AZ91" i="273" s="1"/>
  <c r="AZ2" i="265"/>
  <c r="AZ2" i="288"/>
  <c r="AZ2" i="275"/>
  <c r="AZ2" i="286"/>
  <c r="AZ2" i="285"/>
  <c r="AZ2" i="273"/>
  <c r="AZ2" i="282"/>
  <c r="AZ2" i="278"/>
  <c r="AZ2" i="280"/>
  <c r="AY15" i="286"/>
  <c r="AY100" i="273"/>
  <c r="AZ101" i="273" s="1"/>
  <c r="AZ59" i="273" s="1"/>
  <c r="AV9" i="265"/>
  <c r="AV11" i="265" s="1"/>
  <c r="AV14" i="265" s="1"/>
  <c r="AV30" i="265"/>
  <c r="AV33" i="265" s="1"/>
  <c r="T62" i="286"/>
  <c r="BA122" i="273" l="1"/>
  <c r="BA123" i="273" s="1"/>
  <c r="BA19" i="280" s="1"/>
  <c r="BA20" i="280" s="1"/>
  <c r="BA154" i="273"/>
  <c r="BA155" i="273" s="1"/>
  <c r="BA40" i="280" s="1"/>
  <c r="BA41" i="280" s="1"/>
  <c r="BA44" i="280" s="1"/>
  <c r="AM43" i="280"/>
  <c r="AM45" i="280" s="1"/>
  <c r="AM46" i="280" s="1"/>
  <c r="AM31" i="280"/>
  <c r="AL35" i="286"/>
  <c r="AL53" i="286"/>
  <c r="AZ21" i="280"/>
  <c r="AZ36" i="265" s="1"/>
  <c r="AZ30" i="280"/>
  <c r="CH13" i="273"/>
  <c r="CH14" i="273" s="1"/>
  <c r="CI10" i="273"/>
  <c r="CH5" i="288"/>
  <c r="CH5" i="265"/>
  <c r="CH5" i="286"/>
  <c r="CH5" i="278"/>
  <c r="CH5" i="275"/>
  <c r="CH5" i="280"/>
  <c r="CH5" i="273"/>
  <c r="CH5" i="282"/>
  <c r="CH5" i="285"/>
  <c r="CG12" i="288"/>
  <c r="CG19" i="273"/>
  <c r="CG37" i="273"/>
  <c r="CG56" i="273"/>
  <c r="CG47" i="273"/>
  <c r="AW27" i="278"/>
  <c r="AW32" i="278" s="1"/>
  <c r="AW34" i="278" s="1"/>
  <c r="AW30" i="265" s="1"/>
  <c r="AW33" i="265" s="1"/>
  <c r="BD2" i="277"/>
  <c r="BD4" i="277" s="1"/>
  <c r="BE48" i="273"/>
  <c r="BD51" i="273"/>
  <c r="AX66" i="273"/>
  <c r="AX67" i="273" s="1"/>
  <c r="AY60" i="273"/>
  <c r="AW9" i="265"/>
  <c r="AW11" i="265" s="1"/>
  <c r="AW14" i="265" s="1"/>
  <c r="BC20" i="273"/>
  <c r="BC153" i="273" s="1"/>
  <c r="BB24" i="273"/>
  <c r="BB25" i="273" s="1"/>
  <c r="AY4" i="265"/>
  <c r="AY4" i="288"/>
  <c r="AY4" i="275"/>
  <c r="AY4" i="286"/>
  <c r="AY4" i="285"/>
  <c r="AY4" i="273"/>
  <c r="AY4" i="282"/>
  <c r="AY4" i="278"/>
  <c r="AY4" i="280"/>
  <c r="AY142" i="273"/>
  <c r="AX19" i="278"/>
  <c r="AX21" i="278" s="1"/>
  <c r="AX26" i="278" s="1"/>
  <c r="AZ42" i="273"/>
  <c r="AZ52" i="273"/>
  <c r="T36" i="286"/>
  <c r="T37" i="286" s="1"/>
  <c r="T14" i="288"/>
  <c r="T16" i="288" s="1"/>
  <c r="T19" i="288" s="1"/>
  <c r="T47" i="286"/>
  <c r="T48" i="286" s="1"/>
  <c r="T63" i="286"/>
  <c r="AZ15" i="286"/>
  <c r="AZ100" i="273"/>
  <c r="BA101" i="273" s="1"/>
  <c r="BA59" i="273" s="1"/>
  <c r="AZ146" i="273"/>
  <c r="AZ38" i="273"/>
  <c r="BA39" i="273" s="1"/>
  <c r="BA41" i="273" s="1"/>
  <c r="AZ20" i="278"/>
  <c r="AZ33" i="278"/>
  <c r="AZ12" i="278"/>
  <c r="AZ147" i="273"/>
  <c r="AZ141" i="273"/>
  <c r="AZ41" i="278"/>
  <c r="AZ42" i="278" s="1"/>
  <c r="AZ43" i="278" s="1"/>
  <c r="AZ136" i="273"/>
  <c r="AZ13" i="285"/>
  <c r="AZ13" i="265" s="1"/>
  <c r="AZ22" i="285"/>
  <c r="AA22" i="286"/>
  <c r="Z73" i="265"/>
  <c r="Z46" i="286"/>
  <c r="Z57" i="286"/>
  <c r="AW3" i="286"/>
  <c r="AW3" i="275"/>
  <c r="AW3" i="288"/>
  <c r="AW3" i="285"/>
  <c r="AW3" i="280"/>
  <c r="AW3" i="278"/>
  <c r="AW3" i="273"/>
  <c r="AW3" i="282"/>
  <c r="AW3" i="265"/>
  <c r="AW50" i="273"/>
  <c r="AY148" i="273"/>
  <c r="AX11" i="278"/>
  <c r="AX13" i="278" s="1"/>
  <c r="AX25" i="278" s="1"/>
  <c r="AX140" i="273"/>
  <c r="AY137" i="273"/>
  <c r="AY10" i="265"/>
  <c r="AY31" i="265"/>
  <c r="BA18" i="288"/>
  <c r="BA75" i="273"/>
  <c r="BA111" i="273"/>
  <c r="BA112" i="273" s="1"/>
  <c r="BA11" i="285" s="1"/>
  <c r="BA12" i="285" s="1"/>
  <c r="BA32" i="273"/>
  <c r="BA33" i="273" s="1"/>
  <c r="BA96" i="273"/>
  <c r="BA97" i="273" s="1"/>
  <c r="BA90" i="273"/>
  <c r="BA91" i="273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AZ26" i="280" s="1"/>
  <c r="AM35" i="265" l="1"/>
  <c r="AM37" i="265" s="1"/>
  <c r="AM42" i="265" s="1"/>
  <c r="AM47" i="265" s="1"/>
  <c r="AM16" i="265"/>
  <c r="AM19" i="265" s="1"/>
  <c r="AM22" i="265" s="1"/>
  <c r="BB122" i="273"/>
  <c r="BB123" i="273" s="1"/>
  <c r="BB19" i="280" s="1"/>
  <c r="BB20" i="280" s="1"/>
  <c r="BB154" i="273"/>
  <c r="BB155" i="273" s="1"/>
  <c r="BB40" i="280" s="1"/>
  <c r="BB41" i="280" s="1"/>
  <c r="BB44" i="280" s="1"/>
  <c r="AN28" i="280"/>
  <c r="AM70" i="265"/>
  <c r="BA21" i="280"/>
  <c r="BA36" i="265" s="1"/>
  <c r="BA30" i="280"/>
  <c r="CI13" i="273"/>
  <c r="CI14" i="273" s="1"/>
  <c r="CJ10" i="273"/>
  <c r="CI5" i="288"/>
  <c r="CI5" i="265"/>
  <c r="CI5" i="286"/>
  <c r="CI5" i="285"/>
  <c r="CI5" i="282"/>
  <c r="CI5" i="278"/>
  <c r="CI5" i="275"/>
  <c r="CI5" i="280"/>
  <c r="CI5" i="273"/>
  <c r="CH12" i="288"/>
  <c r="CH19" i="273"/>
  <c r="CH56" i="273"/>
  <c r="CH37" i="273"/>
  <c r="CH47" i="273"/>
  <c r="AX27" i="278"/>
  <c r="AX32" i="278" s="1"/>
  <c r="AX34" i="278" s="1"/>
  <c r="AX9" i="265" s="1"/>
  <c r="AX11" i="265" s="1"/>
  <c r="AX14" i="265" s="1"/>
  <c r="BF48" i="273"/>
  <c r="BE51" i="273"/>
  <c r="AX59" i="265"/>
  <c r="AX60" i="265" s="1"/>
  <c r="AY20" i="285"/>
  <c r="AY23" i="285" s="1"/>
  <c r="BA13" i="285"/>
  <c r="BA13" i="265" s="1"/>
  <c r="BA22" i="285"/>
  <c r="AY140" i="273"/>
  <c r="AZ137" i="273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42" i="273"/>
  <c r="AY19" i="278"/>
  <c r="AY21" i="278" s="1"/>
  <c r="AY26" i="278" s="1"/>
  <c r="BD20" i="273"/>
  <c r="BD153" i="273" s="1"/>
  <c r="BC24" i="273"/>
  <c r="BC25" i="273" s="1"/>
  <c r="AX3" i="280"/>
  <c r="AX3" i="265"/>
  <c r="AX3" i="288"/>
  <c r="AX3" i="282"/>
  <c r="AX3" i="285"/>
  <c r="AX3" i="286"/>
  <c r="AX50" i="273"/>
  <c r="AX3" i="278"/>
  <c r="AX3" i="273"/>
  <c r="AX3" i="275"/>
  <c r="AZ13" i="288"/>
  <c r="AZ43" i="286"/>
  <c r="AZ20" i="286"/>
  <c r="AZ32" i="286"/>
  <c r="AZ18" i="285"/>
  <c r="AZ15" i="275"/>
  <c r="AZ20" i="275" s="1"/>
  <c r="BA17" i="275" s="1"/>
  <c r="AZ79" i="273"/>
  <c r="BA80" i="273" s="1"/>
  <c r="BA58" i="273" s="1"/>
  <c r="AZ57" i="273"/>
  <c r="AZ60" i="273" s="1"/>
  <c r="BA15" i="286"/>
  <c r="BA100" i="273"/>
  <c r="BB101" i="273" s="1"/>
  <c r="BB59" i="273" s="1"/>
  <c r="BA146" i="273"/>
  <c r="BA38" i="273"/>
  <c r="BB39" i="273" s="1"/>
  <c r="BB41" i="273" s="1"/>
  <c r="AZ148" i="273"/>
  <c r="AY11" i="278"/>
  <c r="AY13" i="278" s="1"/>
  <c r="AY25" i="278" s="1"/>
  <c r="AY27" i="278" s="1"/>
  <c r="AY32" i="278" s="1"/>
  <c r="AY34" i="278" s="1"/>
  <c r="AA14" i="286"/>
  <c r="AA16" i="286" s="1"/>
  <c r="AZ10" i="265"/>
  <c r="AZ31" i="265"/>
  <c r="BA76" i="273"/>
  <c r="BA26" i="280" s="1"/>
  <c r="U45" i="286"/>
  <c r="T63" i="265"/>
  <c r="T65" i="265" s="1"/>
  <c r="T67" i="265" s="1"/>
  <c r="T80" i="265" s="1"/>
  <c r="U34" i="286"/>
  <c r="T74" i="265"/>
  <c r="T75" i="265" s="1"/>
  <c r="T81" i="265" s="1"/>
  <c r="BB18" i="288"/>
  <c r="BB75" i="273"/>
  <c r="BB76" i="273" s="1"/>
  <c r="BB26" i="280" s="1"/>
  <c r="BB111" i="273"/>
  <c r="BB112" i="273" s="1"/>
  <c r="BB11" i="285" s="1"/>
  <c r="BB12" i="285" s="1"/>
  <c r="BB32" i="273"/>
  <c r="BB33" i="273" s="1"/>
  <c r="BB96" i="273"/>
  <c r="BB97" i="273" s="1"/>
  <c r="BB90" i="273"/>
  <c r="BB91" i="273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47" i="273"/>
  <c r="BA141" i="273"/>
  <c r="BA41" i="278"/>
  <c r="BA42" i="278" s="1"/>
  <c r="BA43" i="278" s="1"/>
  <c r="BA136" i="273"/>
  <c r="AN43" i="280" l="1"/>
  <c r="AN45" i="280" s="1"/>
  <c r="AN46" i="280" s="1"/>
  <c r="AN31" i="280"/>
  <c r="BB21" i="280"/>
  <c r="BB36" i="265" s="1"/>
  <c r="BB30" i="280"/>
  <c r="BC122" i="273"/>
  <c r="BC123" i="273" s="1"/>
  <c r="BC19" i="280" s="1"/>
  <c r="BC20" i="280" s="1"/>
  <c r="BC154" i="273"/>
  <c r="BC155" i="273" s="1"/>
  <c r="BC40" i="280" s="1"/>
  <c r="BC41" i="280" s="1"/>
  <c r="BC44" i="280" s="1"/>
  <c r="AM53" i="286"/>
  <c r="AM35" i="286"/>
  <c r="AX30" i="265"/>
  <c r="AX33" i="265" s="1"/>
  <c r="CJ13" i="273"/>
  <c r="CJ14" i="273" s="1"/>
  <c r="CK10" i="273"/>
  <c r="CJ5" i="288"/>
  <c r="CJ5" i="275"/>
  <c r="CJ5" i="282"/>
  <c r="CJ5" i="280"/>
  <c r="CJ5" i="278"/>
  <c r="CJ5" i="273"/>
  <c r="CJ5" i="286"/>
  <c r="CJ5" i="265"/>
  <c r="CJ5" i="285"/>
  <c r="CI12" i="288"/>
  <c r="CI19" i="273"/>
  <c r="CI37" i="273"/>
  <c r="CI56" i="273"/>
  <c r="CI47" i="273"/>
  <c r="BF51" i="273"/>
  <c r="BG48" i="273"/>
  <c r="BB13" i="288"/>
  <c r="BB43" i="286"/>
  <c r="BB20" i="286"/>
  <c r="BB32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47" i="273"/>
  <c r="BB141" i="273"/>
  <c r="BB41" i="278"/>
  <c r="BB42" i="278" s="1"/>
  <c r="BB43" i="278" s="1"/>
  <c r="BB136" i="273"/>
  <c r="BB13" i="285"/>
  <c r="BB13" i="265" s="1"/>
  <c r="BB22" i="285"/>
  <c r="U52" i="286"/>
  <c r="U54" i="286" s="1"/>
  <c r="U60" i="286" s="1"/>
  <c r="U56" i="286"/>
  <c r="U58" i="286" s="1"/>
  <c r="U61" i="286" s="1"/>
  <c r="AY9" i="265"/>
  <c r="AY11" i="265" s="1"/>
  <c r="AY14" i="265" s="1"/>
  <c r="AY30" i="265"/>
  <c r="AY33" i="265" s="1"/>
  <c r="BC18" i="288"/>
  <c r="BC75" i="273"/>
  <c r="BC76" i="273" s="1"/>
  <c r="BC26" i="280" s="1"/>
  <c r="BC111" i="273"/>
  <c r="BC112" i="273" s="1"/>
  <c r="BC11" i="285" s="1"/>
  <c r="BC12" i="285" s="1"/>
  <c r="BC32" i="273"/>
  <c r="BC33" i="273" s="1"/>
  <c r="BC96" i="273"/>
  <c r="BC97" i="273" s="1"/>
  <c r="BC90" i="273"/>
  <c r="BC91" i="273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37" i="273"/>
  <c r="AZ140" i="273"/>
  <c r="AY59" i="265"/>
  <c r="AY60" i="265" s="1"/>
  <c r="AZ20" i="285"/>
  <c r="AZ23" i="285" s="1"/>
  <c r="BB15" i="286"/>
  <c r="BB100" i="273"/>
  <c r="BC101" i="273" s="1"/>
  <c r="BC59" i="273" s="1"/>
  <c r="BB146" i="273"/>
  <c r="BB38" i="273"/>
  <c r="BC39" i="273" s="1"/>
  <c r="BC41" i="273" s="1"/>
  <c r="T82" i="265"/>
  <c r="T83" i="265"/>
  <c r="BA13" i="288"/>
  <c r="BA43" i="286"/>
  <c r="BA20" i="286"/>
  <c r="BA32" i="286"/>
  <c r="BA18" i="285"/>
  <c r="BA79" i="273"/>
  <c r="BB80" i="273" s="1"/>
  <c r="BB58" i="273" s="1"/>
  <c r="BA15" i="275"/>
  <c r="BA20" i="275" s="1"/>
  <c r="BB17" i="275" s="1"/>
  <c r="BA57" i="273"/>
  <c r="BA60" i="273" s="1"/>
  <c r="AA17" i="286"/>
  <c r="AA49" i="265" s="1"/>
  <c r="AA50" i="265" s="1"/>
  <c r="AA15" i="288"/>
  <c r="AA24" i="286"/>
  <c r="AA25" i="286" s="1"/>
  <c r="BA148" i="273"/>
  <c r="AZ11" i="278"/>
  <c r="AZ13" i="278" s="1"/>
  <c r="AZ25" i="278" s="1"/>
  <c r="BB42" i="273"/>
  <c r="BB52" i="273"/>
  <c r="BE20" i="273"/>
  <c r="BE153" i="273" s="1"/>
  <c r="BD24" i="273"/>
  <c r="BD25" i="273" s="1"/>
  <c r="BA142" i="273"/>
  <c r="AZ19" i="278"/>
  <c r="AZ21" i="278" s="1"/>
  <c r="AZ26" i="278" s="1"/>
  <c r="AN35" i="265" l="1"/>
  <c r="AN37" i="265" s="1"/>
  <c r="AN42" i="265" s="1"/>
  <c r="AN47" i="265" s="1"/>
  <c r="AN16" i="265"/>
  <c r="AN19" i="265" s="1"/>
  <c r="AN22" i="265" s="1"/>
  <c r="BD122" i="273"/>
  <c r="BD123" i="273" s="1"/>
  <c r="BD19" i="280" s="1"/>
  <c r="BD20" i="280" s="1"/>
  <c r="BD154" i="273"/>
  <c r="BD155" i="273" s="1"/>
  <c r="BD40" i="280" s="1"/>
  <c r="BD41" i="280" s="1"/>
  <c r="BD44" i="280" s="1"/>
  <c r="BC21" i="280"/>
  <c r="BC36" i="265" s="1"/>
  <c r="BC30" i="280"/>
  <c r="AO28" i="280"/>
  <c r="AN70" i="265"/>
  <c r="CK13" i="273"/>
  <c r="CK14" i="273" s="1"/>
  <c r="CL10" i="273"/>
  <c r="CK5" i="265"/>
  <c r="CK5" i="286"/>
  <c r="CK5" i="285"/>
  <c r="CK5" i="288"/>
  <c r="CK5" i="282"/>
  <c r="CK5" i="278"/>
  <c r="CK5" i="275"/>
  <c r="CK5" i="280"/>
  <c r="CK5" i="273"/>
  <c r="CJ12" i="288"/>
  <c r="CJ19" i="273"/>
  <c r="CJ56" i="273"/>
  <c r="CJ37" i="273"/>
  <c r="CJ47" i="273"/>
  <c r="BH48" i="273"/>
  <c r="BG51" i="273"/>
  <c r="AZ59" i="265"/>
  <c r="AZ60" i="265" s="1"/>
  <c r="BA20" i="285"/>
  <c r="BA23" i="285" s="1"/>
  <c r="BA66" i="273"/>
  <c r="BA67" i="273" s="1"/>
  <c r="BB60" i="273"/>
  <c r="BD18" i="288"/>
  <c r="BD75" i="273"/>
  <c r="BD76" i="273" s="1"/>
  <c r="BD26" i="280" s="1"/>
  <c r="BD111" i="273"/>
  <c r="BD112" i="273" s="1"/>
  <c r="BD11" i="285" s="1"/>
  <c r="BD12" i="285" s="1"/>
  <c r="BD32" i="273"/>
  <c r="BD33" i="273" s="1"/>
  <c r="BD96" i="273"/>
  <c r="BD97" i="273" s="1"/>
  <c r="BD90" i="273"/>
  <c r="BD91" i="273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2" i="286"/>
  <c r="AA73" i="265"/>
  <c r="AA46" i="286"/>
  <c r="AA57" i="286"/>
  <c r="BC42" i="273"/>
  <c r="BC52" i="273"/>
  <c r="BC20" i="278"/>
  <c r="BC33" i="278"/>
  <c r="BC12" i="278"/>
  <c r="BC147" i="273"/>
  <c r="BC141" i="273"/>
  <c r="BC41" i="278"/>
  <c r="BC42" i="278" s="1"/>
  <c r="BC43" i="278" s="1"/>
  <c r="BC136" i="273"/>
  <c r="BC13" i="285"/>
  <c r="BC13" i="265" s="1"/>
  <c r="BC22" i="285"/>
  <c r="AZ3" i="273"/>
  <c r="AZ3" i="285"/>
  <c r="AZ3" i="280"/>
  <c r="AZ3" i="265"/>
  <c r="AZ3" i="275"/>
  <c r="AZ50" i="273"/>
  <c r="AZ3" i="288"/>
  <c r="AZ3" i="286"/>
  <c r="AZ3" i="282"/>
  <c r="AZ3" i="278"/>
  <c r="BB142" i="273"/>
  <c r="BA19" i="278"/>
  <c r="BA21" i="278" s="1"/>
  <c r="BA26" i="278" s="1"/>
  <c r="BF20" i="273"/>
  <c r="BF153" i="273" s="1"/>
  <c r="BE24" i="273"/>
  <c r="BE25" i="273" s="1"/>
  <c r="BB4" i="265"/>
  <c r="BB4" i="275"/>
  <c r="BB4" i="286"/>
  <c r="BB4" i="285"/>
  <c r="BB4" i="273"/>
  <c r="BB4" i="280"/>
  <c r="BB4" i="288"/>
  <c r="BB4" i="282"/>
  <c r="BB4" i="278"/>
  <c r="BB148" i="273"/>
  <c r="BA11" i="278"/>
  <c r="BA13" i="278" s="1"/>
  <c r="BA25" i="278" s="1"/>
  <c r="BC13" i="288"/>
  <c r="BC43" i="286"/>
  <c r="BC20" i="286"/>
  <c r="BC32" i="286"/>
  <c r="BC18" i="285"/>
  <c r="BC79" i="273"/>
  <c r="BD80" i="273" s="1"/>
  <c r="BD58" i="273" s="1"/>
  <c r="BC15" i="275"/>
  <c r="BC57" i="273"/>
  <c r="BB137" i="273"/>
  <c r="BA140" i="273"/>
  <c r="BC15" i="286"/>
  <c r="BC100" i="273"/>
  <c r="BD101" i="273" s="1"/>
  <c r="BD59" i="273" s="1"/>
  <c r="BC146" i="273"/>
  <c r="BC38" i="273"/>
  <c r="BD39" i="273" s="1"/>
  <c r="BD41" i="273" s="1"/>
  <c r="U62" i="286"/>
  <c r="BB10" i="265"/>
  <c r="BB31" i="265"/>
  <c r="BB20" i="275"/>
  <c r="BC17" i="275" s="1"/>
  <c r="AO43" i="280" l="1"/>
  <c r="AO45" i="280" s="1"/>
  <c r="AO46" i="280" s="1"/>
  <c r="AO31" i="280"/>
  <c r="AN35" i="286"/>
  <c r="AN53" i="286"/>
  <c r="BE122" i="273"/>
  <c r="BE123" i="273" s="1"/>
  <c r="BE19" i="280" s="1"/>
  <c r="BE20" i="280" s="1"/>
  <c r="BE154" i="273"/>
  <c r="BE155" i="273" s="1"/>
  <c r="BE40" i="280" s="1"/>
  <c r="BE41" i="280" s="1"/>
  <c r="BE44" i="280" s="1"/>
  <c r="BD21" i="280"/>
  <c r="BD36" i="265" s="1"/>
  <c r="BD30" i="280"/>
  <c r="CL13" i="273"/>
  <c r="CL14" i="273" s="1"/>
  <c r="CM10" i="273"/>
  <c r="CL5" i="288"/>
  <c r="CL5" i="275"/>
  <c r="CL5" i="282"/>
  <c r="CL5" i="280"/>
  <c r="CL5" i="285"/>
  <c r="CL5" i="273"/>
  <c r="CL5" i="286"/>
  <c r="CL5" i="265"/>
  <c r="CL5" i="278"/>
  <c r="CK12" i="288"/>
  <c r="CK19" i="273"/>
  <c r="CK37" i="273"/>
  <c r="CK56" i="273"/>
  <c r="CK47" i="273"/>
  <c r="BC20" i="275"/>
  <c r="BD17" i="275" s="1"/>
  <c r="BH51" i="273"/>
  <c r="BI48" i="273"/>
  <c r="U36" i="286"/>
  <c r="U37" i="286" s="1"/>
  <c r="U14" i="288"/>
  <c r="U16" i="288" s="1"/>
  <c r="U19" i="288" s="1"/>
  <c r="U47" i="286"/>
  <c r="U48" i="286" s="1"/>
  <c r="U63" i="286"/>
  <c r="BD13" i="288"/>
  <c r="BD43" i="286"/>
  <c r="BD20" i="286"/>
  <c r="BD32" i="286"/>
  <c r="BD18" i="285"/>
  <c r="BD15" i="275"/>
  <c r="BD20" i="275" s="1"/>
  <c r="BE17" i="275" s="1"/>
  <c r="BD79" i="273"/>
  <c r="BE80" i="273" s="1"/>
  <c r="BE58" i="273" s="1"/>
  <c r="BD57" i="273"/>
  <c r="BC137" i="273"/>
  <c r="BB140" i="273"/>
  <c r="BC148" i="273"/>
  <c r="BB11" i="278"/>
  <c r="BB13" i="278" s="1"/>
  <c r="BB25" i="278" s="1"/>
  <c r="BE18" i="288"/>
  <c r="BE75" i="273"/>
  <c r="BE111" i="273"/>
  <c r="BE112" i="273" s="1"/>
  <c r="BE11" i="285" s="1"/>
  <c r="BE12" i="285" s="1"/>
  <c r="BE32" i="273"/>
  <c r="BE33" i="273" s="1"/>
  <c r="BE96" i="273"/>
  <c r="BE97" i="273" s="1"/>
  <c r="BE90" i="273"/>
  <c r="BE91" i="273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4" i="286"/>
  <c r="AB16" i="286" s="1"/>
  <c r="BD20" i="278"/>
  <c r="BD33" i="278"/>
  <c r="BD12" i="278"/>
  <c r="BD147" i="273"/>
  <c r="BD141" i="273"/>
  <c r="BD41" i="278"/>
  <c r="BD42" i="278" s="1"/>
  <c r="BD43" i="278" s="1"/>
  <c r="BD136" i="273"/>
  <c r="BD13" i="285"/>
  <c r="BD13" i="265" s="1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G20" i="273"/>
  <c r="BG153" i="273" s="1"/>
  <c r="BF24" i="273"/>
  <c r="BF25" i="273" s="1"/>
  <c r="BC142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14" i="265" s="1"/>
  <c r="AZ30" i="265"/>
  <c r="AZ33" i="265" s="1"/>
  <c r="BD15" i="286"/>
  <c r="BD100" i="273"/>
  <c r="BE101" i="273" s="1"/>
  <c r="BE59" i="273" s="1"/>
  <c r="BD146" i="273"/>
  <c r="BD38" i="273"/>
  <c r="BE39" i="273" s="1"/>
  <c r="BE41" i="273" s="1"/>
  <c r="BE76" i="273"/>
  <c r="BE26" i="280" s="1"/>
  <c r="BB66" i="273"/>
  <c r="BB67" i="273" s="1"/>
  <c r="BC60" i="273"/>
  <c r="BE21" i="280" l="1"/>
  <c r="BE36" i="265" s="1"/>
  <c r="BE30" i="280"/>
  <c r="AO35" i="265"/>
  <c r="AO37" i="265" s="1"/>
  <c r="AO42" i="265" s="1"/>
  <c r="AO47" i="265" s="1"/>
  <c r="AO16" i="265"/>
  <c r="AO19" i="265" s="1"/>
  <c r="AO22" i="265" s="1"/>
  <c r="BF122" i="273"/>
  <c r="BF123" i="273" s="1"/>
  <c r="BF19" i="280" s="1"/>
  <c r="BF20" i="280" s="1"/>
  <c r="BF154" i="273"/>
  <c r="BF155" i="273" s="1"/>
  <c r="BF40" i="280" s="1"/>
  <c r="BF41" i="280" s="1"/>
  <c r="BF44" i="280" s="1"/>
  <c r="AP28" i="280"/>
  <c r="AO70" i="265"/>
  <c r="CM13" i="273"/>
  <c r="CM14" i="273" s="1"/>
  <c r="CN10" i="273"/>
  <c r="CM5" i="275"/>
  <c r="CM5" i="282"/>
  <c r="CM5" i="280"/>
  <c r="CM5" i="278"/>
  <c r="CM5" i="273"/>
  <c r="CM5" i="288"/>
  <c r="CM5" i="265"/>
  <c r="CM5" i="285"/>
  <c r="CM5" i="286"/>
  <c r="CL12" i="288"/>
  <c r="CL19" i="273"/>
  <c r="CL56" i="273"/>
  <c r="CL37" i="273"/>
  <c r="CL47" i="273"/>
  <c r="BJ48" i="273"/>
  <c r="BI51" i="273"/>
  <c r="BC66" i="273"/>
  <c r="BC67" i="273" s="1"/>
  <c r="BD60" i="273"/>
  <c r="BB59" i="265"/>
  <c r="BB60" i="265" s="1"/>
  <c r="BC20" i="285"/>
  <c r="BC23" i="285" s="1"/>
  <c r="BF18" i="288"/>
  <c r="BF75" i="273"/>
  <c r="BF76" i="273" s="1"/>
  <c r="BF26" i="280" s="1"/>
  <c r="BF111" i="273"/>
  <c r="BF112" i="273" s="1"/>
  <c r="BF11" i="285" s="1"/>
  <c r="BF12" i="285" s="1"/>
  <c r="BF32" i="273"/>
  <c r="BF33" i="273" s="1"/>
  <c r="BF96" i="273"/>
  <c r="BF97" i="273" s="1"/>
  <c r="BF90" i="273"/>
  <c r="BF91" i="273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42" i="273"/>
  <c r="BC19" i="278"/>
  <c r="BC21" i="278" s="1"/>
  <c r="BC26" i="278" s="1"/>
  <c r="BH20" i="273"/>
  <c r="BH153" i="273" s="1"/>
  <c r="BG24" i="273"/>
  <c r="BG25" i="273" s="1"/>
  <c r="AB17" i="286"/>
  <c r="AB49" i="265" s="1"/>
  <c r="AB50" i="265" s="1"/>
  <c r="AB15" i="288"/>
  <c r="AB24" i="286"/>
  <c r="AB25" i="286" s="1"/>
  <c r="BE20" i="278"/>
  <c r="BE33" i="278"/>
  <c r="BE12" i="278"/>
  <c r="BE147" i="273"/>
  <c r="BE141" i="273"/>
  <c r="BE41" i="278"/>
  <c r="BE42" i="278" s="1"/>
  <c r="BE43" i="278" s="1"/>
  <c r="BE136" i="273"/>
  <c r="BE13" i="285"/>
  <c r="BE13" i="265" s="1"/>
  <c r="BE22" i="285"/>
  <c r="BD148" i="273"/>
  <c r="BC11" i="278"/>
  <c r="BC13" i="278" s="1"/>
  <c r="BC25" i="278" s="1"/>
  <c r="BC27" i="278" s="1"/>
  <c r="BC32" i="278" s="1"/>
  <c r="BC34" i="278" s="1"/>
  <c r="U52" i="265"/>
  <c r="U53" i="265" s="1"/>
  <c r="U24" i="265"/>
  <c r="U25" i="265" s="1"/>
  <c r="BE13" i="288"/>
  <c r="BE43" i="286"/>
  <c r="BE20" i="286"/>
  <c r="BE32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14" i="265" s="1"/>
  <c r="BA30" i="265"/>
  <c r="BA33" i="265" s="1"/>
  <c r="BD10" i="265"/>
  <c r="BD31" i="265"/>
  <c r="BE15" i="286"/>
  <c r="BE100" i="273"/>
  <c r="BF101" i="273" s="1"/>
  <c r="BF59" i="273" s="1"/>
  <c r="BE146" i="273"/>
  <c r="BE38" i="273"/>
  <c r="BF39" i="273" s="1"/>
  <c r="BF41" i="273" s="1"/>
  <c r="BB27" i="278"/>
  <c r="BB32" i="278" s="1"/>
  <c r="BB34" i="278" s="1"/>
  <c r="BC140" i="273"/>
  <c r="BD137" i="273"/>
  <c r="V45" i="286"/>
  <c r="U63" i="265"/>
  <c r="U65" i="265" s="1"/>
  <c r="U67" i="265" s="1"/>
  <c r="U80" i="265" s="1"/>
  <c r="V34" i="286"/>
  <c r="U74" i="265"/>
  <c r="U75" i="265" s="1"/>
  <c r="U81" i="265" s="1"/>
  <c r="AP43" i="280" l="1"/>
  <c r="AP45" i="280" s="1"/>
  <c r="AP46" i="280" s="1"/>
  <c r="AP31" i="280"/>
  <c r="BF21" i="280"/>
  <c r="BF36" i="265" s="1"/>
  <c r="BF30" i="280"/>
  <c r="AO35" i="286"/>
  <c r="AO53" i="286"/>
  <c r="BG122" i="273"/>
  <c r="BG123" i="273" s="1"/>
  <c r="BG19" i="280" s="1"/>
  <c r="BG20" i="280" s="1"/>
  <c r="BG154" i="273"/>
  <c r="BG155" i="273" s="1"/>
  <c r="BG40" i="280" s="1"/>
  <c r="BG41" i="280" s="1"/>
  <c r="BG44" i="280" s="1"/>
  <c r="CN13" i="273"/>
  <c r="CN14" i="273" s="1"/>
  <c r="CO10" i="273"/>
  <c r="CN5" i="275"/>
  <c r="CN5" i="282"/>
  <c r="CN5" i="280"/>
  <c r="CN5" i="278"/>
  <c r="CN5" i="273"/>
  <c r="CN5" i="286"/>
  <c r="CN5" i="288"/>
  <c r="CN5" i="265"/>
  <c r="CN5" i="285"/>
  <c r="CM12" i="288"/>
  <c r="CM19" i="273"/>
  <c r="CM37" i="273"/>
  <c r="CM56" i="273"/>
  <c r="CM47" i="273"/>
  <c r="BJ51" i="273"/>
  <c r="BK48" i="273"/>
  <c r="BB9" i="265"/>
  <c r="BB11" i="265" s="1"/>
  <c r="BB14" i="265" s="1"/>
  <c r="BB30" i="265"/>
  <c r="BB33" i="265" s="1"/>
  <c r="BG18" i="288"/>
  <c r="BG75" i="273"/>
  <c r="BG111" i="273"/>
  <c r="BG112" i="273" s="1"/>
  <c r="BG11" i="285" s="1"/>
  <c r="BG12" i="285" s="1"/>
  <c r="BG32" i="273"/>
  <c r="BG33" i="273" s="1"/>
  <c r="BG96" i="273"/>
  <c r="BG97" i="273" s="1"/>
  <c r="BG90" i="273"/>
  <c r="BG91" i="273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47" i="273"/>
  <c r="BF141" i="273"/>
  <c r="BF41" i="278"/>
  <c r="BF42" i="278" s="1"/>
  <c r="BF43" i="278" s="1"/>
  <c r="BF136" i="273"/>
  <c r="BF13" i="285"/>
  <c r="BF13" i="265" s="1"/>
  <c r="BF22" i="285"/>
  <c r="BD66" i="273"/>
  <c r="BD67" i="273" s="1"/>
  <c r="BE60" i="273"/>
  <c r="V52" i="286"/>
  <c r="V54" i="286" s="1"/>
  <c r="V60" i="286" s="1"/>
  <c r="V56" i="286"/>
  <c r="V58" i="286" s="1"/>
  <c r="V61" i="286" s="1"/>
  <c r="BE137" i="273"/>
  <c r="BD140" i="273"/>
  <c r="BF42" i="273"/>
  <c r="BF52" i="273"/>
  <c r="BC9" i="265"/>
  <c r="BC11" i="265" s="1"/>
  <c r="BC14" i="265" s="1"/>
  <c r="BC30" i="265"/>
  <c r="BC33" i="265" s="1"/>
  <c r="BE4" i="265"/>
  <c r="BE4" i="282"/>
  <c r="BE4" i="280"/>
  <c r="BE4" i="278"/>
  <c r="BE4" i="286"/>
  <c r="BE4" i="273"/>
  <c r="BE4" i="288"/>
  <c r="BE4" i="275"/>
  <c r="BE4" i="285"/>
  <c r="U82" i="265"/>
  <c r="U83" i="265"/>
  <c r="BF13" i="288"/>
  <c r="BF43" i="286"/>
  <c r="BF20" i="286"/>
  <c r="BF32" i="286"/>
  <c r="BF18" i="285"/>
  <c r="BF15" i="275"/>
  <c r="BF20" i="275" s="1"/>
  <c r="BG17" i="275" s="1"/>
  <c r="BF79" i="273"/>
  <c r="BG80" i="273" s="1"/>
  <c r="BG58" i="273" s="1"/>
  <c r="BF57" i="273"/>
  <c r="BE148" i="273"/>
  <c r="BD11" i="278"/>
  <c r="BD13" i="278" s="1"/>
  <c r="BD25" i="278" s="1"/>
  <c r="BE10" i="265"/>
  <c r="BE31" i="265"/>
  <c r="AC22" i="286"/>
  <c r="AB73" i="265"/>
  <c r="AB46" i="286"/>
  <c r="AB57" i="286"/>
  <c r="BI20" i="273"/>
  <c r="BI153" i="273" s="1"/>
  <c r="BH24" i="273"/>
  <c r="BH25" i="273" s="1"/>
  <c r="BE142" i="273"/>
  <c r="BD19" i="278"/>
  <c r="BD21" i="278" s="1"/>
  <c r="BD26" i="278" s="1"/>
  <c r="BF15" i="286"/>
  <c r="BF100" i="273"/>
  <c r="BG101" i="273" s="1"/>
  <c r="BG59" i="273" s="1"/>
  <c r="BF146" i="273"/>
  <c r="BF38" i="273"/>
  <c r="BG39" i="273" s="1"/>
  <c r="BG41" i="273" s="1"/>
  <c r="BG76" i="273"/>
  <c r="BG26" i="280" s="1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H122" i="273" l="1"/>
  <c r="BH123" i="273" s="1"/>
  <c r="BH19" i="280" s="1"/>
  <c r="BH20" i="280" s="1"/>
  <c r="BH154" i="273"/>
  <c r="BH155" i="273" s="1"/>
  <c r="BH40" i="280" s="1"/>
  <c r="BH41" i="280" s="1"/>
  <c r="BH44" i="280" s="1"/>
  <c r="AP35" i="265"/>
  <c r="AP37" i="265" s="1"/>
  <c r="AP42" i="265" s="1"/>
  <c r="AP47" i="265" s="1"/>
  <c r="AP16" i="265"/>
  <c r="AP19" i="265" s="1"/>
  <c r="AP22" i="265" s="1"/>
  <c r="BG21" i="280"/>
  <c r="BG36" i="265" s="1"/>
  <c r="BG30" i="280"/>
  <c r="AQ28" i="280"/>
  <c r="AP70" i="265"/>
  <c r="CO13" i="273"/>
  <c r="CO14" i="273" s="1"/>
  <c r="CP10" i="273"/>
  <c r="CO5" i="265"/>
  <c r="CO5" i="286"/>
  <c r="CO5" i="285"/>
  <c r="CO5" i="288"/>
  <c r="CO5" i="282"/>
  <c r="CO5" i="278"/>
  <c r="CO5" i="275"/>
  <c r="CO5" i="280"/>
  <c r="CO5" i="273"/>
  <c r="CN12" i="288"/>
  <c r="CN19" i="273"/>
  <c r="CN56" i="273"/>
  <c r="CN37" i="273"/>
  <c r="CN47" i="273"/>
  <c r="BL48" i="273"/>
  <c r="BK51" i="273"/>
  <c r="BD27" i="278"/>
  <c r="BD32" i="278" s="1"/>
  <c r="BD34" i="278" s="1"/>
  <c r="BD9" i="265" s="1"/>
  <c r="BD11" i="265" s="1"/>
  <c r="BD14" i="265" s="1"/>
  <c r="BD59" i="265"/>
  <c r="BD60" i="265" s="1"/>
  <c r="BE20" i="285"/>
  <c r="BE23" i="285" s="1"/>
  <c r="BG13" i="288"/>
  <c r="BG43" i="286"/>
  <c r="BG20" i="286"/>
  <c r="BG32" i="286"/>
  <c r="BG18" i="285"/>
  <c r="BG79" i="273"/>
  <c r="BH80" i="273" s="1"/>
  <c r="BH58" i="273" s="1"/>
  <c r="BG15" i="275"/>
  <c r="BG20" i="275" s="1"/>
  <c r="BH17" i="275" s="1"/>
  <c r="BG57" i="273"/>
  <c r="BF142" i="273"/>
  <c r="BE19" i="278"/>
  <c r="BE21" i="278" s="1"/>
  <c r="BE26" i="278" s="1"/>
  <c r="BJ20" i="273"/>
  <c r="BJ153" i="273" s="1"/>
  <c r="BI24" i="273"/>
  <c r="BI25" i="273" s="1"/>
  <c r="BE66" i="273"/>
  <c r="BE67" i="273" s="1"/>
  <c r="BF60" i="273"/>
  <c r="BG15" i="286"/>
  <c r="BG100" i="273"/>
  <c r="BH101" i="273" s="1"/>
  <c r="BH59" i="273" s="1"/>
  <c r="BG146" i="273"/>
  <c r="BG38" i="273"/>
  <c r="BH39" i="273" s="1"/>
  <c r="BH41" i="273" s="1"/>
  <c r="BG42" i="273"/>
  <c r="BG52" i="273"/>
  <c r="BH18" i="288"/>
  <c r="BH75" i="273"/>
  <c r="BH111" i="273"/>
  <c r="BH112" i="273" s="1"/>
  <c r="BH11" i="285" s="1"/>
  <c r="BH12" i="285" s="1"/>
  <c r="BH32" i="273"/>
  <c r="BH33" i="273" s="1"/>
  <c r="BH96" i="273"/>
  <c r="BH97" i="273" s="1"/>
  <c r="BH90" i="273"/>
  <c r="BH91" i="273" s="1"/>
  <c r="BH2" i="265"/>
  <c r="BH2" i="288"/>
  <c r="BH2" i="275"/>
  <c r="BH2" i="286"/>
  <c r="BH2" i="285"/>
  <c r="BH2" i="273"/>
  <c r="BH2" i="282"/>
  <c r="BH2" i="278"/>
  <c r="BH2" i="280"/>
  <c r="AC14" i="286"/>
  <c r="AC16" i="286" s="1"/>
  <c r="BF148" i="273"/>
  <c r="BE11" i="278"/>
  <c r="BE13" i="278" s="1"/>
  <c r="BE25" i="278" s="1"/>
  <c r="BF4" i="265"/>
  <c r="BF4" i="282"/>
  <c r="BF4" i="280"/>
  <c r="BF4" i="278"/>
  <c r="BF4" i="288"/>
  <c r="BF4" i="286"/>
  <c r="BF4" i="273"/>
  <c r="BF4" i="275"/>
  <c r="BF4" i="285"/>
  <c r="BE140" i="273"/>
  <c r="BF137" i="273"/>
  <c r="V62" i="286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47" i="273"/>
  <c r="BG141" i="273"/>
  <c r="BG41" i="278"/>
  <c r="BG42" i="278" s="1"/>
  <c r="BG43" i="278" s="1"/>
  <c r="BG136" i="273"/>
  <c r="BG13" i="285"/>
  <c r="BG13" i="265" s="1"/>
  <c r="BG22" i="285"/>
  <c r="BI122" i="273" l="1"/>
  <c r="BI123" i="273" s="1"/>
  <c r="BI19" i="280" s="1"/>
  <c r="BI20" i="280" s="1"/>
  <c r="BI154" i="273"/>
  <c r="BI155" i="273" s="1"/>
  <c r="BI40" i="280" s="1"/>
  <c r="BI41" i="280" s="1"/>
  <c r="BI44" i="280" s="1"/>
  <c r="AQ43" i="280"/>
  <c r="AQ45" i="280" s="1"/>
  <c r="AQ46" i="280" s="1"/>
  <c r="AQ31" i="280"/>
  <c r="AP35" i="286"/>
  <c r="AP53" i="286"/>
  <c r="BH21" i="280"/>
  <c r="BH36" i="265" s="1"/>
  <c r="BH30" i="280"/>
  <c r="CP13" i="273"/>
  <c r="CP14" i="273" s="1"/>
  <c r="CQ10" i="273"/>
  <c r="CP5" i="288"/>
  <c r="CP5" i="265"/>
  <c r="CP5" i="286"/>
  <c r="CP5" i="278"/>
  <c r="CP5" i="275"/>
  <c r="CP5" i="280"/>
  <c r="CP5" i="273"/>
  <c r="CP5" i="282"/>
  <c r="CP5" i="285"/>
  <c r="CO12" i="288"/>
  <c r="CO19" i="273"/>
  <c r="CO37" i="273"/>
  <c r="CO56" i="273"/>
  <c r="CO47" i="273"/>
  <c r="BD30" i="265"/>
  <c r="BD33" i="265" s="1"/>
  <c r="BL51" i="273"/>
  <c r="BM48" i="273"/>
  <c r="BG137" i="273"/>
  <c r="BF140" i="273"/>
  <c r="BG148" i="273"/>
  <c r="BF11" i="278"/>
  <c r="BF13" i="278" s="1"/>
  <c r="BF25" i="278" s="1"/>
  <c r="AC17" i="286"/>
  <c r="AC49" i="265" s="1"/>
  <c r="AC50" i="265" s="1"/>
  <c r="AC15" i="288"/>
  <c r="AC24" i="286"/>
  <c r="AC25" i="286" s="1"/>
  <c r="BH15" i="286"/>
  <c r="BH100" i="273"/>
  <c r="BI101" i="273" s="1"/>
  <c r="BI59" i="273" s="1"/>
  <c r="BH146" i="273"/>
  <c r="BH38" i="273"/>
  <c r="BI39" i="273" s="1"/>
  <c r="BI41" i="273" s="1"/>
  <c r="BH42" i="273"/>
  <c r="BH52" i="273"/>
  <c r="BF66" i="273"/>
  <c r="BF67" i="273" s="1"/>
  <c r="BG60" i="273"/>
  <c r="BI18" i="288"/>
  <c r="BI75" i="273"/>
  <c r="BI76" i="273" s="1"/>
  <c r="BI26" i="280" s="1"/>
  <c r="BI111" i="273"/>
  <c r="BI112" i="273" s="1"/>
  <c r="BI11" i="285" s="1"/>
  <c r="BI12" i="285" s="1"/>
  <c r="BI32" i="273"/>
  <c r="BI33" i="273" s="1"/>
  <c r="BI96" i="273"/>
  <c r="BI97" i="273" s="1"/>
  <c r="BI90" i="273"/>
  <c r="BI91" i="273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6" i="286"/>
  <c r="V37" i="286" s="1"/>
  <c r="V14" i="288"/>
  <c r="V16" i="288" s="1"/>
  <c r="V19" i="288" s="1"/>
  <c r="V47" i="286"/>
  <c r="V48" i="286" s="1"/>
  <c r="V63" i="286"/>
  <c r="BE27" i="278"/>
  <c r="BE32" i="278" s="1"/>
  <c r="BE34" i="278" s="1"/>
  <c r="BH20" i="278"/>
  <c r="BH33" i="278"/>
  <c r="BH12" i="278"/>
  <c r="BH147" i="273"/>
  <c r="BH141" i="273"/>
  <c r="BH41" i="278"/>
  <c r="BH42" i="278" s="1"/>
  <c r="BH43" i="278" s="1"/>
  <c r="BH136" i="273"/>
  <c r="BH13" i="285"/>
  <c r="BH13" i="265" s="1"/>
  <c r="BH22" i="285"/>
  <c r="BG4" i="265"/>
  <c r="BG4" i="288"/>
  <c r="BG4" i="282"/>
  <c r="BG4" i="280"/>
  <c r="BG4" i="278"/>
  <c r="BG4" i="275"/>
  <c r="BG4" i="285"/>
  <c r="BG4" i="286"/>
  <c r="BG4" i="273"/>
  <c r="BH76" i="273"/>
  <c r="BH26" i="280" s="1"/>
  <c r="BE3" i="265"/>
  <c r="BE3" i="275"/>
  <c r="BE3" i="273"/>
  <c r="BE3" i="278"/>
  <c r="BE50" i="273"/>
  <c r="BE3" i="285"/>
  <c r="BE3" i="286"/>
  <c r="BE3" i="280"/>
  <c r="BE3" i="282"/>
  <c r="BE3" i="288"/>
  <c r="BK20" i="273"/>
  <c r="BK153" i="273" s="1"/>
  <c r="BJ24" i="273"/>
  <c r="BJ25" i="273" s="1"/>
  <c r="BG142" i="273"/>
  <c r="BF19" i="278"/>
  <c r="BF21" i="278" s="1"/>
  <c r="BF26" i="278" s="1"/>
  <c r="AQ35" i="265" l="1"/>
  <c r="AQ37" i="265" s="1"/>
  <c r="AQ42" i="265" s="1"/>
  <c r="AQ47" i="265" s="1"/>
  <c r="AQ16" i="265"/>
  <c r="AQ19" i="265" s="1"/>
  <c r="AQ22" i="265" s="1"/>
  <c r="BJ122" i="273"/>
  <c r="BJ123" i="273" s="1"/>
  <c r="BJ19" i="280" s="1"/>
  <c r="BJ20" i="280" s="1"/>
  <c r="BJ154" i="273"/>
  <c r="BJ155" i="273" s="1"/>
  <c r="BJ40" i="280" s="1"/>
  <c r="BJ41" i="280" s="1"/>
  <c r="BJ44" i="280" s="1"/>
  <c r="AR28" i="280"/>
  <c r="AQ70" i="265"/>
  <c r="BI21" i="280"/>
  <c r="BI36" i="265" s="1"/>
  <c r="BI30" i="280"/>
  <c r="CQ13" i="273"/>
  <c r="CQ14" i="273" s="1"/>
  <c r="CR10" i="273"/>
  <c r="CQ5" i="288"/>
  <c r="CQ5" i="265"/>
  <c r="CQ5" i="286"/>
  <c r="CQ5" i="285"/>
  <c r="CQ5" i="282"/>
  <c r="CQ5" i="278"/>
  <c r="CQ5" i="275"/>
  <c r="CQ5" i="280"/>
  <c r="CQ5" i="273"/>
  <c r="CP12" i="288"/>
  <c r="CP19" i="273"/>
  <c r="CP37" i="273"/>
  <c r="CP56" i="273"/>
  <c r="CP47" i="273"/>
  <c r="BN48" i="273"/>
  <c r="BM51" i="273"/>
  <c r="BH142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47" i="273"/>
  <c r="BI141" i="273"/>
  <c r="BI41" i="278"/>
  <c r="BI42" i="278" s="1"/>
  <c r="BI43" i="278" s="1"/>
  <c r="BI136" i="273"/>
  <c r="BI13" i="285"/>
  <c r="BI13" i="265" s="1"/>
  <c r="BI22" i="285"/>
  <c r="BG66" i="273"/>
  <c r="BG67" i="273" s="1"/>
  <c r="BI13" i="288"/>
  <c r="BI43" i="286"/>
  <c r="BI20" i="286"/>
  <c r="BI32" i="286"/>
  <c r="BI18" i="285"/>
  <c r="BI79" i="273"/>
  <c r="BJ80" i="273" s="1"/>
  <c r="BJ58" i="273" s="1"/>
  <c r="BI15" i="275"/>
  <c r="BI57" i="273"/>
  <c r="BF27" i="278"/>
  <c r="BF32" i="278" s="1"/>
  <c r="BF34" i="278" s="1"/>
  <c r="BL20" i="273"/>
  <c r="BL153" i="273" s="1"/>
  <c r="BK24" i="273"/>
  <c r="BK25" i="273" s="1"/>
  <c r="BH13" i="288"/>
  <c r="BH43" i="286"/>
  <c r="BH20" i="286"/>
  <c r="BH32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11" i="285" s="1"/>
  <c r="BJ12" i="285" s="1"/>
  <c r="BJ32" i="273"/>
  <c r="BJ33" i="273" s="1"/>
  <c r="BJ96" i="273"/>
  <c r="BJ97" i="273" s="1"/>
  <c r="BJ90" i="273"/>
  <c r="BJ91" i="273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14" i="265" s="1"/>
  <c r="BE30" i="265"/>
  <c r="BE33" i="265" s="1"/>
  <c r="W45" i="286"/>
  <c r="V63" i="265"/>
  <c r="V65" i="265" s="1"/>
  <c r="V67" i="265" s="1"/>
  <c r="V80" i="265" s="1"/>
  <c r="W34" i="286"/>
  <c r="V74" i="265"/>
  <c r="V75" i="265" s="1"/>
  <c r="V81" i="265" s="1"/>
  <c r="BI15" i="286"/>
  <c r="BI100" i="273"/>
  <c r="BJ101" i="273" s="1"/>
  <c r="BJ59" i="273" s="1"/>
  <c r="BI146" i="273"/>
  <c r="BI38" i="273"/>
  <c r="BJ39" i="273" s="1"/>
  <c r="BJ41" i="273" s="1"/>
  <c r="BJ76" i="273"/>
  <c r="BJ26" i="280" s="1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2" i="286"/>
  <c r="AC73" i="265"/>
  <c r="AC46" i="286"/>
  <c r="AC57" i="286"/>
  <c r="BH148" i="273"/>
  <c r="BG11" i="278"/>
  <c r="BG13" i="278" s="1"/>
  <c r="BG25" i="278" s="1"/>
  <c r="BG27" i="278" s="1"/>
  <c r="BG32" i="278" s="1"/>
  <c r="BG34" i="278" s="1"/>
  <c r="BG140" i="273"/>
  <c r="BH137" i="273"/>
  <c r="AR43" i="280" l="1"/>
  <c r="AR45" i="280" s="1"/>
  <c r="AR46" i="280" s="1"/>
  <c r="AR31" i="280"/>
  <c r="BK122" i="273"/>
  <c r="BK123" i="273" s="1"/>
  <c r="BK19" i="280" s="1"/>
  <c r="BK20" i="280" s="1"/>
  <c r="BK154" i="273"/>
  <c r="BK155" i="273" s="1"/>
  <c r="BK40" i="280" s="1"/>
  <c r="BK41" i="280" s="1"/>
  <c r="BK44" i="280" s="1"/>
  <c r="AQ35" i="286"/>
  <c r="AQ53" i="286"/>
  <c r="BJ21" i="280"/>
  <c r="BJ36" i="265" s="1"/>
  <c r="BJ30" i="280"/>
  <c r="CR13" i="273"/>
  <c r="CR14" i="273" s="1"/>
  <c r="CS10" i="273"/>
  <c r="CR5" i="288"/>
  <c r="CR5" i="275"/>
  <c r="CR5" i="282"/>
  <c r="CR5" i="280"/>
  <c r="CR5" i="278"/>
  <c r="CR5" i="273"/>
  <c r="CR5" i="286"/>
  <c r="CR5" i="265"/>
  <c r="CR5" i="285"/>
  <c r="CQ12" i="288"/>
  <c r="CQ19" i="273"/>
  <c r="CQ37" i="273"/>
  <c r="CQ56" i="273"/>
  <c r="CQ47" i="273"/>
  <c r="BN51" i="273"/>
  <c r="BO48" i="273"/>
  <c r="BH66" i="273"/>
  <c r="BH67" i="273" s="1"/>
  <c r="BI60" i="273"/>
  <c r="BG9" i="265"/>
  <c r="BG11" i="265" s="1"/>
  <c r="BG14" i="265" s="1"/>
  <c r="BG30" i="265"/>
  <c r="BG33" i="265" s="1"/>
  <c r="AD14" i="286"/>
  <c r="AD16" i="286" s="1"/>
  <c r="BJ13" i="288"/>
  <c r="BJ43" i="286"/>
  <c r="BJ20" i="286"/>
  <c r="BJ32" i="286"/>
  <c r="BJ18" i="285"/>
  <c r="BJ15" i="275"/>
  <c r="BJ79" i="273"/>
  <c r="BK80" i="273" s="1"/>
  <c r="BK58" i="273" s="1"/>
  <c r="BJ57" i="273"/>
  <c r="W52" i="286"/>
  <c r="W54" i="286" s="1"/>
  <c r="W60" i="286" s="1"/>
  <c r="W56" i="286"/>
  <c r="W58" i="286" s="1"/>
  <c r="W61" i="286" s="1"/>
  <c r="BJ15" i="286"/>
  <c r="BJ100" i="273"/>
  <c r="BK101" i="273" s="1"/>
  <c r="BK59" i="273" s="1"/>
  <c r="BJ146" i="273"/>
  <c r="BJ38" i="273"/>
  <c r="BK39" i="273" s="1"/>
  <c r="BK41" i="273" s="1"/>
  <c r="BM20" i="273"/>
  <c r="BM153" i="273" s="1"/>
  <c r="BL24" i="273"/>
  <c r="BL25" i="273" s="1"/>
  <c r="BH140" i="273"/>
  <c r="BI137" i="273"/>
  <c r="BI4" i="265"/>
  <c r="BI4" i="282"/>
  <c r="BI4" i="280"/>
  <c r="BI4" i="278"/>
  <c r="BI4" i="286"/>
  <c r="BI4" i="273"/>
  <c r="BI4" i="288"/>
  <c r="BI4" i="275"/>
  <c r="BI4" i="285"/>
  <c r="BI148" i="273"/>
  <c r="BH11" i="278"/>
  <c r="BH13" i="278" s="1"/>
  <c r="BH25" i="278" s="1"/>
  <c r="BJ42" i="273"/>
  <c r="BJ52" i="273"/>
  <c r="V82" i="265"/>
  <c r="V83" i="265"/>
  <c r="BJ20" i="278"/>
  <c r="BJ33" i="278"/>
  <c r="BJ12" i="278"/>
  <c r="BJ147" i="273"/>
  <c r="BJ141" i="273"/>
  <c r="BJ41" i="278"/>
  <c r="BJ42" i="278" s="1"/>
  <c r="BJ43" i="278" s="1"/>
  <c r="BJ136" i="273"/>
  <c r="BJ13" i="285"/>
  <c r="BJ13" i="265" s="1"/>
  <c r="BJ22" i="285"/>
  <c r="BK18" i="288"/>
  <c r="BK75" i="273"/>
  <c r="BK76" i="273" s="1"/>
  <c r="BK26" i="280" s="1"/>
  <c r="BK111" i="273"/>
  <c r="BK112" i="273" s="1"/>
  <c r="BK11" i="285" s="1"/>
  <c r="BK12" i="285" s="1"/>
  <c r="BK32" i="273"/>
  <c r="BK33" i="273" s="1"/>
  <c r="BK96" i="273"/>
  <c r="BK97" i="273" s="1"/>
  <c r="BK90" i="273"/>
  <c r="BK91" i="273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14" i="265" s="1"/>
  <c r="BF30" i="265"/>
  <c r="BF33" i="265" s="1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42" i="273"/>
  <c r="BH19" i="278"/>
  <c r="BH21" i="278" s="1"/>
  <c r="BH26" i="278" s="1"/>
  <c r="BL122" i="273" l="1"/>
  <c r="BL123" i="273" s="1"/>
  <c r="BL19" i="280" s="1"/>
  <c r="BL20" i="280" s="1"/>
  <c r="BL154" i="273"/>
  <c r="BL155" i="273" s="1"/>
  <c r="BL40" i="280" s="1"/>
  <c r="BL41" i="280" s="1"/>
  <c r="BL44" i="280" s="1"/>
  <c r="BK21" i="280"/>
  <c r="BK36" i="265" s="1"/>
  <c r="BK30" i="280"/>
  <c r="AR35" i="265"/>
  <c r="AR37" i="265" s="1"/>
  <c r="AR42" i="265" s="1"/>
  <c r="AR47" i="265" s="1"/>
  <c r="AR16" i="265"/>
  <c r="AR19" i="265" s="1"/>
  <c r="AR22" i="265" s="1"/>
  <c r="AS28" i="280"/>
  <c r="AR70" i="265"/>
  <c r="CS13" i="273"/>
  <c r="CS14" i="273" s="1"/>
  <c r="CT10" i="273"/>
  <c r="CS5" i="275"/>
  <c r="CS5" i="282"/>
  <c r="CS5" i="280"/>
  <c r="CS5" i="278"/>
  <c r="CS5" i="273"/>
  <c r="CS5" i="288"/>
  <c r="CS5" i="265"/>
  <c r="CS5" i="285"/>
  <c r="CS5" i="286"/>
  <c r="CR12" i="288"/>
  <c r="CR19" i="273"/>
  <c r="CR37" i="273"/>
  <c r="CR56" i="273"/>
  <c r="CR47" i="273"/>
  <c r="BO51" i="273"/>
  <c r="BP48" i="273"/>
  <c r="BJ20" i="275"/>
  <c r="BK17" i="275" s="1"/>
  <c r="BH59" i="265"/>
  <c r="BH60" i="265" s="1"/>
  <c r="BI20" i="285"/>
  <c r="BI23" i="285" s="1"/>
  <c r="BK20" i="278"/>
  <c r="BK33" i="278"/>
  <c r="BK12" i="278"/>
  <c r="BK147" i="273"/>
  <c r="BK141" i="273"/>
  <c r="BK41" i="278"/>
  <c r="BK42" i="278" s="1"/>
  <c r="BK43" i="278" s="1"/>
  <c r="BK136" i="273"/>
  <c r="BK13" i="285"/>
  <c r="BK13" i="265" s="1"/>
  <c r="BK22" i="285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N20" i="273"/>
  <c r="BN153" i="273" s="1"/>
  <c r="BM24" i="273"/>
  <c r="BM25" i="273" s="1"/>
  <c r="BK13" i="288"/>
  <c r="BK43" i="286"/>
  <c r="BK20" i="286"/>
  <c r="BK32" i="286"/>
  <c r="BK18" i="285"/>
  <c r="BK79" i="273"/>
  <c r="BL80" i="273" s="1"/>
  <c r="BL58" i="273" s="1"/>
  <c r="BK15" i="275"/>
  <c r="BK20" i="275" s="1"/>
  <c r="BL17" i="275" s="1"/>
  <c r="BK57" i="273"/>
  <c r="BI66" i="273"/>
  <c r="BI67" i="273" s="1"/>
  <c r="BJ60" i="273"/>
  <c r="BJ142" i="273"/>
  <c r="BI19" i="278"/>
  <c r="BI21" i="278" s="1"/>
  <c r="BI26" i="278" s="1"/>
  <c r="BK15" i="286"/>
  <c r="BK100" i="273"/>
  <c r="BL101" i="273" s="1"/>
  <c r="BL59" i="273" s="1"/>
  <c r="BK146" i="273"/>
  <c r="BK38" i="273"/>
  <c r="BL39" i="273" s="1"/>
  <c r="BL41" i="273" s="1"/>
  <c r="BJ148" i="273"/>
  <c r="BI11" i="278"/>
  <c r="BI13" i="278" s="1"/>
  <c r="BI25" i="278" s="1"/>
  <c r="BI27" i="278" s="1"/>
  <c r="BI32" i="278" s="1"/>
  <c r="BI34" i="278" s="1"/>
  <c r="BI140" i="273"/>
  <c r="BJ137" i="273"/>
  <c r="BL18" i="288"/>
  <c r="BL75" i="273"/>
  <c r="BL111" i="273"/>
  <c r="BL112" i="273" s="1"/>
  <c r="BL11" i="285" s="1"/>
  <c r="BL12" i="285" s="1"/>
  <c r="BL32" i="273"/>
  <c r="BL33" i="273" s="1"/>
  <c r="BL96" i="273"/>
  <c r="BL97" i="273" s="1"/>
  <c r="BL90" i="273"/>
  <c r="BL91" i="273" s="1"/>
  <c r="BL2" i="265"/>
  <c r="BL2" i="282"/>
  <c r="BL2" i="280"/>
  <c r="BL2" i="278"/>
  <c r="BL2" i="288"/>
  <c r="BL2" i="286"/>
  <c r="BL2" i="273"/>
  <c r="BL2" i="275"/>
  <c r="BL2" i="285"/>
  <c r="BK42" i="273"/>
  <c r="BK52" i="273"/>
  <c r="W62" i="286"/>
  <c r="AD17" i="286"/>
  <c r="AD49" i="265" s="1"/>
  <c r="AD50" i="265" s="1"/>
  <c r="AD15" i="288"/>
  <c r="AD24" i="286"/>
  <c r="AD25" i="286" s="1"/>
  <c r="BH3" i="280"/>
  <c r="BH3" i="285"/>
  <c r="BH3" i="273"/>
  <c r="BH3" i="275"/>
  <c r="BH3" i="282"/>
  <c r="BH3" i="278"/>
  <c r="BH3" i="265"/>
  <c r="BH3" i="288"/>
  <c r="BH50" i="273"/>
  <c r="BH3" i="286"/>
  <c r="AS43" i="280" l="1"/>
  <c r="AS45" i="280" s="1"/>
  <c r="AS46" i="280" s="1"/>
  <c r="AS31" i="280"/>
  <c r="AR35" i="286"/>
  <c r="AR53" i="286"/>
  <c r="BL21" i="280"/>
  <c r="BL36" i="265" s="1"/>
  <c r="BL30" i="280"/>
  <c r="BM122" i="273"/>
  <c r="BM123" i="273" s="1"/>
  <c r="BM19" i="280" s="1"/>
  <c r="BM20" i="280" s="1"/>
  <c r="BM154" i="273"/>
  <c r="BM155" i="273" s="1"/>
  <c r="BM40" i="280" s="1"/>
  <c r="BM41" i="280" s="1"/>
  <c r="BM44" i="280" s="1"/>
  <c r="CT13" i="273"/>
  <c r="CT14" i="273" s="1"/>
  <c r="CU10" i="273"/>
  <c r="CT5" i="275"/>
  <c r="CT5" i="282"/>
  <c r="CT5" i="280"/>
  <c r="CT5" i="285"/>
  <c r="CT5" i="273"/>
  <c r="CT5" i="286"/>
  <c r="CT5" i="288"/>
  <c r="CT5" i="265"/>
  <c r="CT5" i="278"/>
  <c r="CS12" i="288"/>
  <c r="CS19" i="273"/>
  <c r="CS37" i="273"/>
  <c r="CS56" i="273"/>
  <c r="CS47" i="273"/>
  <c r="BP51" i="273"/>
  <c r="BQ48" i="273"/>
  <c r="BL20" i="278"/>
  <c r="BL33" i="278"/>
  <c r="BL12" i="278"/>
  <c r="BL147" i="273"/>
  <c r="BL141" i="273"/>
  <c r="BL41" i="278"/>
  <c r="BL42" i="278" s="1"/>
  <c r="BL43" i="278" s="1"/>
  <c r="BL136" i="273"/>
  <c r="BL13" i="285"/>
  <c r="BL13" i="265" s="1"/>
  <c r="BL22" i="285"/>
  <c r="BK148" i="273"/>
  <c r="BJ11" i="278"/>
  <c r="BJ13" i="278" s="1"/>
  <c r="BJ25" i="278" s="1"/>
  <c r="BL42" i="273"/>
  <c r="BL52" i="273"/>
  <c r="BK142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76" i="273" s="1"/>
  <c r="BM26" i="280" s="1"/>
  <c r="BM111" i="273"/>
  <c r="BM112" i="273" s="1"/>
  <c r="BM11" i="285" s="1"/>
  <c r="BM12" i="285" s="1"/>
  <c r="BM32" i="273"/>
  <c r="BM33" i="273" s="1"/>
  <c r="BM96" i="273"/>
  <c r="BM97" i="273" s="1"/>
  <c r="BM90" i="273"/>
  <c r="BM91" i="273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14" i="265" s="1"/>
  <c r="BH30" i="265"/>
  <c r="BH33" i="265" s="1"/>
  <c r="BI59" i="265"/>
  <c r="BI60" i="265" s="1"/>
  <c r="BJ20" i="285"/>
  <c r="BJ23" i="285" s="1"/>
  <c r="AE22" i="286"/>
  <c r="AD73" i="265"/>
  <c r="AD46" i="286"/>
  <c r="AD57" i="286"/>
  <c r="W36" i="286"/>
  <c r="W37" i="286" s="1"/>
  <c r="W14" i="288"/>
  <c r="W16" i="288" s="1"/>
  <c r="W19" i="288" s="1"/>
  <c r="W47" i="286"/>
  <c r="W48" i="286" s="1"/>
  <c r="W63" i="286"/>
  <c r="BK4" i="265"/>
  <c r="BK4" i="288"/>
  <c r="BK4" i="282"/>
  <c r="BK4" i="278"/>
  <c r="BK4" i="285"/>
  <c r="BK4" i="280"/>
  <c r="BK4" i="273"/>
  <c r="BK4" i="275"/>
  <c r="BK4" i="286"/>
  <c r="BL15" i="286"/>
  <c r="BL100" i="273"/>
  <c r="BM101" i="273" s="1"/>
  <c r="BM59" i="273" s="1"/>
  <c r="BL146" i="273"/>
  <c r="BL38" i="273"/>
  <c r="BM39" i="273" s="1"/>
  <c r="BM41" i="273" s="1"/>
  <c r="BK137" i="273"/>
  <c r="BJ140" i="273"/>
  <c r="BI9" i="265"/>
  <c r="BI11" i="265" s="1"/>
  <c r="BI14" i="265" s="1"/>
  <c r="BI30" i="265"/>
  <c r="BI33" i="265" s="1"/>
  <c r="BL76" i="273"/>
  <c r="BL26" i="280" s="1"/>
  <c r="BJ66" i="273"/>
  <c r="BJ67" i="273" s="1"/>
  <c r="BK60" i="273"/>
  <c r="BO20" i="273"/>
  <c r="BO153" i="273" s="1"/>
  <c r="BN24" i="273"/>
  <c r="BN25" i="273" s="1"/>
  <c r="BK10" i="265"/>
  <c r="BK31" i="265"/>
  <c r="BN122" i="273" l="1"/>
  <c r="BN123" i="273" s="1"/>
  <c r="BN19" i="280" s="1"/>
  <c r="BN20" i="280" s="1"/>
  <c r="BN154" i="273"/>
  <c r="BN155" i="273" s="1"/>
  <c r="BN40" i="280" s="1"/>
  <c r="BN41" i="280" s="1"/>
  <c r="BN44" i="280" s="1"/>
  <c r="AT28" i="280"/>
  <c r="AS70" i="265"/>
  <c r="BM21" i="280"/>
  <c r="BM36" i="265" s="1"/>
  <c r="BM30" i="280"/>
  <c r="AS35" i="265"/>
  <c r="AS37" i="265" s="1"/>
  <c r="AS42" i="265" s="1"/>
  <c r="AS47" i="265" s="1"/>
  <c r="AS16" i="265"/>
  <c r="AS19" i="265" s="1"/>
  <c r="AS22" i="265" s="1"/>
  <c r="CU13" i="273"/>
  <c r="CU14" i="273" s="1"/>
  <c r="CV10" i="273"/>
  <c r="CU5" i="265"/>
  <c r="CU5" i="286"/>
  <c r="CU5" i="285"/>
  <c r="CU5" i="288"/>
  <c r="CU5" i="282"/>
  <c r="CU5" i="278"/>
  <c r="CU5" i="275"/>
  <c r="CU5" i="280"/>
  <c r="CU5" i="273"/>
  <c r="CT12" i="288"/>
  <c r="CT19" i="273"/>
  <c r="CT37" i="273"/>
  <c r="CT56" i="273"/>
  <c r="CT47" i="273"/>
  <c r="BR48" i="273"/>
  <c r="BQ51" i="273"/>
  <c r="BP20" i="273"/>
  <c r="BP153" i="273" s="1"/>
  <c r="BO24" i="273"/>
  <c r="BO25" i="273" s="1"/>
  <c r="BK66" i="273"/>
  <c r="BK67" i="273" s="1"/>
  <c r="BL13" i="288"/>
  <c r="BL43" i="286"/>
  <c r="BL20" i="286"/>
  <c r="BL32" i="286"/>
  <c r="BL18" i="285"/>
  <c r="BL15" i="275"/>
  <c r="BL20" i="275" s="1"/>
  <c r="BM17" i="275" s="1"/>
  <c r="BL79" i="273"/>
  <c r="BM80" i="273" s="1"/>
  <c r="BM58" i="273" s="1"/>
  <c r="BL57" i="273"/>
  <c r="BL60" i="273" s="1"/>
  <c r="BK140" i="273"/>
  <c r="BL137" i="273"/>
  <c r="BM42" i="273"/>
  <c r="BM52" i="273"/>
  <c r="X45" i="286"/>
  <c r="W63" i="265"/>
  <c r="W65" i="265" s="1"/>
  <c r="W67" i="265" s="1"/>
  <c r="W80" i="265" s="1"/>
  <c r="X34" i="286"/>
  <c r="W74" i="265"/>
  <c r="W75" i="265" s="1"/>
  <c r="W81" i="265" s="1"/>
  <c r="BJ59" i="265"/>
  <c r="BJ60" i="265" s="1"/>
  <c r="BK20" i="285"/>
  <c r="BK23" i="285" s="1"/>
  <c r="BM20" i="278"/>
  <c r="BM33" i="278"/>
  <c r="BM12" i="278"/>
  <c r="BM147" i="273"/>
  <c r="BM141" i="273"/>
  <c r="BM41" i="278"/>
  <c r="BM42" i="278" s="1"/>
  <c r="BM43" i="278" s="1"/>
  <c r="BM136" i="273"/>
  <c r="BM13" i="285"/>
  <c r="BM13" i="265" s="1"/>
  <c r="BM22" i="285"/>
  <c r="BL142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48" i="273"/>
  <c r="BK11" i="278"/>
  <c r="BK13" i="278" s="1"/>
  <c r="BK25" i="278" s="1"/>
  <c r="BL10" i="265"/>
  <c r="BL31" i="265"/>
  <c r="BN18" i="288"/>
  <c r="BN75" i="273"/>
  <c r="BN76" i="273" s="1"/>
  <c r="BN26" i="280" s="1"/>
  <c r="BN111" i="273"/>
  <c r="BN112" i="273" s="1"/>
  <c r="BN11" i="285" s="1"/>
  <c r="BN12" i="285" s="1"/>
  <c r="BN32" i="273"/>
  <c r="BN33" i="273" s="1"/>
  <c r="BN96" i="273"/>
  <c r="BN97" i="273" s="1"/>
  <c r="BN90" i="273"/>
  <c r="BN91" i="273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3" i="286"/>
  <c r="BM20" i="286"/>
  <c r="BM32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4" i="286"/>
  <c r="AE16" i="286" s="1"/>
  <c r="BM15" i="286"/>
  <c r="BM100" i="273"/>
  <c r="BN101" i="273" s="1"/>
  <c r="BN59" i="273" s="1"/>
  <c r="BM146" i="273"/>
  <c r="BM38" i="273"/>
  <c r="BN39" i="273" s="1"/>
  <c r="BN41" i="273" s="1"/>
  <c r="BJ27" i="278"/>
  <c r="BJ32" i="278" s="1"/>
  <c r="BJ34" i="278" s="1"/>
  <c r="AS53" i="286" l="1"/>
  <c r="AS35" i="286"/>
  <c r="AT43" i="280"/>
  <c r="AT45" i="280" s="1"/>
  <c r="AT46" i="280" s="1"/>
  <c r="AT31" i="280"/>
  <c r="BO122" i="273"/>
  <c r="BO123" i="273" s="1"/>
  <c r="BO19" i="280" s="1"/>
  <c r="BO20" i="280" s="1"/>
  <c r="BO154" i="273"/>
  <c r="BO155" i="273" s="1"/>
  <c r="BO40" i="280" s="1"/>
  <c r="BO41" i="280" s="1"/>
  <c r="BO44" i="280" s="1"/>
  <c r="BN21" i="280"/>
  <c r="BN36" i="265" s="1"/>
  <c r="BN30" i="280"/>
  <c r="CV13" i="273"/>
  <c r="CV14" i="273" s="1"/>
  <c r="CW10" i="273"/>
  <c r="CV5" i="288"/>
  <c r="CV5" i="275"/>
  <c r="CV5" i="282"/>
  <c r="CV5" i="280"/>
  <c r="CV5" i="278"/>
  <c r="CV5" i="273"/>
  <c r="CV5" i="286"/>
  <c r="CV5" i="265"/>
  <c r="CV5" i="285"/>
  <c r="CU12" i="288"/>
  <c r="CU19" i="273"/>
  <c r="CU37" i="273"/>
  <c r="CU56" i="273"/>
  <c r="CU47" i="273"/>
  <c r="BS48" i="273"/>
  <c r="BR51" i="273"/>
  <c r="BL66" i="273"/>
  <c r="BL67" i="273" s="1"/>
  <c r="BM60" i="273"/>
  <c r="BJ9" i="265"/>
  <c r="BJ11" i="265" s="1"/>
  <c r="BJ14" i="265" s="1"/>
  <c r="BJ30" i="265"/>
  <c r="BJ33" i="265" s="1"/>
  <c r="BN42" i="273"/>
  <c r="BN52" i="273"/>
  <c r="AE17" i="286"/>
  <c r="AE49" i="265" s="1"/>
  <c r="AE50" i="265" s="1"/>
  <c r="AE15" i="288"/>
  <c r="AE24" i="286"/>
  <c r="AE25" i="286" s="1"/>
  <c r="BN20" i="278"/>
  <c r="BN33" i="278"/>
  <c r="BN12" i="278"/>
  <c r="BN147" i="273"/>
  <c r="BN141" i="273"/>
  <c r="BN41" i="278"/>
  <c r="BN42" i="278" s="1"/>
  <c r="BN43" i="278" s="1"/>
  <c r="BN136" i="273"/>
  <c r="BN13" i="285"/>
  <c r="BN13" i="265" s="1"/>
  <c r="BN22" i="285"/>
  <c r="BM148" i="273"/>
  <c r="BL11" i="278"/>
  <c r="BL13" i="278" s="1"/>
  <c r="BL25" i="278" s="1"/>
  <c r="BK59" i="265"/>
  <c r="BK60" i="265" s="1"/>
  <c r="BL20" i="285"/>
  <c r="BL23" i="285" s="1"/>
  <c r="X52" i="286"/>
  <c r="X54" i="286" s="1"/>
  <c r="X60" i="286" s="1"/>
  <c r="X56" i="286"/>
  <c r="X58" i="286" s="1"/>
  <c r="X61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11" i="285" s="1"/>
  <c r="BO12" i="285" s="1"/>
  <c r="BO32" i="273"/>
  <c r="BO33" i="273" s="1"/>
  <c r="BO96" i="273"/>
  <c r="BO97" i="273" s="1"/>
  <c r="BO90" i="273"/>
  <c r="BO91" i="273" s="1"/>
  <c r="BO2" i="265"/>
  <c r="BO2" i="282"/>
  <c r="BO2" i="285"/>
  <c r="BO2" i="280"/>
  <c r="BO2" i="288"/>
  <c r="BO2" i="275"/>
  <c r="BO2" i="278"/>
  <c r="BO2" i="286"/>
  <c r="BO2" i="273"/>
  <c r="BN13" i="288"/>
  <c r="BN43" i="286"/>
  <c r="BN20" i="286"/>
  <c r="BN32" i="286"/>
  <c r="BN18" i="285"/>
  <c r="BN15" i="275"/>
  <c r="BN20" i="275" s="1"/>
  <c r="BO17" i="275" s="1"/>
  <c r="BN79" i="273"/>
  <c r="BO80" i="273" s="1"/>
  <c r="BO58" i="273" s="1"/>
  <c r="BN57" i="273"/>
  <c r="BN15" i="286"/>
  <c r="BN100" i="273"/>
  <c r="BO101" i="273" s="1"/>
  <c r="BO59" i="273" s="1"/>
  <c r="BN146" i="273"/>
  <c r="BN38" i="273"/>
  <c r="BO39" i="273" s="1"/>
  <c r="BO41" i="273" s="1"/>
  <c r="BO76" i="273"/>
  <c r="BO26" i="280" s="1"/>
  <c r="BK27" i="278"/>
  <c r="BK32" i="278" s="1"/>
  <c r="BK34" i="278" s="1"/>
  <c r="BM142" i="273"/>
  <c r="BL19" i="278"/>
  <c r="BL21" i="278" s="1"/>
  <c r="BL26" i="278" s="1"/>
  <c r="BM10" i="265"/>
  <c r="BM31" i="265"/>
  <c r="W82" i="265"/>
  <c r="W83" i="265"/>
  <c r="BM137" i="273"/>
  <c r="BL140" i="273"/>
  <c r="BK50" i="273"/>
  <c r="BK3" i="280"/>
  <c r="BK3" i="273"/>
  <c r="BK3" i="282"/>
  <c r="BK3" i="278"/>
  <c r="BK3" i="288"/>
  <c r="BK3" i="286"/>
  <c r="BK3" i="285"/>
  <c r="BK3" i="265"/>
  <c r="BK3" i="275"/>
  <c r="BQ20" i="273"/>
  <c r="BQ153" i="273" s="1"/>
  <c r="BP24" i="273"/>
  <c r="BP25" i="273" s="1"/>
  <c r="BP122" i="273" l="1"/>
  <c r="BP123" i="273" s="1"/>
  <c r="BP19" i="280" s="1"/>
  <c r="BP20" i="280" s="1"/>
  <c r="BP154" i="273"/>
  <c r="BP155" i="273" s="1"/>
  <c r="BP40" i="280" s="1"/>
  <c r="BP41" i="280" s="1"/>
  <c r="BP44" i="280" s="1"/>
  <c r="AU28" i="280"/>
  <c r="AT70" i="265"/>
  <c r="BO21" i="280"/>
  <c r="BO36" i="265" s="1"/>
  <c r="BO30" i="280"/>
  <c r="AT35" i="265"/>
  <c r="AT37" i="265" s="1"/>
  <c r="AT42" i="265" s="1"/>
  <c r="AT47" i="265" s="1"/>
  <c r="AT16" i="265"/>
  <c r="AT19" i="265" s="1"/>
  <c r="AT22" i="265" s="1"/>
  <c r="CW13" i="273"/>
  <c r="CW14" i="273" s="1"/>
  <c r="CX10" i="273"/>
  <c r="CW5" i="275"/>
  <c r="CW5" i="282"/>
  <c r="CW5" i="280"/>
  <c r="CW5" i="278"/>
  <c r="CW5" i="273"/>
  <c r="CW5" i="288"/>
  <c r="CW5" i="265"/>
  <c r="CW5" i="285"/>
  <c r="CW5" i="286"/>
  <c r="CV12" i="288"/>
  <c r="CV19" i="273"/>
  <c r="CV37" i="273"/>
  <c r="CV56" i="273"/>
  <c r="CV47" i="273"/>
  <c r="BS51" i="273"/>
  <c r="BT48" i="273"/>
  <c r="BP18" i="288"/>
  <c r="BP75" i="273"/>
  <c r="BP111" i="273"/>
  <c r="BP112" i="273" s="1"/>
  <c r="BP11" i="285" s="1"/>
  <c r="BP12" i="285" s="1"/>
  <c r="BP32" i="273"/>
  <c r="BP33" i="273" s="1"/>
  <c r="BP96" i="273"/>
  <c r="BP97" i="273" s="1"/>
  <c r="BP90" i="273"/>
  <c r="BP91" i="273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40" i="273"/>
  <c r="BN137" i="273"/>
  <c r="BN142" i="273"/>
  <c r="BM19" i="278"/>
  <c r="BM21" i="278" s="1"/>
  <c r="BM26" i="278" s="1"/>
  <c r="BO13" i="288"/>
  <c r="BO43" i="286"/>
  <c r="BO20" i="286"/>
  <c r="BO32" i="286"/>
  <c r="BO18" i="285"/>
  <c r="BO79" i="273"/>
  <c r="BP80" i="273" s="1"/>
  <c r="BP58" i="273" s="1"/>
  <c r="BO15" i="275"/>
  <c r="BO20" i="275" s="1"/>
  <c r="BP17" i="275" s="1"/>
  <c r="BO57" i="273"/>
  <c r="BO15" i="286"/>
  <c r="BO100" i="273"/>
  <c r="BP101" i="273" s="1"/>
  <c r="BP59" i="273" s="1"/>
  <c r="BO146" i="273"/>
  <c r="BO38" i="273"/>
  <c r="BP39" i="273" s="1"/>
  <c r="BP41" i="273" s="1"/>
  <c r="X62" i="286"/>
  <c r="BN148" i="273"/>
  <c r="BM11" i="278"/>
  <c r="BM13" i="278" s="1"/>
  <c r="BM25" i="278" s="1"/>
  <c r="BN10" i="265"/>
  <c r="BN31" i="265"/>
  <c r="BM66" i="273"/>
  <c r="BM67" i="273" s="1"/>
  <c r="BN60" i="273"/>
  <c r="BR20" i="273"/>
  <c r="BR153" i="273" s="1"/>
  <c r="BQ24" i="273"/>
  <c r="BQ25" i="273" s="1"/>
  <c r="BK9" i="265"/>
  <c r="BK11" i="265" s="1"/>
  <c r="BK14" i="265" s="1"/>
  <c r="BK30" i="265"/>
  <c r="BK33" i="265" s="1"/>
  <c r="BO42" i="273"/>
  <c r="BO52" i="273"/>
  <c r="BO20" i="278"/>
  <c r="BO33" i="278"/>
  <c r="BO12" i="278"/>
  <c r="BO147" i="273"/>
  <c r="BO141" i="273"/>
  <c r="BO41" i="278"/>
  <c r="BO42" i="278" s="1"/>
  <c r="BO43" i="278" s="1"/>
  <c r="BO136" i="273"/>
  <c r="BO13" i="285"/>
  <c r="BO13" i="265" s="1"/>
  <c r="BO22" i="285"/>
  <c r="BL27" i="278"/>
  <c r="BL32" i="278" s="1"/>
  <c r="BL34" i="278" s="1"/>
  <c r="AF22" i="286"/>
  <c r="AE73" i="265"/>
  <c r="AE46" i="286"/>
  <c r="AE57" i="286"/>
  <c r="BN4" i="265"/>
  <c r="BN4" i="286"/>
  <c r="BN4" i="273"/>
  <c r="BN4" i="280"/>
  <c r="BN4" i="282"/>
  <c r="BN4" i="275"/>
  <c r="BN4" i="288"/>
  <c r="BN4" i="285"/>
  <c r="BN4" i="278"/>
  <c r="BL3" i="286"/>
  <c r="BL3" i="265"/>
  <c r="BL3" i="278"/>
  <c r="BL3" i="280"/>
  <c r="BL3" i="288"/>
  <c r="BL50" i="273"/>
  <c r="BL3" i="273"/>
  <c r="BL3" i="275"/>
  <c r="BL3" i="282"/>
  <c r="BL3" i="285"/>
  <c r="BQ122" i="273" l="1"/>
  <c r="BQ123" i="273" s="1"/>
  <c r="BQ19" i="280" s="1"/>
  <c r="BQ20" i="280" s="1"/>
  <c r="BQ154" i="273"/>
  <c r="BQ155" i="273" s="1"/>
  <c r="BQ40" i="280" s="1"/>
  <c r="BQ41" i="280" s="1"/>
  <c r="BQ44" i="280" s="1"/>
  <c r="AT53" i="286"/>
  <c r="AT35" i="286"/>
  <c r="AU43" i="280"/>
  <c r="AU45" i="280" s="1"/>
  <c r="AU46" i="280" s="1"/>
  <c r="AU31" i="280"/>
  <c r="BP21" i="280"/>
  <c r="BP36" i="265" s="1"/>
  <c r="BP30" i="280"/>
  <c r="CX13" i="273"/>
  <c r="CX14" i="273" s="1"/>
  <c r="CY10" i="273"/>
  <c r="CX5" i="265"/>
  <c r="CX5" i="286"/>
  <c r="CX5" i="278"/>
  <c r="CX5" i="275"/>
  <c r="CX5" i="280"/>
  <c r="CX5" i="273"/>
  <c r="CX5" i="288"/>
  <c r="CX5" i="282"/>
  <c r="CX5" i="285"/>
  <c r="CW12" i="288"/>
  <c r="CW19" i="273"/>
  <c r="CW37" i="273"/>
  <c r="CW56" i="273"/>
  <c r="CW47" i="273"/>
  <c r="BM27" i="278"/>
  <c r="BM32" i="278" s="1"/>
  <c r="BM34" i="278" s="1"/>
  <c r="BM9" i="265" s="1"/>
  <c r="BM11" i="265" s="1"/>
  <c r="BM14" i="265" s="1"/>
  <c r="BU48" i="273"/>
  <c r="BT51" i="273"/>
  <c r="AF14" i="286"/>
  <c r="AF16" i="286" s="1"/>
  <c r="BO4" i="265"/>
  <c r="BO4" i="288"/>
  <c r="BO4" i="286"/>
  <c r="BO4" i="273"/>
  <c r="BO4" i="282"/>
  <c r="BO4" i="278"/>
  <c r="BO4" i="275"/>
  <c r="BO4" i="285"/>
  <c r="BO4" i="280"/>
  <c r="BS20" i="273"/>
  <c r="BS153" i="273" s="1"/>
  <c r="BR24" i="273"/>
  <c r="BR25" i="273" s="1"/>
  <c r="BM3" i="285"/>
  <c r="BM3" i="280"/>
  <c r="BM3" i="278"/>
  <c r="BM3" i="286"/>
  <c r="BM3" i="288"/>
  <c r="BM3" i="273"/>
  <c r="BM50" i="273"/>
  <c r="BM3" i="265"/>
  <c r="BM3" i="275"/>
  <c r="BM3" i="282"/>
  <c r="X36" i="286"/>
  <c r="X37" i="286" s="1"/>
  <c r="X14" i="288"/>
  <c r="X16" i="288" s="1"/>
  <c r="X19" i="288" s="1"/>
  <c r="X47" i="286"/>
  <c r="X48" i="286" s="1"/>
  <c r="X63" i="286"/>
  <c r="BP42" i="273"/>
  <c r="BP52" i="273"/>
  <c r="BO142" i="273"/>
  <c r="BN19" i="278"/>
  <c r="BN21" i="278" s="1"/>
  <c r="BN26" i="278" s="1"/>
  <c r="BP15" i="286"/>
  <c r="BP100" i="273"/>
  <c r="BQ101" i="273" s="1"/>
  <c r="BQ59" i="273" s="1"/>
  <c r="BP146" i="273"/>
  <c r="BP38" i="273"/>
  <c r="BQ39" i="273" s="1"/>
  <c r="BQ41" i="273" s="1"/>
  <c r="BL9" i="265"/>
  <c r="BL11" i="265" s="1"/>
  <c r="BL14" i="265" s="1"/>
  <c r="BL30" i="265"/>
  <c r="BL33" i="265" s="1"/>
  <c r="BO10" i="265"/>
  <c r="BO31" i="265"/>
  <c r="BQ18" i="288"/>
  <c r="BQ75" i="273"/>
  <c r="BQ111" i="273"/>
  <c r="BQ112" i="273" s="1"/>
  <c r="BQ11" i="285" s="1"/>
  <c r="BQ12" i="285" s="1"/>
  <c r="BQ32" i="273"/>
  <c r="BQ33" i="273" s="1"/>
  <c r="BQ96" i="273"/>
  <c r="BQ97" i="273" s="1"/>
  <c r="BQ90" i="273"/>
  <c r="BQ91" i="273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48" i="273"/>
  <c r="BN11" i="278"/>
  <c r="BN13" i="278" s="1"/>
  <c r="BN25" i="278" s="1"/>
  <c r="BP76" i="273"/>
  <c r="BP26" i="280" s="1"/>
  <c r="BN140" i="273"/>
  <c r="BO137" i="273"/>
  <c r="BM59" i="265"/>
  <c r="BM60" i="265" s="1"/>
  <c r="BN20" i="285"/>
  <c r="BN23" i="285" s="1"/>
  <c r="BP20" i="278"/>
  <c r="BP33" i="278"/>
  <c r="BP12" i="278"/>
  <c r="BP147" i="273"/>
  <c r="BP141" i="273"/>
  <c r="BP41" i="278"/>
  <c r="BP42" i="278" s="1"/>
  <c r="BP43" i="278" s="1"/>
  <c r="BP136" i="273"/>
  <c r="BP13" i="285"/>
  <c r="BP13" i="265" s="1"/>
  <c r="BP22" i="285"/>
  <c r="AV28" i="280" l="1"/>
  <c r="AU70" i="265"/>
  <c r="BQ21" i="280"/>
  <c r="BQ36" i="265" s="1"/>
  <c r="BQ30" i="280"/>
  <c r="BR122" i="273"/>
  <c r="BR123" i="273" s="1"/>
  <c r="BR19" i="280" s="1"/>
  <c r="BR20" i="280" s="1"/>
  <c r="BR154" i="273"/>
  <c r="BR155" i="273" s="1"/>
  <c r="BR40" i="280" s="1"/>
  <c r="BR41" i="280" s="1"/>
  <c r="BR44" i="280" s="1"/>
  <c r="AU35" i="265"/>
  <c r="AU37" i="265" s="1"/>
  <c r="AU42" i="265" s="1"/>
  <c r="AU47" i="265" s="1"/>
  <c r="AU16" i="265"/>
  <c r="AU19" i="265" s="1"/>
  <c r="AU22" i="265" s="1"/>
  <c r="CY13" i="273"/>
  <c r="CY14" i="273" s="1"/>
  <c r="CZ10" i="273"/>
  <c r="CY5" i="288"/>
  <c r="CY5" i="265"/>
  <c r="CY5" i="286"/>
  <c r="CY5" i="285"/>
  <c r="CY5" i="282"/>
  <c r="CY5" i="278"/>
  <c r="CY5" i="275"/>
  <c r="CY5" i="280"/>
  <c r="CY5" i="273"/>
  <c r="CX12" i="288"/>
  <c r="CX19" i="273"/>
  <c r="CX37" i="273"/>
  <c r="CX56" i="273"/>
  <c r="CX47" i="273"/>
  <c r="BM30" i="265"/>
  <c r="BM33" i="265" s="1"/>
  <c r="BN27" i="278"/>
  <c r="BN32" i="278" s="1"/>
  <c r="BN34" i="278" s="1"/>
  <c r="BN9" i="265" s="1"/>
  <c r="BN11" i="265" s="1"/>
  <c r="BN14" i="265" s="1"/>
  <c r="BV48" i="273"/>
  <c r="BU51" i="273"/>
  <c r="BP10" i="265"/>
  <c r="BP31" i="265"/>
  <c r="BN59" i="265"/>
  <c r="BN60" i="265" s="1"/>
  <c r="BO20" i="285"/>
  <c r="BO23" i="285" s="1"/>
  <c r="BP137" i="273"/>
  <c r="BO140" i="273"/>
  <c r="BP13" i="288"/>
  <c r="BP43" i="286"/>
  <c r="BP20" i="286"/>
  <c r="BP32" i="286"/>
  <c r="BP18" i="285"/>
  <c r="BP15" i="275"/>
  <c r="BP20" i="275" s="1"/>
  <c r="BQ17" i="275" s="1"/>
  <c r="BP79" i="273"/>
  <c r="BQ80" i="273" s="1"/>
  <c r="BQ58" i="273" s="1"/>
  <c r="BP57" i="273"/>
  <c r="BP60" i="273" s="1"/>
  <c r="BP148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5" i="286"/>
  <c r="BQ100" i="273"/>
  <c r="BR101" i="273" s="1"/>
  <c r="BR59" i="273" s="1"/>
  <c r="BQ146" i="273"/>
  <c r="BQ38" i="273"/>
  <c r="BR39" i="273" s="1"/>
  <c r="BR41" i="273" s="1"/>
  <c r="BQ76" i="273"/>
  <c r="BQ26" i="280" s="1"/>
  <c r="BP142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11" i="285" s="1"/>
  <c r="BR12" i="285" s="1"/>
  <c r="BR32" i="273"/>
  <c r="BR33" i="273" s="1"/>
  <c r="BR96" i="273"/>
  <c r="BR97" i="273" s="1"/>
  <c r="BR90" i="273"/>
  <c r="BR91" i="273" s="1"/>
  <c r="BR2" i="265"/>
  <c r="BR2" i="282"/>
  <c r="BR2" i="280"/>
  <c r="BR2" i="278"/>
  <c r="BR2" i="288"/>
  <c r="BR2" i="286"/>
  <c r="BR2" i="273"/>
  <c r="BR2" i="275"/>
  <c r="BR2" i="285"/>
  <c r="BO66" i="273"/>
  <c r="BO67" i="273" s="1"/>
  <c r="BQ20" i="278"/>
  <c r="BQ33" i="278"/>
  <c r="BQ12" i="278"/>
  <c r="BQ147" i="273"/>
  <c r="BQ141" i="273"/>
  <c r="BQ41" i="278"/>
  <c r="BQ42" i="278" s="1"/>
  <c r="BQ43" i="278" s="1"/>
  <c r="BQ136" i="273"/>
  <c r="BQ13" i="285"/>
  <c r="BQ13" i="265" s="1"/>
  <c r="BQ22" i="285"/>
  <c r="BQ42" i="273"/>
  <c r="BQ52" i="273"/>
  <c r="BP4" i="265"/>
  <c r="BP4" i="275"/>
  <c r="BP4" i="280"/>
  <c r="BP4" i="286"/>
  <c r="BP4" i="273"/>
  <c r="BP4" i="288"/>
  <c r="BP4" i="282"/>
  <c r="BP4" i="285"/>
  <c r="BP4" i="278"/>
  <c r="Y45" i="286"/>
  <c r="X63" i="265"/>
  <c r="X65" i="265" s="1"/>
  <c r="X67" i="265" s="1"/>
  <c r="X80" i="265" s="1"/>
  <c r="Y34" i="286"/>
  <c r="X74" i="265"/>
  <c r="X75" i="265" s="1"/>
  <c r="X81" i="265" s="1"/>
  <c r="BS24" i="273"/>
  <c r="BS25" i="273" s="1"/>
  <c r="BT20" i="273"/>
  <c r="BT153" i="273" s="1"/>
  <c r="AF17" i="286"/>
  <c r="AF49" i="265" s="1"/>
  <c r="AF50" i="265" s="1"/>
  <c r="AF15" i="288"/>
  <c r="AF24" i="286"/>
  <c r="AF25" i="286" s="1"/>
  <c r="BS122" i="273" l="1"/>
  <c r="BS123" i="273" s="1"/>
  <c r="BS19" i="280" s="1"/>
  <c r="BS20" i="280" s="1"/>
  <c r="BS154" i="273"/>
  <c r="BS155" i="273" s="1"/>
  <c r="BS40" i="280" s="1"/>
  <c r="BS41" i="280" s="1"/>
  <c r="BS44" i="280" s="1"/>
  <c r="AU35" i="286"/>
  <c r="AU53" i="286"/>
  <c r="BR21" i="280"/>
  <c r="BR36" i="265" s="1"/>
  <c r="BR30" i="280"/>
  <c r="AV43" i="280"/>
  <c r="AV45" i="280" s="1"/>
  <c r="AV46" i="280" s="1"/>
  <c r="AV31" i="280"/>
  <c r="CZ13" i="273"/>
  <c r="CZ14" i="273" s="1"/>
  <c r="DA10" i="273"/>
  <c r="CZ5" i="288"/>
  <c r="CZ5" i="265"/>
  <c r="CZ5" i="286"/>
  <c r="CZ5" i="285"/>
  <c r="CZ5" i="275"/>
  <c r="CZ5" i="280"/>
  <c r="CZ5" i="273"/>
  <c r="CZ5" i="282"/>
  <c r="CZ5" i="278"/>
  <c r="CY12" i="288"/>
  <c r="CY19" i="273"/>
  <c r="CY37" i="273"/>
  <c r="CY56" i="273"/>
  <c r="CY47" i="273"/>
  <c r="BN30" i="265"/>
  <c r="BN33" i="265" s="1"/>
  <c r="BV51" i="273"/>
  <c r="BW48" i="273"/>
  <c r="BO27" i="278"/>
  <c r="BO32" i="278" s="1"/>
  <c r="BO34" i="278" s="1"/>
  <c r="BO9" i="265" s="1"/>
  <c r="BO11" i="265" s="1"/>
  <c r="BO14" i="265" s="1"/>
  <c r="BP66" i="273"/>
  <c r="BP67" i="273" s="1"/>
  <c r="AG22" i="286"/>
  <c r="AF73" i="265"/>
  <c r="AF46" i="286"/>
  <c r="AF57" i="286"/>
  <c r="BS18" i="288"/>
  <c r="BS75" i="273"/>
  <c r="BS76" i="273" s="1"/>
  <c r="BS26" i="280" s="1"/>
  <c r="BS111" i="273"/>
  <c r="BS112" i="273" s="1"/>
  <c r="BS11" i="285" s="1"/>
  <c r="BS12" i="285" s="1"/>
  <c r="BS32" i="273"/>
  <c r="BS33" i="273" s="1"/>
  <c r="BS96" i="273"/>
  <c r="BS97" i="273" s="1"/>
  <c r="BS90" i="273"/>
  <c r="BS91" i="273" s="1"/>
  <c r="BS2" i="265"/>
  <c r="BS2" i="275"/>
  <c r="BS2" i="286"/>
  <c r="BS2" i="285"/>
  <c r="BS2" i="273"/>
  <c r="BS2" i="280"/>
  <c r="BS2" i="288"/>
  <c r="BS2" i="282"/>
  <c r="BS2" i="278"/>
  <c r="X82" i="265"/>
  <c r="X83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R15" i="286"/>
  <c r="BR100" i="273"/>
  <c r="BS101" i="273" s="1"/>
  <c r="BS59" i="273" s="1"/>
  <c r="BR146" i="273"/>
  <c r="BR38" i="273"/>
  <c r="BS39" i="273" s="1"/>
  <c r="BS41" i="273" s="1"/>
  <c r="BQ142" i="273"/>
  <c r="BP19" i="278"/>
  <c r="BP21" i="278" s="1"/>
  <c r="BP26" i="278" s="1"/>
  <c r="BR42" i="273"/>
  <c r="BR52" i="273"/>
  <c r="BO30" i="265"/>
  <c r="BO33" i="265" s="1"/>
  <c r="BO59" i="265"/>
  <c r="BO60" i="265" s="1"/>
  <c r="BP20" i="285"/>
  <c r="BP23" i="285" s="1"/>
  <c r="BU20" i="273"/>
  <c r="BU153" i="273" s="1"/>
  <c r="BT24" i="273"/>
  <c r="BT25" i="273" s="1"/>
  <c r="Y52" i="286"/>
  <c r="Y54" i="286" s="1"/>
  <c r="Y60" i="286" s="1"/>
  <c r="Y56" i="286"/>
  <c r="Y58" i="286" s="1"/>
  <c r="Y61" i="286" s="1"/>
  <c r="BQ10" i="265"/>
  <c r="BQ31" i="265"/>
  <c r="BR20" i="278"/>
  <c r="BR33" i="278"/>
  <c r="BR12" i="278"/>
  <c r="BR147" i="273"/>
  <c r="BR141" i="273"/>
  <c r="BR41" i="278"/>
  <c r="BR42" i="278" s="1"/>
  <c r="BR43" i="278" s="1"/>
  <c r="BR136" i="273"/>
  <c r="BR13" i="285"/>
  <c r="BR13" i="265" s="1"/>
  <c r="BR22" i="285"/>
  <c r="BQ13" i="288"/>
  <c r="BQ43" i="286"/>
  <c r="BQ20" i="286"/>
  <c r="BQ32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R26" i="280" s="1"/>
  <c r="BQ148" i="273"/>
  <c r="BP11" i="278"/>
  <c r="BP13" i="278" s="1"/>
  <c r="BP25" i="278" s="1"/>
  <c r="BP140" i="273"/>
  <c r="BQ137" i="273"/>
  <c r="BT122" i="273" l="1"/>
  <c r="BT123" i="273" s="1"/>
  <c r="BT19" i="280" s="1"/>
  <c r="BT20" i="280" s="1"/>
  <c r="BT154" i="273"/>
  <c r="BT155" i="273" s="1"/>
  <c r="BT40" i="280" s="1"/>
  <c r="BT41" i="280" s="1"/>
  <c r="BT44" i="280" s="1"/>
  <c r="AW28" i="280"/>
  <c r="AV70" i="265"/>
  <c r="BS21" i="280"/>
  <c r="BS36" i="265" s="1"/>
  <c r="BS30" i="280"/>
  <c r="AV35" i="265"/>
  <c r="AV37" i="265" s="1"/>
  <c r="AV42" i="265" s="1"/>
  <c r="AV47" i="265" s="1"/>
  <c r="AV16" i="265"/>
  <c r="AV19" i="265" s="1"/>
  <c r="AV22" i="265" s="1"/>
  <c r="DA13" i="273"/>
  <c r="DA14" i="273" s="1"/>
  <c r="DB10" i="273"/>
  <c r="DA5" i="288"/>
  <c r="DA5" i="275"/>
  <c r="DA5" i="282"/>
  <c r="DA5" i="280"/>
  <c r="DA5" i="278"/>
  <c r="DA5" i="273"/>
  <c r="DA5" i="265"/>
  <c r="DA5" i="285"/>
  <c r="DA5" i="286"/>
  <c r="CZ12" i="288"/>
  <c r="CZ19" i="273"/>
  <c r="CZ37" i="273"/>
  <c r="CZ56" i="273"/>
  <c r="CZ47" i="273"/>
  <c r="BP27" i="278"/>
  <c r="BP32" i="278" s="1"/>
  <c r="BP34" i="278" s="1"/>
  <c r="BP9" i="265" s="1"/>
  <c r="BP11" i="265" s="1"/>
  <c r="BP14" i="265" s="1"/>
  <c r="BW51" i="273"/>
  <c r="BX48" i="273"/>
  <c r="BR13" i="288"/>
  <c r="BR43" i="286"/>
  <c r="BR20" i="286"/>
  <c r="BR32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2" i="286"/>
  <c r="BV20" i="273"/>
  <c r="BV153" i="273" s="1"/>
  <c r="BU24" i="273"/>
  <c r="BU25" i="273" s="1"/>
  <c r="BR4" i="265"/>
  <c r="BR4" i="275"/>
  <c r="BR4" i="286"/>
  <c r="BR4" i="285"/>
  <c r="BR4" i="273"/>
  <c r="BR4" i="280"/>
  <c r="BR4" i="288"/>
  <c r="BR4" i="282"/>
  <c r="BR4" i="278"/>
  <c r="BR142" i="273"/>
  <c r="BQ19" i="278"/>
  <c r="BQ21" i="278" s="1"/>
  <c r="BQ26" i="278" s="1"/>
  <c r="BS42" i="273"/>
  <c r="BS52" i="273"/>
  <c r="BS20" i="278"/>
  <c r="BS33" i="278"/>
  <c r="BS12" i="278"/>
  <c r="BS147" i="273"/>
  <c r="BS141" i="273"/>
  <c r="BS41" i="278"/>
  <c r="BS42" i="278" s="1"/>
  <c r="BS43" i="278" s="1"/>
  <c r="BS136" i="273"/>
  <c r="BS13" i="285"/>
  <c r="BS13" i="265" s="1"/>
  <c r="BS22" i="285"/>
  <c r="BQ66" i="273"/>
  <c r="BQ67" i="273" s="1"/>
  <c r="BQ140" i="273"/>
  <c r="BR137" i="273"/>
  <c r="BP59" i="265"/>
  <c r="BP60" i="265" s="1"/>
  <c r="BQ20" i="285"/>
  <c r="BQ23" i="285" s="1"/>
  <c r="BR148" i="273"/>
  <c r="BQ11" i="278"/>
  <c r="BQ13" i="278" s="1"/>
  <c r="BQ25" i="278" s="1"/>
  <c r="BT18" i="288"/>
  <c r="BT75" i="273"/>
  <c r="BT111" i="273"/>
  <c r="BT112" i="273" s="1"/>
  <c r="BT11" i="285" s="1"/>
  <c r="BT12" i="285" s="1"/>
  <c r="BT32" i="273"/>
  <c r="BT33" i="273" s="1"/>
  <c r="BT96" i="273"/>
  <c r="BT97" i="273" s="1"/>
  <c r="BT90" i="273"/>
  <c r="BT91" i="273" s="1"/>
  <c r="BT2" i="265"/>
  <c r="BT2" i="275"/>
  <c r="BT2" i="286"/>
  <c r="BT2" i="285"/>
  <c r="BT2" i="273"/>
  <c r="BT2" i="288"/>
  <c r="BT2" i="280"/>
  <c r="BT2" i="282"/>
  <c r="BT2" i="278"/>
  <c r="BS13" i="288"/>
  <c r="BS43" i="286"/>
  <c r="BS20" i="286"/>
  <c r="BS32" i="286"/>
  <c r="BS18" i="285"/>
  <c r="BS79" i="273"/>
  <c r="BT80" i="273" s="1"/>
  <c r="BT58" i="273" s="1"/>
  <c r="BS15" i="275"/>
  <c r="BS57" i="273"/>
  <c r="BS15" i="286"/>
  <c r="BS100" i="273"/>
  <c r="BT101" i="273" s="1"/>
  <c r="BT59" i="273" s="1"/>
  <c r="BS146" i="273"/>
  <c r="BS38" i="273"/>
  <c r="BT39" i="273" s="1"/>
  <c r="BT41" i="273" s="1"/>
  <c r="AG14" i="286"/>
  <c r="AG16" i="286" s="1"/>
  <c r="BP3" i="278"/>
  <c r="BP50" i="273"/>
  <c r="BP3" i="282"/>
  <c r="BP3" i="286"/>
  <c r="BP3" i="288"/>
  <c r="BP3" i="285"/>
  <c r="BP3" i="275"/>
  <c r="BP3" i="280"/>
  <c r="BP3" i="273"/>
  <c r="BP3" i="265"/>
  <c r="BT21" i="280" l="1"/>
  <c r="BT36" i="265" s="1"/>
  <c r="BT30" i="280"/>
  <c r="BU122" i="273"/>
  <c r="BU123" i="273" s="1"/>
  <c r="BU19" i="280" s="1"/>
  <c r="BU20" i="280" s="1"/>
  <c r="BU154" i="273"/>
  <c r="BU155" i="273" s="1"/>
  <c r="BU40" i="280" s="1"/>
  <c r="BU41" i="280" s="1"/>
  <c r="BU44" i="280" s="1"/>
  <c r="AV35" i="286"/>
  <c r="AV53" i="286"/>
  <c r="AW43" i="280"/>
  <c r="AW45" i="280" s="1"/>
  <c r="AW46" i="280" s="1"/>
  <c r="AW31" i="280"/>
  <c r="DB13" i="273"/>
  <c r="DB14" i="273" s="1"/>
  <c r="DC10" i="273"/>
  <c r="DB5" i="275"/>
  <c r="DB5" i="282"/>
  <c r="DB5" i="280"/>
  <c r="DB5" i="285"/>
  <c r="DB5" i="273"/>
  <c r="DB5" i="286"/>
  <c r="DB5" i="288"/>
  <c r="DB5" i="265"/>
  <c r="DB5" i="278"/>
  <c r="DA12" i="288"/>
  <c r="DA19" i="273"/>
  <c r="DA37" i="273"/>
  <c r="DA56" i="273"/>
  <c r="DA47" i="273"/>
  <c r="BP30" i="265"/>
  <c r="BP33" i="265" s="1"/>
  <c r="BY48" i="273"/>
  <c r="BX51" i="273"/>
  <c r="BQ27" i="278"/>
  <c r="BQ32" i="278" s="1"/>
  <c r="BQ34" i="278" s="1"/>
  <c r="BQ30" i="265" s="1"/>
  <c r="BQ33" i="265" s="1"/>
  <c r="BQ59" i="265"/>
  <c r="BQ60" i="265" s="1"/>
  <c r="BR20" i="285"/>
  <c r="AG17" i="286"/>
  <c r="AG49" i="265" s="1"/>
  <c r="AG50" i="265" s="1"/>
  <c r="AG15" i="288"/>
  <c r="AG24" i="286"/>
  <c r="AG25" i="286" s="1"/>
  <c r="BT42" i="273"/>
  <c r="BT52" i="273"/>
  <c r="BT15" i="286"/>
  <c r="BT100" i="273"/>
  <c r="BU101" i="273" s="1"/>
  <c r="BU59" i="273" s="1"/>
  <c r="BT146" i="273"/>
  <c r="BT38" i="273"/>
  <c r="BU39" i="273" s="1"/>
  <c r="BU41" i="273" s="1"/>
  <c r="BQ9" i="265"/>
  <c r="BQ11" i="265" s="1"/>
  <c r="BQ14" i="265" s="1"/>
  <c r="BS137" i="273"/>
  <c r="BR140" i="273"/>
  <c r="BR66" i="273"/>
  <c r="BR67" i="273" s="1"/>
  <c r="BS60" i="273"/>
  <c r="BS10" i="265"/>
  <c r="BS31" i="265"/>
  <c r="BU18" i="288"/>
  <c r="BU75" i="273"/>
  <c r="BU111" i="273"/>
  <c r="BU112" i="273" s="1"/>
  <c r="BU11" i="285" s="1"/>
  <c r="BU12" i="285" s="1"/>
  <c r="BU32" i="273"/>
  <c r="BU33" i="273" s="1"/>
  <c r="BU96" i="273"/>
  <c r="BU97" i="273" s="1"/>
  <c r="BU90" i="273"/>
  <c r="BU91" i="273" s="1"/>
  <c r="BU2" i="265"/>
  <c r="BU2" i="288"/>
  <c r="BU2" i="275"/>
  <c r="BU2" i="286"/>
  <c r="BU2" i="285"/>
  <c r="BU2" i="273"/>
  <c r="BU2" i="280"/>
  <c r="BU2" i="282"/>
  <c r="BU2" i="278"/>
  <c r="Y36" i="286"/>
  <c r="Y37" i="286" s="1"/>
  <c r="Y14" i="288"/>
  <c r="Y16" i="288" s="1"/>
  <c r="Y19" i="288" s="1"/>
  <c r="Y47" i="286"/>
  <c r="Y48" i="286" s="1"/>
  <c r="Y63" i="286"/>
  <c r="BT76" i="273"/>
  <c r="BT26" i="280" s="1"/>
  <c r="BS20" i="275"/>
  <c r="BT17" i="275" s="1"/>
  <c r="BT20" i="278"/>
  <c r="BT33" i="278"/>
  <c r="BT12" i="278"/>
  <c r="BT147" i="273"/>
  <c r="BT141" i="273"/>
  <c r="BT41" i="278"/>
  <c r="BT42" i="278" s="1"/>
  <c r="BT43" i="278" s="1"/>
  <c r="BT136" i="273"/>
  <c r="BT13" i="285"/>
  <c r="BT13" i="265" s="1"/>
  <c r="BT22" i="285"/>
  <c r="BS148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42" i="273"/>
  <c r="BR19" i="278"/>
  <c r="BR21" i="278" s="1"/>
  <c r="BR26" i="278" s="1"/>
  <c r="BW20" i="273"/>
  <c r="BW153" i="273" s="1"/>
  <c r="BV24" i="273"/>
  <c r="BV25" i="273" s="1"/>
  <c r="BR23" i="285"/>
  <c r="BV122" i="273" l="1"/>
  <c r="BV123" i="273" s="1"/>
  <c r="BV19" i="280" s="1"/>
  <c r="BV20" i="280" s="1"/>
  <c r="BV154" i="273"/>
  <c r="BV155" i="273" s="1"/>
  <c r="BV40" i="280" s="1"/>
  <c r="BV41" i="280" s="1"/>
  <c r="BV44" i="280" s="1"/>
  <c r="AW16" i="265"/>
  <c r="AW19" i="265" s="1"/>
  <c r="AW22" i="265" s="1"/>
  <c r="AW35" i="265"/>
  <c r="AW37" i="265" s="1"/>
  <c r="AW42" i="265" s="1"/>
  <c r="AW47" i="265" s="1"/>
  <c r="BU21" i="280"/>
  <c r="BU36" i="265" s="1"/>
  <c r="BU30" i="280"/>
  <c r="AX28" i="280"/>
  <c r="AW70" i="265"/>
  <c r="DC13" i="273"/>
  <c r="DC14" i="273" s="1"/>
  <c r="DD10" i="273"/>
  <c r="DC5" i="265"/>
  <c r="DC5" i="286"/>
  <c r="DC5" i="285"/>
  <c r="DC5" i="288"/>
  <c r="DC5" i="282"/>
  <c r="DC5" i="278"/>
  <c r="DC5" i="275"/>
  <c r="DC5" i="280"/>
  <c r="DC5" i="273"/>
  <c r="DB12" i="288"/>
  <c r="DB19" i="273"/>
  <c r="DB37" i="273"/>
  <c r="DB56" i="273"/>
  <c r="DB47" i="273"/>
  <c r="BR27" i="278"/>
  <c r="BR32" i="278" s="1"/>
  <c r="BR34" i="278" s="1"/>
  <c r="BR9" i="265" s="1"/>
  <c r="BR11" i="265" s="1"/>
  <c r="BR14" i="265" s="1"/>
  <c r="BZ48" i="273"/>
  <c r="BY51" i="273"/>
  <c r="BR59" i="265"/>
  <c r="BR60" i="265" s="1"/>
  <c r="BS20" i="285"/>
  <c r="BS23" i="285" s="1"/>
  <c r="BX20" i="273"/>
  <c r="BX153" i="273" s="1"/>
  <c r="BW24" i="273"/>
  <c r="BW25" i="273" s="1"/>
  <c r="BT142" i="273"/>
  <c r="BS19" i="278"/>
  <c r="BS21" i="278" s="1"/>
  <c r="BS26" i="278" s="1"/>
  <c r="Z45" i="286"/>
  <c r="Y63" i="265"/>
  <c r="Y65" i="265" s="1"/>
  <c r="Y67" i="265" s="1"/>
  <c r="Y80" i="265" s="1"/>
  <c r="Z34" i="286"/>
  <c r="Y74" i="265"/>
  <c r="Y75" i="265" s="1"/>
  <c r="Y81" i="265" s="1"/>
  <c r="BU15" i="286"/>
  <c r="BU100" i="273"/>
  <c r="BV101" i="273" s="1"/>
  <c r="BV59" i="273" s="1"/>
  <c r="BU146" i="273"/>
  <c r="BU38" i="273"/>
  <c r="BV39" i="273" s="1"/>
  <c r="BV41" i="273" s="1"/>
  <c r="BS66" i="273"/>
  <c r="BS67" i="273" s="1"/>
  <c r="BU76" i="273"/>
  <c r="BU26" i="280" s="1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11" i="285" s="1"/>
  <c r="BV12" i="285" s="1"/>
  <c r="BV32" i="273"/>
  <c r="BV33" i="273" s="1"/>
  <c r="BV96" i="273"/>
  <c r="BV97" i="273" s="1"/>
  <c r="BV90" i="273"/>
  <c r="BV91" i="273" s="1"/>
  <c r="BV2" i="265"/>
  <c r="BV2" i="282"/>
  <c r="BV2" i="280"/>
  <c r="BV2" i="278"/>
  <c r="BV2" i="288"/>
  <c r="BV2" i="286"/>
  <c r="BV2" i="273"/>
  <c r="BV2" i="275"/>
  <c r="BV2" i="285"/>
  <c r="BT148" i="273"/>
  <c r="BS11" i="278"/>
  <c r="BS13" i="278" s="1"/>
  <c r="BS25" i="278" s="1"/>
  <c r="BT10" i="265"/>
  <c r="BT31" i="265"/>
  <c r="BT13" i="288"/>
  <c r="BT43" i="286"/>
  <c r="BT20" i="286"/>
  <c r="BT32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47" i="273"/>
  <c r="BU141" i="273"/>
  <c r="BU41" i="278"/>
  <c r="BU42" i="278" s="1"/>
  <c r="BU43" i="278" s="1"/>
  <c r="BU136" i="273"/>
  <c r="BU13" i="285"/>
  <c r="BU13" i="265" s="1"/>
  <c r="BU22" i="285"/>
  <c r="BR50" i="273"/>
  <c r="BR3" i="265"/>
  <c r="BR3" i="273"/>
  <c r="BR3" i="275"/>
  <c r="BR3" i="285"/>
  <c r="BR3" i="288"/>
  <c r="BR3" i="278"/>
  <c r="BR3" i="286"/>
  <c r="BR3" i="282"/>
  <c r="BR3" i="280"/>
  <c r="BT137" i="273"/>
  <c r="BS140" i="273"/>
  <c r="BU42" i="273"/>
  <c r="BU52" i="273"/>
  <c r="AH22" i="286"/>
  <c r="AG73" i="265"/>
  <c r="AG46" i="286"/>
  <c r="AG57" i="286"/>
  <c r="BW122" i="273" l="1"/>
  <c r="BW123" i="273" s="1"/>
  <c r="BW19" i="280" s="1"/>
  <c r="BW20" i="280" s="1"/>
  <c r="BW154" i="273"/>
  <c r="BW155" i="273" s="1"/>
  <c r="BW40" i="280" s="1"/>
  <c r="BW41" i="280" s="1"/>
  <c r="BW44" i="280" s="1"/>
  <c r="AX43" i="280"/>
  <c r="AX45" i="280" s="1"/>
  <c r="AX46" i="280" s="1"/>
  <c r="AX31" i="280"/>
  <c r="AW53" i="286"/>
  <c r="AW35" i="286"/>
  <c r="BV21" i="280"/>
  <c r="BV36" i="265" s="1"/>
  <c r="BV30" i="280"/>
  <c r="DC12" i="288"/>
  <c r="DC19" i="273"/>
  <c r="DC37" i="273"/>
  <c r="DC56" i="273"/>
  <c r="DC47" i="273"/>
  <c r="DD13" i="273"/>
  <c r="DD14" i="273" s="1"/>
  <c r="DE10" i="273"/>
  <c r="DD5" i="288"/>
  <c r="DD5" i="275"/>
  <c r="DD5" i="282"/>
  <c r="DD5" i="280"/>
  <c r="DD5" i="278"/>
  <c r="DD5" i="273"/>
  <c r="DD5" i="286"/>
  <c r="DD5" i="265"/>
  <c r="DD5" i="285"/>
  <c r="BR30" i="265"/>
  <c r="BR33" i="265" s="1"/>
  <c r="BZ51" i="273"/>
  <c r="CA48" i="273"/>
  <c r="BT66" i="273"/>
  <c r="BT67" i="273" s="1"/>
  <c r="AH14" i="286"/>
  <c r="AH16" i="286" s="1"/>
  <c r="BU4" i="265"/>
  <c r="BU4" i="285"/>
  <c r="BU4" i="286"/>
  <c r="BU4" i="280"/>
  <c r="BU4" i="275"/>
  <c r="BU4" i="282"/>
  <c r="BU4" i="288"/>
  <c r="BU4" i="273"/>
  <c r="BU4" i="278"/>
  <c r="BU148" i="273"/>
  <c r="BT11" i="278"/>
  <c r="BT13" i="278" s="1"/>
  <c r="BT25" i="278" s="1"/>
  <c r="BV15" i="286"/>
  <c r="BV100" i="273"/>
  <c r="BW101" i="273" s="1"/>
  <c r="BW59" i="273" s="1"/>
  <c r="BV146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2" i="265"/>
  <c r="Y83" i="265"/>
  <c r="BW18" i="288"/>
  <c r="BW75" i="273"/>
  <c r="BW111" i="273"/>
  <c r="BW112" i="273" s="1"/>
  <c r="BW11" i="285" s="1"/>
  <c r="BW12" i="285" s="1"/>
  <c r="BW32" i="273"/>
  <c r="BW33" i="273" s="1"/>
  <c r="BW96" i="273"/>
  <c r="BW97" i="273" s="1"/>
  <c r="BW90" i="273"/>
  <c r="BW91" i="273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40" i="273"/>
  <c r="BU137" i="273"/>
  <c r="BU10" i="265"/>
  <c r="BU31" i="265"/>
  <c r="BS27" i="278"/>
  <c r="BS32" i="278" s="1"/>
  <c r="BS34" i="278" s="1"/>
  <c r="BV20" i="278"/>
  <c r="BV33" i="278"/>
  <c r="BV12" i="278"/>
  <c r="BV147" i="273"/>
  <c r="BV141" i="273"/>
  <c r="BV41" i="278"/>
  <c r="BV42" i="278" s="1"/>
  <c r="BV43" i="278" s="1"/>
  <c r="BV136" i="273"/>
  <c r="BV13" i="285"/>
  <c r="BV13" i="265" s="1"/>
  <c r="BV22" i="285"/>
  <c r="BU13" i="288"/>
  <c r="BU43" i="286"/>
  <c r="BU20" i="286"/>
  <c r="BU32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BV26" i="280" s="1"/>
  <c r="Z52" i="286"/>
  <c r="Z54" i="286" s="1"/>
  <c r="Z60" i="286" s="1"/>
  <c r="Z56" i="286"/>
  <c r="Z58" i="286" s="1"/>
  <c r="Z61" i="286" s="1"/>
  <c r="BU142" i="273"/>
  <c r="BT19" i="278"/>
  <c r="BT21" i="278" s="1"/>
  <c r="BT26" i="278" s="1"/>
  <c r="BY20" i="273"/>
  <c r="BY153" i="273" s="1"/>
  <c r="BX24" i="273"/>
  <c r="BX25" i="273" s="1"/>
  <c r="AX35" i="265" l="1"/>
  <c r="AX37" i="265" s="1"/>
  <c r="AX42" i="265" s="1"/>
  <c r="AX47" i="265" s="1"/>
  <c r="AX16" i="265"/>
  <c r="AX19" i="265" s="1"/>
  <c r="AX22" i="265" s="1"/>
  <c r="BX122" i="273"/>
  <c r="BX123" i="273" s="1"/>
  <c r="BX19" i="280" s="1"/>
  <c r="BX20" i="280" s="1"/>
  <c r="BX154" i="273"/>
  <c r="BX155" i="273" s="1"/>
  <c r="BX40" i="280" s="1"/>
  <c r="BX41" i="280" s="1"/>
  <c r="BX44" i="280" s="1"/>
  <c r="AY28" i="280"/>
  <c r="AX70" i="265"/>
  <c r="BW21" i="280"/>
  <c r="BW36" i="265" s="1"/>
  <c r="BW30" i="280"/>
  <c r="DD12" i="288"/>
  <c r="DD19" i="273"/>
  <c r="DD37" i="273"/>
  <c r="DD56" i="273"/>
  <c r="DD47" i="273"/>
  <c r="DE13" i="273"/>
  <c r="DE14" i="273" s="1"/>
  <c r="DF10" i="273"/>
  <c r="DE5" i="275"/>
  <c r="DE5" i="282"/>
  <c r="DE5" i="280"/>
  <c r="DE5" i="278"/>
  <c r="DE5" i="273"/>
  <c r="DE5" i="288"/>
  <c r="DE5" i="265"/>
  <c r="DE5" i="285"/>
  <c r="DE5" i="286"/>
  <c r="CB48" i="273"/>
  <c r="CA51" i="273"/>
  <c r="BU66" i="273"/>
  <c r="BU67" i="273" s="1"/>
  <c r="BX18" i="288"/>
  <c r="BX75" i="273"/>
  <c r="BX76" i="273" s="1"/>
  <c r="BX26" i="280" s="1"/>
  <c r="BX111" i="273"/>
  <c r="BX112" i="273" s="1"/>
  <c r="BX11" i="285" s="1"/>
  <c r="BX12" i="285" s="1"/>
  <c r="BX32" i="273"/>
  <c r="BX33" i="273" s="1"/>
  <c r="BX96" i="273"/>
  <c r="BX97" i="273" s="1"/>
  <c r="BX90" i="273"/>
  <c r="BX91" i="273" s="1"/>
  <c r="BX2" i="265"/>
  <c r="BX2" i="282"/>
  <c r="BX2" i="280"/>
  <c r="BX2" i="278"/>
  <c r="BX2" i="275"/>
  <c r="BX2" i="285"/>
  <c r="BX2" i="288"/>
  <c r="BX2" i="286"/>
  <c r="BX2" i="273"/>
  <c r="Z62" i="286"/>
  <c r="BU140" i="273"/>
  <c r="BV137" i="273"/>
  <c r="BW15" i="286"/>
  <c r="BW100" i="273"/>
  <c r="BX101" i="273" s="1"/>
  <c r="BX59" i="273" s="1"/>
  <c r="BW146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Z153" i="273" s="1"/>
  <c r="BY24" i="273"/>
  <c r="BY25" i="273" s="1"/>
  <c r="BV142" i="273"/>
  <c r="BU19" i="278"/>
  <c r="BU21" i="278" s="1"/>
  <c r="BU26" i="278" s="1"/>
  <c r="BV13" i="288"/>
  <c r="BV43" i="286"/>
  <c r="BV20" i="286"/>
  <c r="BV32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14" i="265" s="1"/>
  <c r="BS30" i="265"/>
  <c r="BS33" i="265" s="1"/>
  <c r="BW20" i="278"/>
  <c r="BW33" i="278"/>
  <c r="BW12" i="278"/>
  <c r="BW147" i="273"/>
  <c r="BW141" i="273"/>
  <c r="BW41" i="278"/>
  <c r="BW42" i="278" s="1"/>
  <c r="BW43" i="278" s="1"/>
  <c r="BW136" i="273"/>
  <c r="BW13" i="285"/>
  <c r="BW13" i="265" s="1"/>
  <c r="BW22" i="285"/>
  <c r="BW76" i="273"/>
  <c r="BW26" i="280" s="1"/>
  <c r="BV148" i="273"/>
  <c r="BU11" i="278"/>
  <c r="BU13" i="278" s="1"/>
  <c r="BU25" i="278" s="1"/>
  <c r="AH17" i="286"/>
  <c r="AH49" i="265" s="1"/>
  <c r="AH50" i="265" s="1"/>
  <c r="AH15" i="288"/>
  <c r="AH24" i="286"/>
  <c r="AH25" i="286" s="1"/>
  <c r="BT3" i="273"/>
  <c r="BT50" i="273"/>
  <c r="BT3" i="282"/>
  <c r="BT3" i="275"/>
  <c r="BT3" i="280"/>
  <c r="BT3" i="288"/>
  <c r="BT3" i="265"/>
  <c r="BT3" i="278"/>
  <c r="BT3" i="286"/>
  <c r="BT3" i="285"/>
  <c r="AY43" i="280" l="1"/>
  <c r="AY45" i="280" s="1"/>
  <c r="AY46" i="280" s="1"/>
  <c r="AY31" i="280"/>
  <c r="AX53" i="286"/>
  <c r="AX35" i="286"/>
  <c r="BX21" i="280"/>
  <c r="BX36" i="265" s="1"/>
  <c r="BX30" i="280"/>
  <c r="BY122" i="273"/>
  <c r="BY123" i="273" s="1"/>
  <c r="BY19" i="280" s="1"/>
  <c r="BY20" i="280" s="1"/>
  <c r="BY154" i="273"/>
  <c r="BY155" i="273" s="1"/>
  <c r="BY40" i="280" s="1"/>
  <c r="BY41" i="280" s="1"/>
  <c r="BY44" i="280" s="1"/>
  <c r="DE12" i="288"/>
  <c r="DE19" i="273"/>
  <c r="DE37" i="273"/>
  <c r="DE56" i="273"/>
  <c r="DE47" i="273"/>
  <c r="DF13" i="273"/>
  <c r="DF14" i="273" s="1"/>
  <c r="DG10" i="273"/>
  <c r="DF5" i="265"/>
  <c r="DF5" i="286"/>
  <c r="DF5" i="278"/>
  <c r="DF5" i="275"/>
  <c r="DF5" i="280"/>
  <c r="DF5" i="273"/>
  <c r="DF5" i="288"/>
  <c r="DF5" i="282"/>
  <c r="DF5" i="285"/>
  <c r="CC48" i="273"/>
  <c r="CB51" i="273"/>
  <c r="BV66" i="273"/>
  <c r="BV67" i="273" s="1"/>
  <c r="BU59" i="265"/>
  <c r="BU60" i="265" s="1"/>
  <c r="BV20" i="285"/>
  <c r="BV23" i="285" s="1"/>
  <c r="AI22" i="286"/>
  <c r="AH73" i="265"/>
  <c r="AH46" i="286"/>
  <c r="AH57" i="286"/>
  <c r="BW148" i="273"/>
  <c r="BV11" i="278"/>
  <c r="BV13" i="278" s="1"/>
  <c r="BV25" i="278" s="1"/>
  <c r="BY18" i="288"/>
  <c r="BY75" i="273"/>
  <c r="BY76" i="273" s="1"/>
  <c r="BY26" i="280" s="1"/>
  <c r="BY111" i="273"/>
  <c r="BY112" i="273" s="1"/>
  <c r="BY11" i="285" s="1"/>
  <c r="BY12" i="285" s="1"/>
  <c r="BY32" i="273"/>
  <c r="BY33" i="273" s="1"/>
  <c r="BY96" i="273"/>
  <c r="BY97" i="273" s="1"/>
  <c r="BY90" i="273"/>
  <c r="BY91" i="273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14" i="265" s="1"/>
  <c r="BT30" i="265"/>
  <c r="BT33" i="265" s="1"/>
  <c r="BW4" i="265"/>
  <c r="BW4" i="288"/>
  <c r="BW4" i="275"/>
  <c r="BW4" i="286"/>
  <c r="BW4" i="285"/>
  <c r="BW4" i="273"/>
  <c r="BW4" i="282"/>
  <c r="BW4" i="278"/>
  <c r="BW4" i="280"/>
  <c r="BX13" i="288"/>
  <c r="BX43" i="286"/>
  <c r="BX20" i="286"/>
  <c r="BX32" i="286"/>
  <c r="BX18" i="285"/>
  <c r="BX15" i="275"/>
  <c r="BX79" i="273"/>
  <c r="BY80" i="273" s="1"/>
  <c r="BY58" i="273" s="1"/>
  <c r="BX57" i="273"/>
  <c r="BX20" i="278"/>
  <c r="BX33" i="278"/>
  <c r="BX12" i="278"/>
  <c r="BX147" i="273"/>
  <c r="BX141" i="273"/>
  <c r="BX41" i="278"/>
  <c r="BX42" i="278" s="1"/>
  <c r="BX43" i="278" s="1"/>
  <c r="BX136" i="273"/>
  <c r="BX13" i="285"/>
  <c r="BX13" i="265" s="1"/>
  <c r="BX22" i="285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3" i="286"/>
  <c r="BW20" i="286"/>
  <c r="BW32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42" i="273"/>
  <c r="BV19" i="278"/>
  <c r="BV21" i="278" s="1"/>
  <c r="BV26" i="278" s="1"/>
  <c r="CA20" i="273"/>
  <c r="CA153" i="273" s="1"/>
  <c r="BZ24" i="273"/>
  <c r="BZ25" i="273" s="1"/>
  <c r="BX42" i="273"/>
  <c r="BX52" i="273"/>
  <c r="BV140" i="273"/>
  <c r="BW137" i="273"/>
  <c r="Z36" i="286"/>
  <c r="Z37" i="286" s="1"/>
  <c r="Z14" i="288"/>
  <c r="Z16" i="288" s="1"/>
  <c r="Z19" i="288" s="1"/>
  <c r="Z47" i="286"/>
  <c r="Z48" i="286" s="1"/>
  <c r="Z63" i="286"/>
  <c r="BX15" i="286"/>
  <c r="BX100" i="273"/>
  <c r="BY101" i="273" s="1"/>
  <c r="BY59" i="273" s="1"/>
  <c r="BX146" i="273"/>
  <c r="BX38" i="273"/>
  <c r="BY39" i="273" s="1"/>
  <c r="BY41" i="273" s="1"/>
  <c r="BZ122" i="273" l="1"/>
  <c r="BZ123" i="273" s="1"/>
  <c r="BZ19" i="280" s="1"/>
  <c r="BZ20" i="280" s="1"/>
  <c r="BZ154" i="273"/>
  <c r="BZ155" i="273" s="1"/>
  <c r="BZ40" i="280" s="1"/>
  <c r="BZ41" i="280" s="1"/>
  <c r="BZ44" i="280" s="1"/>
  <c r="BY21" i="280"/>
  <c r="BY36" i="265" s="1"/>
  <c r="BY30" i="280"/>
  <c r="AZ28" i="280"/>
  <c r="AY70" i="265"/>
  <c r="AY35" i="265"/>
  <c r="AY37" i="265" s="1"/>
  <c r="AY42" i="265" s="1"/>
  <c r="AY47" i="265" s="1"/>
  <c r="AY16" i="265"/>
  <c r="AY19" i="265" s="1"/>
  <c r="AY22" i="265" s="1"/>
  <c r="DF12" i="288"/>
  <c r="DF19" i="273"/>
  <c r="DF37" i="273"/>
  <c r="DF56" i="273"/>
  <c r="DF47" i="273"/>
  <c r="DG13" i="273"/>
  <c r="DG14" i="273" s="1"/>
  <c r="DH10" i="273"/>
  <c r="DG5" i="288"/>
  <c r="DG5" i="275"/>
  <c r="DG5" i="282"/>
  <c r="DG5" i="280"/>
  <c r="DG5" i="278"/>
  <c r="DG5" i="273"/>
  <c r="DG5" i="265"/>
  <c r="DG5" i="285"/>
  <c r="DG5" i="286"/>
  <c r="BV27" i="278"/>
  <c r="BV32" i="278" s="1"/>
  <c r="BV34" i="278" s="1"/>
  <c r="BV9" i="265" s="1"/>
  <c r="BV11" i="265" s="1"/>
  <c r="BV14" i="265" s="1"/>
  <c r="CD48" i="273"/>
  <c r="CC51" i="273"/>
  <c r="BW66" i="273"/>
  <c r="BW67" i="273" s="1"/>
  <c r="BX60" i="273"/>
  <c r="BY13" i="288"/>
  <c r="BY43" i="286"/>
  <c r="BY20" i="286"/>
  <c r="BY32" i="286"/>
  <c r="BY18" i="285"/>
  <c r="BY79" i="273"/>
  <c r="BZ80" i="273" s="1"/>
  <c r="BZ58" i="273" s="1"/>
  <c r="BY15" i="275"/>
  <c r="BY57" i="273"/>
  <c r="AA45" i="286"/>
  <c r="Z63" i="265"/>
  <c r="Z65" i="265" s="1"/>
  <c r="Z67" i="265" s="1"/>
  <c r="Z80" i="265" s="1"/>
  <c r="AA34" i="286"/>
  <c r="Z74" i="265"/>
  <c r="Z75" i="265" s="1"/>
  <c r="Z81" i="265" s="1"/>
  <c r="BX4" i="265"/>
  <c r="BX4" i="275"/>
  <c r="BX4" i="286"/>
  <c r="BX4" i="285"/>
  <c r="BX4" i="273"/>
  <c r="BX4" i="280"/>
  <c r="BX4" i="288"/>
  <c r="BX4" i="282"/>
  <c r="BX4" i="278"/>
  <c r="CB20" i="273"/>
  <c r="CB153" i="273" s="1"/>
  <c r="CA24" i="273"/>
  <c r="CA25" i="273" s="1"/>
  <c r="BX142" i="273"/>
  <c r="BW19" i="278"/>
  <c r="BW21" i="278" s="1"/>
  <c r="BW26" i="278" s="1"/>
  <c r="BY20" i="278"/>
  <c r="BY33" i="278"/>
  <c r="BY12" i="278"/>
  <c r="BY147" i="273"/>
  <c r="BY141" i="273"/>
  <c r="BY41" i="278"/>
  <c r="BY42" i="278" s="1"/>
  <c r="BY43" i="278" s="1"/>
  <c r="BY136" i="273"/>
  <c r="BY13" i="285"/>
  <c r="BY13" i="265" s="1"/>
  <c r="BY22" i="285"/>
  <c r="AI14" i="286"/>
  <c r="AI16" i="286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37" i="273"/>
  <c r="BW140" i="273"/>
  <c r="BZ18" i="288"/>
  <c r="BZ75" i="273"/>
  <c r="BZ76" i="273" s="1"/>
  <c r="BZ26" i="280" s="1"/>
  <c r="BZ111" i="273"/>
  <c r="BZ112" i="273" s="1"/>
  <c r="BZ11" i="285" s="1"/>
  <c r="BZ12" i="285" s="1"/>
  <c r="BZ96" i="273"/>
  <c r="BZ97" i="273" s="1"/>
  <c r="BZ90" i="273"/>
  <c r="BZ91" i="273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14" i="265" s="1"/>
  <c r="BU30" i="265"/>
  <c r="BU33" i="265" s="1"/>
  <c r="BX10" i="265"/>
  <c r="BX31" i="265"/>
  <c r="BX20" i="275"/>
  <c r="BY17" i="275" s="1"/>
  <c r="BY15" i="286"/>
  <c r="BY100" i="273"/>
  <c r="BZ101" i="273" s="1"/>
  <c r="BZ59" i="273" s="1"/>
  <c r="BY146" i="273"/>
  <c r="BY38" i="273"/>
  <c r="BZ39" i="273" s="1"/>
  <c r="BZ41" i="273" s="1"/>
  <c r="BX148" i="273"/>
  <c r="BW11" i="278"/>
  <c r="BW13" i="278" s="1"/>
  <c r="BW25" i="278" s="1"/>
  <c r="CA122" i="273" l="1"/>
  <c r="CA123" i="273" s="1"/>
  <c r="CA19" i="280" s="1"/>
  <c r="CA20" i="280" s="1"/>
  <c r="CA154" i="273"/>
  <c r="CA155" i="273" s="1"/>
  <c r="CA40" i="280" s="1"/>
  <c r="CA41" i="280" s="1"/>
  <c r="CA44" i="280" s="1"/>
  <c r="AY53" i="286"/>
  <c r="AY35" i="286"/>
  <c r="AZ43" i="280"/>
  <c r="AZ45" i="280" s="1"/>
  <c r="AZ46" i="280" s="1"/>
  <c r="AZ31" i="280"/>
  <c r="BZ21" i="280"/>
  <c r="BZ36" i="265" s="1"/>
  <c r="BZ30" i="280"/>
  <c r="DG12" i="288"/>
  <c r="DG19" i="273"/>
  <c r="DG37" i="273"/>
  <c r="DG56" i="273"/>
  <c r="DG47" i="273"/>
  <c r="DH13" i="273"/>
  <c r="DH14" i="273" s="1"/>
  <c r="DI10" i="273"/>
  <c r="DH5" i="265"/>
  <c r="DH5" i="286"/>
  <c r="DH5" i="285"/>
  <c r="DH5" i="275"/>
  <c r="DH5" i="280"/>
  <c r="DH5" i="273"/>
  <c r="DH5" i="288"/>
  <c r="DH5" i="282"/>
  <c r="DH5" i="278"/>
  <c r="BV30" i="265"/>
  <c r="BV33" i="265" s="1"/>
  <c r="CE48" i="273"/>
  <c r="CD51" i="273"/>
  <c r="BW27" i="278"/>
  <c r="BW32" i="278" s="1"/>
  <c r="BW34" i="278" s="1"/>
  <c r="BW9" i="265" s="1"/>
  <c r="BW11" i="265" s="1"/>
  <c r="BW14" i="265" s="1"/>
  <c r="BW59" i="265"/>
  <c r="BW60" i="265" s="1"/>
  <c r="BX20" i="285"/>
  <c r="BX23" i="285" s="1"/>
  <c r="BZ13" i="288"/>
  <c r="BZ32" i="286"/>
  <c r="BZ43" i="286"/>
  <c r="BZ20" i="286"/>
  <c r="BZ18" i="285"/>
  <c r="BZ15" i="275"/>
  <c r="BZ79" i="273"/>
  <c r="CA80" i="273" s="1"/>
  <c r="CA58" i="273" s="1"/>
  <c r="BZ57" i="273"/>
  <c r="BZ146" i="273"/>
  <c r="BZ38" i="273"/>
  <c r="CA39" i="273" s="1"/>
  <c r="CA41" i="273" s="1"/>
  <c r="BZ20" i="278"/>
  <c r="BZ33" i="278"/>
  <c r="BZ12" i="278"/>
  <c r="BZ147" i="273"/>
  <c r="BZ141" i="273"/>
  <c r="BZ41" i="278"/>
  <c r="BZ42" i="278" s="1"/>
  <c r="BZ43" i="278" s="1"/>
  <c r="BZ136" i="273"/>
  <c r="CA18" i="288"/>
  <c r="CA75" i="273"/>
  <c r="CA76" i="273" s="1"/>
  <c r="CA26" i="280" s="1"/>
  <c r="CA96" i="273"/>
  <c r="CA97" i="273" s="1"/>
  <c r="CA111" i="273"/>
  <c r="CA112" i="273" s="1"/>
  <c r="CA11" i="285" s="1"/>
  <c r="CA12" i="285" s="1"/>
  <c r="CA32" i="273"/>
  <c r="CA33" i="273" s="1"/>
  <c r="CA90" i="273"/>
  <c r="CA91" i="273" s="1"/>
  <c r="CA2" i="265"/>
  <c r="CA2" i="288"/>
  <c r="CA2" i="282"/>
  <c r="CA2" i="280"/>
  <c r="CA2" i="278"/>
  <c r="CA2" i="286"/>
  <c r="CA2" i="273"/>
  <c r="CA2" i="275"/>
  <c r="CA2" i="285"/>
  <c r="AA52" i="286"/>
  <c r="AA54" i="286" s="1"/>
  <c r="AA60" i="286" s="1"/>
  <c r="AA56" i="286"/>
  <c r="AA58" i="286" s="1"/>
  <c r="AA61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48" i="273"/>
  <c r="BX11" i="278"/>
  <c r="BX13" i="278" s="1"/>
  <c r="BX25" i="278" s="1"/>
  <c r="BZ42" i="273"/>
  <c r="BZ52" i="273"/>
  <c r="BZ15" i="286"/>
  <c r="BZ100" i="273"/>
  <c r="CA101" i="273" s="1"/>
  <c r="CA59" i="273" s="1"/>
  <c r="BZ13" i="285"/>
  <c r="BZ13" i="265" s="1"/>
  <c r="BZ22" i="285"/>
  <c r="BX140" i="273"/>
  <c r="BY137" i="273"/>
  <c r="BY4" i="265"/>
  <c r="BY4" i="275"/>
  <c r="BY4" i="286"/>
  <c r="BY4" i="285"/>
  <c r="BY4" i="273"/>
  <c r="BY4" i="282"/>
  <c r="BY4" i="278"/>
  <c r="BY4" i="288"/>
  <c r="BY4" i="280"/>
  <c r="AI17" i="286"/>
  <c r="AI49" i="265" s="1"/>
  <c r="AI50" i="265" s="1"/>
  <c r="AI15" i="288"/>
  <c r="AI24" i="286"/>
  <c r="AI25" i="286" s="1"/>
  <c r="BY10" i="265"/>
  <c r="BY31" i="265"/>
  <c r="BY142" i="273"/>
  <c r="BX19" i="278"/>
  <c r="BX21" i="278" s="1"/>
  <c r="BX26" i="278" s="1"/>
  <c r="CC20" i="273"/>
  <c r="CC153" i="273" s="1"/>
  <c r="CB24" i="273"/>
  <c r="CB25" i="273" s="1"/>
  <c r="Z82" i="265"/>
  <c r="Z83" i="265"/>
  <c r="BX66" i="273"/>
  <c r="BX67" i="273" s="1"/>
  <c r="BY60" i="273"/>
  <c r="BA28" i="280" l="1"/>
  <c r="AZ70" i="265"/>
  <c r="CB122" i="273"/>
  <c r="CB123" i="273" s="1"/>
  <c r="CB19" i="280" s="1"/>
  <c r="CB20" i="280" s="1"/>
  <c r="CB154" i="273"/>
  <c r="CB155" i="273" s="1"/>
  <c r="CB40" i="280" s="1"/>
  <c r="CB41" i="280" s="1"/>
  <c r="CB44" i="280" s="1"/>
  <c r="AZ35" i="265"/>
  <c r="AZ37" i="265" s="1"/>
  <c r="AZ42" i="265" s="1"/>
  <c r="AZ47" i="265" s="1"/>
  <c r="AZ16" i="265"/>
  <c r="AZ19" i="265" s="1"/>
  <c r="AZ22" i="265" s="1"/>
  <c r="CA21" i="280"/>
  <c r="CA36" i="265" s="1"/>
  <c r="CA30" i="280"/>
  <c r="DH12" i="288"/>
  <c r="DH19" i="273"/>
  <c r="DH37" i="273"/>
  <c r="DH56" i="273"/>
  <c r="DH47" i="273"/>
  <c r="DI13" i="273"/>
  <c r="DI14" i="273" s="1"/>
  <c r="DJ10" i="273"/>
  <c r="DI5" i="288"/>
  <c r="DI5" i="275"/>
  <c r="DI5" i="282"/>
  <c r="DI5" i="280"/>
  <c r="DI5" i="278"/>
  <c r="DI5" i="273"/>
  <c r="DI5" i="265"/>
  <c r="DI5" i="285"/>
  <c r="DI5" i="286"/>
  <c r="BW30" i="265"/>
  <c r="BW33" i="265" s="1"/>
  <c r="CF48" i="273"/>
  <c r="CE51" i="273"/>
  <c r="BY66" i="273"/>
  <c r="BY67" i="273" s="1"/>
  <c r="BZ60" i="273"/>
  <c r="CB18" i="288"/>
  <c r="CB75" i="273"/>
  <c r="CB111" i="273"/>
  <c r="CB112" i="273" s="1"/>
  <c r="CB11" i="285" s="1"/>
  <c r="CB12" i="285" s="1"/>
  <c r="CB32" i="273"/>
  <c r="CB33" i="273" s="1"/>
  <c r="CB96" i="273"/>
  <c r="CB97" i="273" s="1"/>
  <c r="CB90" i="273"/>
  <c r="CB91" i="273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46" i="273"/>
  <c r="CA38" i="273"/>
  <c r="CB39" i="273" s="1"/>
  <c r="CB41" i="273" s="1"/>
  <c r="CA12" i="278"/>
  <c r="CA147" i="273"/>
  <c r="CA141" i="273"/>
  <c r="CA41" i="278"/>
  <c r="CA42" i="278" s="1"/>
  <c r="CA43" i="278" s="1"/>
  <c r="CA20" i="278"/>
  <c r="CA33" i="278"/>
  <c r="CA136" i="273"/>
  <c r="CA13" i="288"/>
  <c r="CA43" i="286"/>
  <c r="CA20" i="286"/>
  <c r="CA32" i="286"/>
  <c r="CA18" i="285"/>
  <c r="CA79" i="273"/>
  <c r="CB80" i="273" s="1"/>
  <c r="CB58" i="273" s="1"/>
  <c r="CA15" i="275"/>
  <c r="CA57" i="273"/>
  <c r="BZ10" i="265"/>
  <c r="BZ31" i="265"/>
  <c r="CA42" i="273"/>
  <c r="CA52" i="273"/>
  <c r="BX50" i="273"/>
  <c r="BX3" i="282"/>
  <c r="BX3" i="280"/>
  <c r="BX3" i="273"/>
  <c r="BX3" i="288"/>
  <c r="BX3" i="278"/>
  <c r="BX3" i="265"/>
  <c r="BX3" i="285"/>
  <c r="BX3" i="275"/>
  <c r="BX3" i="286"/>
  <c r="CD20" i="273"/>
  <c r="CD153" i="273" s="1"/>
  <c r="CC24" i="273"/>
  <c r="CC25" i="273" s="1"/>
  <c r="BZ142" i="273"/>
  <c r="BY19" i="278"/>
  <c r="BY21" i="278" s="1"/>
  <c r="BY26" i="278" s="1"/>
  <c r="AJ22" i="286"/>
  <c r="AI73" i="265"/>
  <c r="AI46" i="286"/>
  <c r="AI57" i="286"/>
  <c r="BY140" i="273"/>
  <c r="BZ137" i="273"/>
  <c r="BZ4" i="265"/>
  <c r="BZ4" i="288"/>
  <c r="BZ4" i="275"/>
  <c r="BZ4" i="286"/>
  <c r="BZ4" i="285"/>
  <c r="BZ4" i="273"/>
  <c r="BZ4" i="280"/>
  <c r="BZ4" i="282"/>
  <c r="BZ4" i="278"/>
  <c r="BZ148" i="273"/>
  <c r="BY11" i="278"/>
  <c r="BY13" i="278" s="1"/>
  <c r="BY25" i="278" s="1"/>
  <c r="AA62" i="286"/>
  <c r="CA15" i="286"/>
  <c r="CA100" i="273"/>
  <c r="CB101" i="273" s="1"/>
  <c r="CB59" i="273" s="1"/>
  <c r="CA13" i="285"/>
  <c r="CA13" i="265" s="1"/>
  <c r="CA22" i="285"/>
  <c r="CB76" i="273"/>
  <c r="CB26" i="280" s="1"/>
  <c r="BZ20" i="275"/>
  <c r="CA17" i="275" s="1"/>
  <c r="BX59" i="265"/>
  <c r="BX60" i="265" s="1"/>
  <c r="BY20" i="285"/>
  <c r="BY23" i="285" s="1"/>
  <c r="CC122" i="273" l="1"/>
  <c r="CC123" i="273" s="1"/>
  <c r="CC19" i="280" s="1"/>
  <c r="CC20" i="280" s="1"/>
  <c r="CC154" i="273"/>
  <c r="CC155" i="273" s="1"/>
  <c r="CC40" i="280" s="1"/>
  <c r="CC41" i="280" s="1"/>
  <c r="CC44" i="280" s="1"/>
  <c r="AZ53" i="286"/>
  <c r="AZ35" i="286"/>
  <c r="CB21" i="280"/>
  <c r="CB36" i="265" s="1"/>
  <c r="CB30" i="280"/>
  <c r="BA43" i="280"/>
  <c r="BA45" i="280" s="1"/>
  <c r="BA46" i="280" s="1"/>
  <c r="BA31" i="280"/>
  <c r="DI12" i="288"/>
  <c r="DI19" i="273"/>
  <c r="DI37" i="273"/>
  <c r="DI56" i="273"/>
  <c r="DI47" i="273"/>
  <c r="DJ13" i="273"/>
  <c r="DJ14" i="273" s="1"/>
  <c r="DK10" i="273"/>
  <c r="DJ5" i="275"/>
  <c r="DJ5" i="282"/>
  <c r="DJ5" i="280"/>
  <c r="DJ5" i="285"/>
  <c r="DJ5" i="273"/>
  <c r="DJ5" i="286"/>
  <c r="DJ5" i="288"/>
  <c r="DJ5" i="265"/>
  <c r="DJ5" i="278"/>
  <c r="BY27" i="278"/>
  <c r="BY32" i="278" s="1"/>
  <c r="BY34" i="278" s="1"/>
  <c r="BY9" i="265" s="1"/>
  <c r="BY11" i="265" s="1"/>
  <c r="BY14" i="265" s="1"/>
  <c r="CG48" i="273"/>
  <c r="CF51" i="273"/>
  <c r="BY59" i="265"/>
  <c r="BY60" i="265" s="1"/>
  <c r="BZ20" i="285"/>
  <c r="BZ23" i="285" s="1"/>
  <c r="CB13" i="288"/>
  <c r="CB43" i="286"/>
  <c r="CB20" i="286"/>
  <c r="CB32" i="286"/>
  <c r="CB18" i="285"/>
  <c r="CB15" i="275"/>
  <c r="CB79" i="273"/>
  <c r="CC80" i="273" s="1"/>
  <c r="CC58" i="273" s="1"/>
  <c r="CB57" i="273"/>
  <c r="CC18" i="288"/>
  <c r="CC75" i="273"/>
  <c r="CC111" i="273"/>
  <c r="CC112" i="273" s="1"/>
  <c r="CC11" i="285" s="1"/>
  <c r="CC12" i="285" s="1"/>
  <c r="CC32" i="273"/>
  <c r="CC33" i="273" s="1"/>
  <c r="CC96" i="273"/>
  <c r="CC97" i="273" s="1"/>
  <c r="CC90" i="273"/>
  <c r="CC91" i="273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47" i="273"/>
  <c r="CB141" i="273"/>
  <c r="CB41" i="278"/>
  <c r="CB42" i="278" s="1"/>
  <c r="CB43" i="278" s="1"/>
  <c r="CB136" i="273"/>
  <c r="CB13" i="285"/>
  <c r="CB13" i="265" s="1"/>
  <c r="CB22" i="285"/>
  <c r="BY3" i="275"/>
  <c r="BY3" i="286"/>
  <c r="BY3" i="265"/>
  <c r="BY3" i="273"/>
  <c r="BY3" i="285"/>
  <c r="BY3" i="280"/>
  <c r="BY3" i="278"/>
  <c r="BY3" i="288"/>
  <c r="BY50" i="273"/>
  <c r="BY3" i="282"/>
  <c r="AA36" i="286"/>
  <c r="AA37" i="286" s="1"/>
  <c r="AA14" i="288"/>
  <c r="AA16" i="288" s="1"/>
  <c r="AA19" i="288" s="1"/>
  <c r="AA47" i="286"/>
  <c r="AA48" i="286" s="1"/>
  <c r="AA63" i="286"/>
  <c r="BZ11" i="278"/>
  <c r="BZ13" i="278" s="1"/>
  <c r="BZ25" i="278" s="1"/>
  <c r="CA148" i="273"/>
  <c r="BZ140" i="273"/>
  <c r="CA137" i="273"/>
  <c r="AJ14" i="286"/>
  <c r="AJ16" i="286" s="1"/>
  <c r="BZ19" i="278"/>
  <c r="BZ21" i="278" s="1"/>
  <c r="BZ26" i="278" s="1"/>
  <c r="CA142" i="273"/>
  <c r="CE20" i="273"/>
  <c r="CE153" i="273" s="1"/>
  <c r="CD24" i="273"/>
  <c r="CD25" i="273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14" i="265" s="1"/>
  <c r="BX30" i="265"/>
  <c r="BX33" i="265" s="1"/>
  <c r="CB15" i="286"/>
  <c r="CB100" i="273"/>
  <c r="CC101" i="273" s="1"/>
  <c r="CC59" i="273" s="1"/>
  <c r="CB146" i="273"/>
  <c r="CB38" i="273"/>
  <c r="CC39" i="273" s="1"/>
  <c r="CC41" i="273" s="1"/>
  <c r="CC76" i="273"/>
  <c r="CC26" i="280" s="1"/>
  <c r="BZ66" i="273"/>
  <c r="BZ67" i="273" s="1"/>
  <c r="CA60" i="273"/>
  <c r="CD122" i="273" l="1"/>
  <c r="CD123" i="273" s="1"/>
  <c r="CD19" i="280" s="1"/>
  <c r="CD20" i="280" s="1"/>
  <c r="CD154" i="273"/>
  <c r="CD155" i="273" s="1"/>
  <c r="CD40" i="280" s="1"/>
  <c r="CD41" i="280" s="1"/>
  <c r="CD44" i="280" s="1"/>
  <c r="BB28" i="280"/>
  <c r="BA70" i="265"/>
  <c r="BA35" i="265"/>
  <c r="BA37" i="265" s="1"/>
  <c r="BA42" i="265" s="1"/>
  <c r="BA47" i="265" s="1"/>
  <c r="BA16" i="265"/>
  <c r="BA19" i="265" s="1"/>
  <c r="BA22" i="265" s="1"/>
  <c r="CC21" i="280"/>
  <c r="CC36" i="265" s="1"/>
  <c r="CC30" i="280"/>
  <c r="DJ12" i="288"/>
  <c r="DJ19" i="273"/>
  <c r="DJ37" i="273"/>
  <c r="DJ56" i="273"/>
  <c r="DJ47" i="273"/>
  <c r="DK13" i="273"/>
  <c r="DK14" i="273" s="1"/>
  <c r="DL10" i="273"/>
  <c r="DK5" i="265"/>
  <c r="DK5" i="286"/>
  <c r="DK5" i="285"/>
  <c r="DK5" i="288"/>
  <c r="DK5" i="282"/>
  <c r="DK5" i="278"/>
  <c r="DK5" i="275"/>
  <c r="DK5" i="280"/>
  <c r="DK5" i="273"/>
  <c r="BY30" i="265"/>
  <c r="BY33" i="265" s="1"/>
  <c r="CH48" i="273"/>
  <c r="CG51" i="273"/>
  <c r="CA66" i="273"/>
  <c r="CA67" i="273" s="1"/>
  <c r="CB60" i="273"/>
  <c r="CC13" i="288"/>
  <c r="CC43" i="286"/>
  <c r="CC20" i="286"/>
  <c r="CC32" i="286"/>
  <c r="CC18" i="285"/>
  <c r="CC79" i="273"/>
  <c r="CD80" i="273" s="1"/>
  <c r="CD58" i="273" s="1"/>
  <c r="CC15" i="275"/>
  <c r="CC57" i="273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11" i="285" s="1"/>
  <c r="CD12" i="285" s="1"/>
  <c r="CD32" i="273"/>
  <c r="CD33" i="273" s="1"/>
  <c r="CD96" i="273"/>
  <c r="CD97" i="273" s="1"/>
  <c r="CD90" i="273"/>
  <c r="CD91" i="273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42" i="273"/>
  <c r="CB137" i="273"/>
  <c r="CA140" i="273"/>
  <c r="CA11" i="278"/>
  <c r="CA13" i="278" s="1"/>
  <c r="CA25" i="278" s="1"/>
  <c r="CA27" i="278" s="1"/>
  <c r="CA32" i="278" s="1"/>
  <c r="CA34" i="278" s="1"/>
  <c r="CB148" i="273"/>
  <c r="AA52" i="265"/>
  <c r="AA53" i="265" s="1"/>
  <c r="AA24" i="265"/>
  <c r="AA25" i="265" s="1"/>
  <c r="CC15" i="286"/>
  <c r="CC100" i="273"/>
  <c r="CD101" i="273" s="1"/>
  <c r="CD59" i="273" s="1"/>
  <c r="CC146" i="273"/>
  <c r="CC38" i="273"/>
  <c r="CD39" i="273" s="1"/>
  <c r="CD41" i="273" s="1"/>
  <c r="CD76" i="273"/>
  <c r="CD26" i="280" s="1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F20" i="273"/>
  <c r="CF153" i="273" s="1"/>
  <c r="CE24" i="273"/>
  <c r="CE25" i="273" s="1"/>
  <c r="AJ17" i="286"/>
  <c r="AJ49" i="265" s="1"/>
  <c r="AJ50" i="265" s="1"/>
  <c r="AJ15" i="288"/>
  <c r="AJ24" i="286"/>
  <c r="AJ25" i="286" s="1"/>
  <c r="BZ27" i="278"/>
  <c r="BZ32" i="278" s="1"/>
  <c r="BZ34" i="278" s="1"/>
  <c r="AB45" i="286"/>
  <c r="AA63" i="265"/>
  <c r="AA65" i="265" s="1"/>
  <c r="AA67" i="265" s="1"/>
  <c r="AA80" i="265" s="1"/>
  <c r="AB34" i="286"/>
  <c r="AA74" i="265"/>
  <c r="AA75" i="265" s="1"/>
  <c r="AA81" i="265" s="1"/>
  <c r="CB10" i="265"/>
  <c r="CB31" i="265"/>
  <c r="CC20" i="278"/>
  <c r="CC33" i="278"/>
  <c r="CC12" i="278"/>
  <c r="CC147" i="273"/>
  <c r="CC141" i="273"/>
  <c r="CC41" i="278"/>
  <c r="CC42" i="278" s="1"/>
  <c r="CC43" i="278" s="1"/>
  <c r="CC136" i="273"/>
  <c r="CC13" i="285"/>
  <c r="CC13" i="265" s="1"/>
  <c r="CC22" i="285"/>
  <c r="CB20" i="275"/>
  <c r="CC17" i="275" s="1"/>
  <c r="BZ59" i="265"/>
  <c r="BZ60" i="265" s="1"/>
  <c r="CA20" i="285"/>
  <c r="CA23" i="285" s="1"/>
  <c r="CE122" i="273" l="1"/>
  <c r="CE123" i="273" s="1"/>
  <c r="CE19" i="280" s="1"/>
  <c r="CE20" i="280" s="1"/>
  <c r="CE154" i="273"/>
  <c r="CE155" i="273" s="1"/>
  <c r="CE40" i="280" s="1"/>
  <c r="CE41" i="280" s="1"/>
  <c r="CE44" i="280" s="1"/>
  <c r="BA35" i="286"/>
  <c r="BA53" i="286"/>
  <c r="BB43" i="280"/>
  <c r="BB45" i="280" s="1"/>
  <c r="BB46" i="280" s="1"/>
  <c r="BB31" i="280"/>
  <c r="CD21" i="280"/>
  <c r="CD36" i="265" s="1"/>
  <c r="CD30" i="280"/>
  <c r="DK12" i="288"/>
  <c r="DK19" i="273"/>
  <c r="DK37" i="273"/>
  <c r="DK56" i="273"/>
  <c r="DK47" i="273"/>
  <c r="DL13" i="273"/>
  <c r="DL14" i="273" s="1"/>
  <c r="DM10" i="273"/>
  <c r="DL5" i="288"/>
  <c r="DL5" i="275"/>
  <c r="DL5" i="282"/>
  <c r="DL5" i="280"/>
  <c r="DL5" i="278"/>
  <c r="DL5" i="273"/>
  <c r="DL5" i="286"/>
  <c r="DL5" i="265"/>
  <c r="DL5" i="285"/>
  <c r="CC20" i="275"/>
  <c r="CD17" i="275" s="1"/>
  <c r="CI48" i="273"/>
  <c r="CH51" i="273"/>
  <c r="CC10" i="265"/>
  <c r="CC31" i="265"/>
  <c r="AA82" i="265"/>
  <c r="AA83" i="265"/>
  <c r="BZ9" i="265"/>
  <c r="BZ11" i="265" s="1"/>
  <c r="BZ14" i="265" s="1"/>
  <c r="BZ30" i="265"/>
  <c r="BZ33" i="265" s="1"/>
  <c r="CE18" i="288"/>
  <c r="CE75" i="273"/>
  <c r="CE111" i="273"/>
  <c r="CE112" i="273" s="1"/>
  <c r="CE11" i="285" s="1"/>
  <c r="CE12" i="285" s="1"/>
  <c r="CE32" i="273"/>
  <c r="CE33" i="273" s="1"/>
  <c r="CE96" i="273"/>
  <c r="CE97" i="273" s="1"/>
  <c r="CE90" i="273"/>
  <c r="CE91" i="273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48" i="273"/>
  <c r="CB11" i="278"/>
  <c r="CB13" i="278" s="1"/>
  <c r="CB25" i="278" s="1"/>
  <c r="CC142" i="273"/>
  <c r="CB19" i="278"/>
  <c r="CB21" i="278" s="1"/>
  <c r="CB26" i="278" s="1"/>
  <c r="CD20" i="278"/>
  <c r="CD33" i="278"/>
  <c r="CD12" i="278"/>
  <c r="CD147" i="273"/>
  <c r="CD141" i="273"/>
  <c r="CD41" i="278"/>
  <c r="CD42" i="278" s="1"/>
  <c r="CD43" i="278" s="1"/>
  <c r="CD136" i="273"/>
  <c r="CD13" i="285"/>
  <c r="CD13" i="265" s="1"/>
  <c r="CD22" i="285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2" i="286"/>
  <c r="AB54" i="286" s="1"/>
  <c r="AB60" i="286" s="1"/>
  <c r="AB56" i="286"/>
  <c r="AB58" i="286" s="1"/>
  <c r="AB61" i="286" s="1"/>
  <c r="AK22" i="286"/>
  <c r="AJ73" i="265"/>
  <c r="AJ46" i="286"/>
  <c r="AJ57" i="286"/>
  <c r="CG20" i="273"/>
  <c r="CG153" i="273" s="1"/>
  <c r="CF24" i="273"/>
  <c r="CF25" i="273" s="1"/>
  <c r="CD13" i="288"/>
  <c r="CD43" i="286"/>
  <c r="CD20" i="286"/>
  <c r="CD32" i="286"/>
  <c r="CD18" i="285"/>
  <c r="CD15" i="275"/>
  <c r="CD79" i="273"/>
  <c r="CE80" i="273" s="1"/>
  <c r="CE58" i="273" s="1"/>
  <c r="CD57" i="273"/>
  <c r="CA9" i="265"/>
  <c r="CA11" i="265" s="1"/>
  <c r="CA14" i="265" s="1"/>
  <c r="CA30" i="265"/>
  <c r="CA33" i="265" s="1"/>
  <c r="CB140" i="273"/>
  <c r="CC137" i="273"/>
  <c r="CD15" i="286"/>
  <c r="CD100" i="273"/>
  <c r="CE101" i="273" s="1"/>
  <c r="CE59" i="273" s="1"/>
  <c r="CD146" i="273"/>
  <c r="CD38" i="273"/>
  <c r="CE39" i="273" s="1"/>
  <c r="CE41" i="273" s="1"/>
  <c r="CE76" i="273"/>
  <c r="CE26" i="280" s="1"/>
  <c r="CB66" i="273"/>
  <c r="CB67" i="273" s="1"/>
  <c r="CC60" i="273"/>
  <c r="CF122" i="273" l="1"/>
  <c r="CF123" i="273" s="1"/>
  <c r="CF19" i="280" s="1"/>
  <c r="CF20" i="280" s="1"/>
  <c r="CF154" i="273"/>
  <c r="CF155" i="273" s="1"/>
  <c r="CF40" i="280" s="1"/>
  <c r="CF41" i="280" s="1"/>
  <c r="CF44" i="280" s="1"/>
  <c r="BC28" i="280"/>
  <c r="BB70" i="265"/>
  <c r="BB35" i="265"/>
  <c r="BB37" i="265" s="1"/>
  <c r="BB42" i="265" s="1"/>
  <c r="BB47" i="265" s="1"/>
  <c r="BB16" i="265"/>
  <c r="BB19" i="265" s="1"/>
  <c r="BB22" i="265" s="1"/>
  <c r="CE21" i="280"/>
  <c r="CE36" i="265" s="1"/>
  <c r="CE30" i="280"/>
  <c r="CD20" i="275"/>
  <c r="CE17" i="275" s="1"/>
  <c r="DL12" i="288"/>
  <c r="DL19" i="273"/>
  <c r="DL37" i="273"/>
  <c r="DL56" i="273"/>
  <c r="DL47" i="273"/>
  <c r="DM13" i="273"/>
  <c r="DM14" i="273" s="1"/>
  <c r="DN10" i="273"/>
  <c r="DM5" i="265"/>
  <c r="DM5" i="286"/>
  <c r="DM5" i="285"/>
  <c r="DM5" i="288"/>
  <c r="DM5" i="282"/>
  <c r="DM5" i="278"/>
  <c r="DM5" i="275"/>
  <c r="DM5" i="280"/>
  <c r="DM5" i="273"/>
  <c r="CJ48" i="273"/>
  <c r="CI51" i="273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40" i="273"/>
  <c r="CD137" i="273"/>
  <c r="CF18" i="288"/>
  <c r="CF75" i="273"/>
  <c r="CF76" i="273" s="1"/>
  <c r="CF26" i="280" s="1"/>
  <c r="CF111" i="273"/>
  <c r="CF112" i="273" s="1"/>
  <c r="CF11" i="285" s="1"/>
  <c r="CF12" i="285" s="1"/>
  <c r="CF32" i="273"/>
  <c r="CF33" i="273" s="1"/>
  <c r="CF96" i="273"/>
  <c r="CF97" i="273" s="1"/>
  <c r="CF90" i="273"/>
  <c r="CF91" i="273" s="1"/>
  <c r="CF2" i="265"/>
  <c r="CF2" i="282"/>
  <c r="CF2" i="280"/>
  <c r="CF2" i="278"/>
  <c r="CF2" i="288"/>
  <c r="CF2" i="286"/>
  <c r="CF2" i="273"/>
  <c r="CF2" i="275"/>
  <c r="CF2" i="285"/>
  <c r="AK14" i="286"/>
  <c r="AK16" i="286" s="1"/>
  <c r="AB62" i="286"/>
  <c r="CD142" i="273"/>
  <c r="CC19" i="278"/>
  <c r="CC21" i="278" s="1"/>
  <c r="CC26" i="278" s="1"/>
  <c r="CD148" i="273"/>
  <c r="CC11" i="278"/>
  <c r="CC13" i="278" s="1"/>
  <c r="CC25" i="278" s="1"/>
  <c r="CC27" i="278" s="1"/>
  <c r="CC32" i="278" s="1"/>
  <c r="CC34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47" i="273"/>
  <c r="CE141" i="273"/>
  <c r="CE41" i="278"/>
  <c r="CE42" i="278" s="1"/>
  <c r="CE43" i="278" s="1"/>
  <c r="CE136" i="273"/>
  <c r="CE13" i="285"/>
  <c r="CE13" i="265" s="1"/>
  <c r="CE22" i="285"/>
  <c r="CC66" i="273"/>
  <c r="CC67" i="273" s="1"/>
  <c r="CD60" i="273"/>
  <c r="CE13" i="288"/>
  <c r="CE43" i="286"/>
  <c r="CE20" i="286"/>
  <c r="CE32" i="286"/>
  <c r="CE18" i="285"/>
  <c r="CE79" i="273"/>
  <c r="CF80" i="273" s="1"/>
  <c r="CF58" i="273" s="1"/>
  <c r="CE15" i="275"/>
  <c r="CE20" i="275" s="1"/>
  <c r="CF17" i="275" s="1"/>
  <c r="CE57" i="273"/>
  <c r="CH20" i="273"/>
  <c r="CH153" i="273" s="1"/>
  <c r="CG24" i="273"/>
  <c r="CG25" i="273" s="1"/>
  <c r="CB59" i="265"/>
  <c r="CB60" i="265" s="1"/>
  <c r="CC20" i="285"/>
  <c r="CC23" i="285" s="1"/>
  <c r="CD10" i="265"/>
  <c r="CD31" i="265"/>
  <c r="CB27" i="278"/>
  <c r="CB32" i="278" s="1"/>
  <c r="CB34" i="278" s="1"/>
  <c r="CE15" i="286"/>
  <c r="CE100" i="273"/>
  <c r="CF101" i="273" s="1"/>
  <c r="CF59" i="273" s="1"/>
  <c r="CE146" i="273"/>
  <c r="CE38" i="273"/>
  <c r="CF39" i="273" s="1"/>
  <c r="CF41" i="273" s="1"/>
  <c r="CF21" i="280" l="1"/>
  <c r="CF36" i="265" s="1"/>
  <c r="CF30" i="280"/>
  <c r="CG122" i="273"/>
  <c r="CG123" i="273" s="1"/>
  <c r="CG19" i="280" s="1"/>
  <c r="CG20" i="280" s="1"/>
  <c r="CG154" i="273"/>
  <c r="CG155" i="273" s="1"/>
  <c r="CG40" i="280" s="1"/>
  <c r="CG41" i="280" s="1"/>
  <c r="CG44" i="280" s="1"/>
  <c r="BB53" i="286"/>
  <c r="BB35" i="286"/>
  <c r="BC43" i="280"/>
  <c r="BC45" i="280" s="1"/>
  <c r="BC46" i="280" s="1"/>
  <c r="BC31" i="280"/>
  <c r="DM12" i="288"/>
  <c r="DM19" i="273"/>
  <c r="DM37" i="273"/>
  <c r="DM56" i="273"/>
  <c r="DM47" i="273"/>
  <c r="DN13" i="273"/>
  <c r="DN14" i="273" s="1"/>
  <c r="DO10" i="273"/>
  <c r="DN5" i="288"/>
  <c r="DN5" i="275"/>
  <c r="DN5" i="282"/>
  <c r="DN5" i="280"/>
  <c r="DN5" i="285"/>
  <c r="DN5" i="273"/>
  <c r="DN5" i="286"/>
  <c r="DN5" i="265"/>
  <c r="DN5" i="278"/>
  <c r="CJ51" i="273"/>
  <c r="CK48" i="273"/>
  <c r="CF13" i="288"/>
  <c r="CF43" i="286"/>
  <c r="CF20" i="286"/>
  <c r="CF32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I153" i="273" s="1"/>
  <c r="CH24" i="273"/>
  <c r="CH25" i="273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14" i="265" s="1"/>
  <c r="CC30" i="265"/>
  <c r="CC33" i="265" s="1"/>
  <c r="AB36" i="286"/>
  <c r="AB37" i="286" s="1"/>
  <c r="AB14" i="288"/>
  <c r="AB16" i="288" s="1"/>
  <c r="AB19" i="288" s="1"/>
  <c r="AB47" i="286"/>
  <c r="AB48" i="286" s="1"/>
  <c r="AB63" i="286"/>
  <c r="AK17" i="286"/>
  <c r="AK49" i="265" s="1"/>
  <c r="AK50" i="265" s="1"/>
  <c r="AK15" i="288"/>
  <c r="AK24" i="286"/>
  <c r="AK25" i="286" s="1"/>
  <c r="CF15" i="286"/>
  <c r="CF100" i="273"/>
  <c r="CG101" i="273" s="1"/>
  <c r="CG59" i="273" s="1"/>
  <c r="CF146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14" i="265" s="1"/>
  <c r="CB30" i="265"/>
  <c r="CB33" i="265" s="1"/>
  <c r="CG18" i="288"/>
  <c r="CG75" i="273"/>
  <c r="CG76" i="273" s="1"/>
  <c r="CG26" i="280" s="1"/>
  <c r="CG111" i="273"/>
  <c r="CG112" i="273" s="1"/>
  <c r="CG11" i="285" s="1"/>
  <c r="CG12" i="285" s="1"/>
  <c r="CG32" i="273"/>
  <c r="CG33" i="273" s="1"/>
  <c r="CG96" i="273"/>
  <c r="CG97" i="273" s="1"/>
  <c r="CG90" i="273"/>
  <c r="CG91" i="273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48" i="273"/>
  <c r="CD11" i="278"/>
  <c r="CD13" i="278" s="1"/>
  <c r="CD25" i="278" s="1"/>
  <c r="CE142" i="273"/>
  <c r="CD19" i="278"/>
  <c r="CD21" i="278" s="1"/>
  <c r="CD26" i="278" s="1"/>
  <c r="CF20" i="278"/>
  <c r="CF33" i="278"/>
  <c r="CF12" i="278"/>
  <c r="CF147" i="273"/>
  <c r="CF141" i="273"/>
  <c r="CF41" i="278"/>
  <c r="CF42" i="278" s="1"/>
  <c r="CF43" i="278" s="1"/>
  <c r="CF136" i="273"/>
  <c r="CF13" i="285"/>
  <c r="CF13" i="265" s="1"/>
  <c r="CF22" i="285"/>
  <c r="CE137" i="273"/>
  <c r="CD140" i="273"/>
  <c r="BC35" i="265" l="1"/>
  <c r="BC37" i="265" s="1"/>
  <c r="BC42" i="265" s="1"/>
  <c r="BC47" i="265" s="1"/>
  <c r="BC16" i="265"/>
  <c r="BC19" i="265" s="1"/>
  <c r="BC22" i="265" s="1"/>
  <c r="CG21" i="280"/>
  <c r="CG36" i="265" s="1"/>
  <c r="CG30" i="280"/>
  <c r="CH122" i="273"/>
  <c r="CH123" i="273" s="1"/>
  <c r="CH19" i="280" s="1"/>
  <c r="CH20" i="280" s="1"/>
  <c r="CH154" i="273"/>
  <c r="CH155" i="273" s="1"/>
  <c r="CH40" i="280" s="1"/>
  <c r="CH41" i="280" s="1"/>
  <c r="CH44" i="280" s="1"/>
  <c r="BD28" i="280"/>
  <c r="BC70" i="265"/>
  <c r="DN12" i="288"/>
  <c r="DN19" i="273"/>
  <c r="DN37" i="273"/>
  <c r="DN56" i="273"/>
  <c r="DN47" i="273"/>
  <c r="DO13" i="273"/>
  <c r="DO14" i="273" s="1"/>
  <c r="DP10" i="273"/>
  <c r="DO5" i="288"/>
  <c r="DO5" i="265"/>
  <c r="DO5" i="286"/>
  <c r="DO5" i="285"/>
  <c r="DO5" i="275"/>
  <c r="DO5" i="282"/>
  <c r="DO5" i="280"/>
  <c r="DO5" i="278"/>
  <c r="DO5" i="273"/>
  <c r="CK51" i="273"/>
  <c r="CL48" i="273"/>
  <c r="CE140" i="273"/>
  <c r="CF137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47" i="273"/>
  <c r="CG141" i="273"/>
  <c r="CG41" i="278"/>
  <c r="CG42" i="278" s="1"/>
  <c r="CG43" i="278" s="1"/>
  <c r="CG136" i="273"/>
  <c r="CG13" i="285"/>
  <c r="CG13" i="265" s="1"/>
  <c r="CG22" i="285"/>
  <c r="CF4" i="265"/>
  <c r="CF4" i="288"/>
  <c r="CF4" i="282"/>
  <c r="CF4" i="280"/>
  <c r="CF4" i="278"/>
  <c r="CF4" i="286"/>
  <c r="CF4" i="273"/>
  <c r="CF4" i="275"/>
  <c r="CF4" i="285"/>
  <c r="CG13" i="288"/>
  <c r="CG43" i="286"/>
  <c r="CG20" i="286"/>
  <c r="CG32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J153" i="273" s="1"/>
  <c r="CI24" i="273"/>
  <c r="CI25" i="273" s="1"/>
  <c r="CF142" i="273"/>
  <c r="CE19" i="278"/>
  <c r="CE21" i="278" s="1"/>
  <c r="CE26" i="278" s="1"/>
  <c r="CF148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5" i="286"/>
  <c r="CG100" i="273"/>
  <c r="CH101" i="273" s="1"/>
  <c r="CH59" i="273" s="1"/>
  <c r="CG146" i="273"/>
  <c r="CG38" i="273"/>
  <c r="CH39" i="273" s="1"/>
  <c r="CH41" i="273" s="1"/>
  <c r="CG42" i="273"/>
  <c r="CG52" i="273"/>
  <c r="AL22" i="286"/>
  <c r="AK73" i="265"/>
  <c r="AK46" i="286"/>
  <c r="AK57" i="286"/>
  <c r="AC45" i="286"/>
  <c r="AB63" i="265"/>
  <c r="AB65" i="265" s="1"/>
  <c r="AB67" i="265" s="1"/>
  <c r="AB80" i="265" s="1"/>
  <c r="AC34" i="286"/>
  <c r="AB74" i="265"/>
  <c r="AB75" i="265" s="1"/>
  <c r="AB81" i="265" s="1"/>
  <c r="CH18" i="288"/>
  <c r="CH75" i="273"/>
  <c r="CH76" i="273" s="1"/>
  <c r="CH26" i="280" s="1"/>
  <c r="CH111" i="273"/>
  <c r="CH112" i="273" s="1"/>
  <c r="CH11" i="285" s="1"/>
  <c r="CH12" i="285" s="1"/>
  <c r="CH32" i="273"/>
  <c r="CH33" i="273" s="1"/>
  <c r="CH96" i="273"/>
  <c r="CH97" i="273" s="1"/>
  <c r="CH90" i="273"/>
  <c r="CH91" i="273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CI122" i="273" l="1"/>
  <c r="CI123" i="273" s="1"/>
  <c r="CI19" i="280" s="1"/>
  <c r="CI20" i="280" s="1"/>
  <c r="CI154" i="273"/>
  <c r="CI155" i="273" s="1"/>
  <c r="CI40" i="280" s="1"/>
  <c r="CI41" i="280" s="1"/>
  <c r="CI44" i="280" s="1"/>
  <c r="BD43" i="280"/>
  <c r="BD45" i="280" s="1"/>
  <c r="BD46" i="280" s="1"/>
  <c r="BD31" i="280"/>
  <c r="CH21" i="280"/>
  <c r="CH36" i="265" s="1"/>
  <c r="CH30" i="280"/>
  <c r="BC35" i="286"/>
  <c r="BC53" i="286"/>
  <c r="DO12" i="288"/>
  <c r="DO19" i="273"/>
  <c r="DO37" i="273"/>
  <c r="DO56" i="273"/>
  <c r="DO47" i="273"/>
  <c r="DP13" i="273"/>
  <c r="DP14" i="273" s="1"/>
  <c r="DQ10" i="273"/>
  <c r="DP5" i="288"/>
  <c r="DP5" i="275"/>
  <c r="DP5" i="282"/>
  <c r="DP5" i="280"/>
  <c r="DP5" i="278"/>
  <c r="DP5" i="273"/>
  <c r="DP5" i="265"/>
  <c r="DP5" i="286"/>
  <c r="DP5" i="285"/>
  <c r="CE27" i="278"/>
  <c r="CE32" i="278" s="1"/>
  <c r="CE34" i="278" s="1"/>
  <c r="CE30" i="265" s="1"/>
  <c r="CE33" i="265" s="1"/>
  <c r="CL51" i="273"/>
  <c r="CM48" i="273"/>
  <c r="CE59" i="265"/>
  <c r="CE60" i="265" s="1"/>
  <c r="CF20" i="285"/>
  <c r="CF23" i="285" s="1"/>
  <c r="CH20" i="278"/>
  <c r="CH33" i="278"/>
  <c r="CH12" i="278"/>
  <c r="CH147" i="273"/>
  <c r="CH141" i="273"/>
  <c r="CH41" i="278"/>
  <c r="CH42" i="278" s="1"/>
  <c r="CH43" i="278" s="1"/>
  <c r="CH136" i="273"/>
  <c r="CH13" i="285"/>
  <c r="CH13" i="265" s="1"/>
  <c r="CH22" i="285"/>
  <c r="AB82" i="265"/>
  <c r="AB83" i="265"/>
  <c r="AL14" i="286"/>
  <c r="AL16" i="286" s="1"/>
  <c r="CG4" i="265"/>
  <c r="CG4" i="275"/>
  <c r="CG4" i="286"/>
  <c r="CG4" i="285"/>
  <c r="CG4" i="273"/>
  <c r="CG4" i="288"/>
  <c r="CG4" i="282"/>
  <c r="CG4" i="278"/>
  <c r="CG4" i="280"/>
  <c r="CH13" i="288"/>
  <c r="CH43" i="286"/>
  <c r="CH20" i="286"/>
  <c r="CH32" i="286"/>
  <c r="CH18" i="285"/>
  <c r="CH79" i="273"/>
  <c r="CI80" i="273" s="1"/>
  <c r="CI58" i="273" s="1"/>
  <c r="CH15" i="275"/>
  <c r="CH20" i="275" s="1"/>
  <c r="CI17" i="275" s="1"/>
  <c r="CH57" i="273"/>
  <c r="CG148" i="273"/>
  <c r="CF11" i="278"/>
  <c r="CF13" i="278" s="1"/>
  <c r="CF25" i="278" s="1"/>
  <c r="CG142" i="273"/>
  <c r="CF19" i="278"/>
  <c r="CF21" i="278" s="1"/>
  <c r="CF26" i="278" s="1"/>
  <c r="CI18" i="288"/>
  <c r="CI75" i="273"/>
  <c r="CI111" i="273"/>
  <c r="CI112" i="273" s="1"/>
  <c r="CI11" i="285" s="1"/>
  <c r="CI12" i="285" s="1"/>
  <c r="CI32" i="273"/>
  <c r="CI33" i="273" s="1"/>
  <c r="CI96" i="273"/>
  <c r="CI97" i="273" s="1"/>
  <c r="CI90" i="273"/>
  <c r="CI91" i="273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14" i="265" s="1"/>
  <c r="CD30" i="265"/>
  <c r="CD33" i="265" s="1"/>
  <c r="CH15" i="286"/>
  <c r="CH100" i="273"/>
  <c r="CI101" i="273" s="1"/>
  <c r="CI59" i="273" s="1"/>
  <c r="CH146" i="273"/>
  <c r="CH38" i="273"/>
  <c r="CI39" i="273" s="1"/>
  <c r="CI41" i="273" s="1"/>
  <c r="CI76" i="273"/>
  <c r="CI26" i="280" s="1"/>
  <c r="AC52" i="286"/>
  <c r="AC54" i="286" s="1"/>
  <c r="AC60" i="286" s="1"/>
  <c r="AC56" i="286"/>
  <c r="AC58" i="286" s="1"/>
  <c r="AC61" i="286" s="1"/>
  <c r="CH42" i="273"/>
  <c r="CH52" i="273"/>
  <c r="CE9" i="265"/>
  <c r="CE11" i="265" s="1"/>
  <c r="CE14" i="265" s="1"/>
  <c r="CK20" i="273"/>
  <c r="CK153" i="273" s="1"/>
  <c r="CJ24" i="273"/>
  <c r="CJ25" i="273" s="1"/>
  <c r="CE3" i="280"/>
  <c r="CE50" i="273"/>
  <c r="CE3" i="265"/>
  <c r="CE3" i="285"/>
  <c r="CE3" i="273"/>
  <c r="CE3" i="282"/>
  <c r="CE3" i="275"/>
  <c r="CE3" i="288"/>
  <c r="CE3" i="278"/>
  <c r="CE3" i="286"/>
  <c r="CG137" i="273"/>
  <c r="CF140" i="273"/>
  <c r="CJ122" i="273" l="1"/>
  <c r="CJ123" i="273" s="1"/>
  <c r="CJ19" i="280" s="1"/>
  <c r="CJ20" i="280" s="1"/>
  <c r="CJ154" i="273"/>
  <c r="CJ155" i="273" s="1"/>
  <c r="CJ40" i="280" s="1"/>
  <c r="CJ41" i="280" s="1"/>
  <c r="CJ44" i="280" s="1"/>
  <c r="BD35" i="265"/>
  <c r="BD37" i="265" s="1"/>
  <c r="BD42" i="265" s="1"/>
  <c r="BD47" i="265" s="1"/>
  <c r="BD16" i="265"/>
  <c r="BD19" i="265" s="1"/>
  <c r="BD22" i="265" s="1"/>
  <c r="CI21" i="280"/>
  <c r="CI36" i="265" s="1"/>
  <c r="CI30" i="280"/>
  <c r="BE28" i="280"/>
  <c r="BD70" i="265"/>
  <c r="DP12" i="288"/>
  <c r="DP19" i="273"/>
  <c r="DP37" i="273"/>
  <c r="DP56" i="273"/>
  <c r="DP47" i="273"/>
  <c r="DQ13" i="273"/>
  <c r="DQ14" i="273" s="1"/>
  <c r="DR10" i="273"/>
  <c r="DQ5" i="265"/>
  <c r="DQ5" i="286"/>
  <c r="DQ5" i="285"/>
  <c r="DQ5" i="288"/>
  <c r="DQ5" i="275"/>
  <c r="DQ5" i="282"/>
  <c r="DQ5" i="280"/>
  <c r="DQ5" i="278"/>
  <c r="DQ5" i="273"/>
  <c r="CN48" i="273"/>
  <c r="CM51" i="273"/>
  <c r="CG140" i="273"/>
  <c r="CH137" i="273"/>
  <c r="CJ18" i="288"/>
  <c r="CJ75" i="273"/>
  <c r="CJ76" i="273" s="1"/>
  <c r="CJ26" i="280" s="1"/>
  <c r="CJ111" i="273"/>
  <c r="CJ112" i="273" s="1"/>
  <c r="CJ11" i="285" s="1"/>
  <c r="CJ12" i="285" s="1"/>
  <c r="CJ32" i="273"/>
  <c r="CJ33" i="273" s="1"/>
  <c r="CJ96" i="273"/>
  <c r="CJ97" i="273" s="1"/>
  <c r="CJ90" i="273"/>
  <c r="CJ91" i="273" s="1"/>
  <c r="CJ2" i="265"/>
  <c r="CJ2" i="288"/>
  <c r="CJ2" i="275"/>
  <c r="CJ2" i="286"/>
  <c r="CJ2" i="285"/>
  <c r="CJ2" i="273"/>
  <c r="CJ2" i="280"/>
  <c r="CJ2" i="282"/>
  <c r="CJ2" i="278"/>
  <c r="AC62" i="286"/>
  <c r="CI42" i="273"/>
  <c r="CI52" i="273"/>
  <c r="CG66" i="273"/>
  <c r="CG67" i="273" s="1"/>
  <c r="CH60" i="273"/>
  <c r="CI20" i="278"/>
  <c r="CI33" i="278"/>
  <c r="CI12" i="278"/>
  <c r="CI147" i="273"/>
  <c r="CI141" i="273"/>
  <c r="CI41" i="278"/>
  <c r="CI42" i="278" s="1"/>
  <c r="CI43" i="278" s="1"/>
  <c r="CI136" i="273"/>
  <c r="CI13" i="285"/>
  <c r="CI13" i="265" s="1"/>
  <c r="CI22" i="285"/>
  <c r="CH142" i="273"/>
  <c r="CG19" i="278"/>
  <c r="CG21" i="278" s="1"/>
  <c r="CG26" i="278" s="1"/>
  <c r="CH148" i="273"/>
  <c r="CG11" i="278"/>
  <c r="CG13" i="278" s="1"/>
  <c r="CG25" i="278" s="1"/>
  <c r="CG27" i="278" s="1"/>
  <c r="CG32" i="278" s="1"/>
  <c r="CG34" i="278" s="1"/>
  <c r="CL20" i="273"/>
  <c r="CL153" i="273" s="1"/>
  <c r="CK24" i="273"/>
  <c r="CK25" i="273" s="1"/>
  <c r="CH4" i="265"/>
  <c r="CH4" i="288"/>
  <c r="CH4" i="282"/>
  <c r="CH4" i="285"/>
  <c r="CH4" i="280"/>
  <c r="CH4" i="278"/>
  <c r="CH4" i="273"/>
  <c r="CH4" i="275"/>
  <c r="CH4" i="286"/>
  <c r="CI13" i="288"/>
  <c r="CI43" i="286"/>
  <c r="CI20" i="286"/>
  <c r="CI32" i="286"/>
  <c r="CI79" i="273"/>
  <c r="CJ80" i="273" s="1"/>
  <c r="CJ58" i="273" s="1"/>
  <c r="CI18" i="285"/>
  <c r="CI15" i="275"/>
  <c r="CI20" i="275" s="1"/>
  <c r="CJ17" i="275" s="1"/>
  <c r="CI57" i="273"/>
  <c r="CF3" i="280"/>
  <c r="CF3" i="282"/>
  <c r="CF3" i="278"/>
  <c r="CF3" i="273"/>
  <c r="CF3" i="286"/>
  <c r="CF3" i="288"/>
  <c r="CF3" i="285"/>
  <c r="CF50" i="273"/>
  <c r="CF3" i="265"/>
  <c r="CF3" i="275"/>
  <c r="CI15" i="286"/>
  <c r="CI100" i="273"/>
  <c r="CJ101" i="273" s="1"/>
  <c r="CJ59" i="273" s="1"/>
  <c r="CI146" i="273"/>
  <c r="CI38" i="273"/>
  <c r="CJ39" i="273" s="1"/>
  <c r="CJ41" i="273" s="1"/>
  <c r="CF27" i="278"/>
  <c r="CF32" i="278" s="1"/>
  <c r="CF34" i="278" s="1"/>
  <c r="AL17" i="286"/>
  <c r="AL49" i="265" s="1"/>
  <c r="AL50" i="265" s="1"/>
  <c r="AL15" i="288"/>
  <c r="AL24" i="286"/>
  <c r="AL25" i="286" s="1"/>
  <c r="CH10" i="265"/>
  <c r="CH31" i="265"/>
  <c r="CF59" i="265"/>
  <c r="CF60" i="265" s="1"/>
  <c r="CG20" i="285"/>
  <c r="CG23" i="285" s="1"/>
  <c r="CK122" i="273" l="1"/>
  <c r="CK123" i="273" s="1"/>
  <c r="CK19" i="280" s="1"/>
  <c r="CK20" i="280" s="1"/>
  <c r="CK154" i="273"/>
  <c r="CK155" i="273" s="1"/>
  <c r="CK40" i="280" s="1"/>
  <c r="CK41" i="280" s="1"/>
  <c r="CK44" i="280" s="1"/>
  <c r="BE43" i="280"/>
  <c r="BE45" i="280" s="1"/>
  <c r="BE46" i="280" s="1"/>
  <c r="BE31" i="280"/>
  <c r="BD53" i="286"/>
  <c r="BD35" i="286"/>
  <c r="CJ21" i="280"/>
  <c r="CJ36" i="265" s="1"/>
  <c r="CJ30" i="280"/>
  <c r="DQ12" i="288"/>
  <c r="DQ19" i="273"/>
  <c r="DQ37" i="273"/>
  <c r="DQ56" i="273"/>
  <c r="DQ47" i="273"/>
  <c r="DR13" i="273"/>
  <c r="DR14" i="273" s="1"/>
  <c r="DS10" i="273"/>
  <c r="DR5" i="288"/>
  <c r="DR5" i="265"/>
  <c r="DR5" i="286"/>
  <c r="DR5" i="278"/>
  <c r="DR5" i="275"/>
  <c r="DR5" i="282"/>
  <c r="DR5" i="280"/>
  <c r="DR5" i="285"/>
  <c r="DR5" i="273"/>
  <c r="CO48" i="273"/>
  <c r="CN51" i="273"/>
  <c r="CF9" i="265"/>
  <c r="CF11" i="265" s="1"/>
  <c r="CF14" i="265" s="1"/>
  <c r="CF30" i="265"/>
  <c r="CF33" i="265" s="1"/>
  <c r="CJ42" i="273"/>
  <c r="CJ52" i="273"/>
  <c r="CM20" i="273"/>
  <c r="CM153" i="273" s="1"/>
  <c r="CL24" i="273"/>
  <c r="CL25" i="273" s="1"/>
  <c r="CG9" i="265"/>
  <c r="CG11" i="265" s="1"/>
  <c r="CG14" i="265" s="1"/>
  <c r="CG30" i="265"/>
  <c r="CG33" i="265" s="1"/>
  <c r="CG3" i="275"/>
  <c r="CG3" i="285"/>
  <c r="CG3" i="273"/>
  <c r="CG3" i="286"/>
  <c r="CG3" i="265"/>
  <c r="CG3" i="282"/>
  <c r="CG3" i="280"/>
  <c r="CG3" i="288"/>
  <c r="CG50" i="273"/>
  <c r="CG3" i="278"/>
  <c r="AC36" i="286"/>
  <c r="AC37" i="286" s="1"/>
  <c r="AC14" i="288"/>
  <c r="AC16" i="288" s="1"/>
  <c r="AC19" i="288" s="1"/>
  <c r="AC47" i="286"/>
  <c r="AC48" i="286" s="1"/>
  <c r="AC63" i="286"/>
  <c r="CJ20" i="278"/>
  <c r="CJ33" i="278"/>
  <c r="CJ12" i="278"/>
  <c r="CJ147" i="273"/>
  <c r="CJ141" i="273"/>
  <c r="CJ41" i="278"/>
  <c r="CJ42" i="278" s="1"/>
  <c r="CJ43" i="278" s="1"/>
  <c r="CJ136" i="273"/>
  <c r="CJ13" i="285"/>
  <c r="CJ13" i="265" s="1"/>
  <c r="CJ22" i="285"/>
  <c r="CG59" i="265"/>
  <c r="CG60" i="265" s="1"/>
  <c r="CH20" i="285"/>
  <c r="CH23" i="285" s="1"/>
  <c r="AM22" i="286"/>
  <c r="AL73" i="265"/>
  <c r="AL46" i="286"/>
  <c r="AL57" i="286"/>
  <c r="CJ13" i="288"/>
  <c r="CJ43" i="286"/>
  <c r="CJ20" i="286"/>
  <c r="CJ32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11" i="285" s="1"/>
  <c r="CK12" i="285" s="1"/>
  <c r="CK32" i="273"/>
  <c r="CK33" i="273" s="1"/>
  <c r="CK96" i="273"/>
  <c r="CK97" i="273" s="1"/>
  <c r="CK90" i="273"/>
  <c r="CK91" i="273" s="1"/>
  <c r="CK2" i="265"/>
  <c r="CK2" i="275"/>
  <c r="CK2" i="286"/>
  <c r="CK2" i="285"/>
  <c r="CK2" i="273"/>
  <c r="CK2" i="280"/>
  <c r="CK2" i="288"/>
  <c r="CK2" i="282"/>
  <c r="CK2" i="278"/>
  <c r="CI148" i="273"/>
  <c r="CH11" i="278"/>
  <c r="CH13" i="278" s="1"/>
  <c r="CH25" i="278" s="1"/>
  <c r="CI142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5" i="286"/>
  <c r="CJ100" i="273"/>
  <c r="CK101" i="273" s="1"/>
  <c r="CK59" i="273" s="1"/>
  <c r="CJ146" i="273"/>
  <c r="CJ38" i="273"/>
  <c r="CK39" i="273" s="1"/>
  <c r="CK41" i="273" s="1"/>
  <c r="CI137" i="273"/>
  <c r="CH140" i="273"/>
  <c r="CL122" i="273" l="1"/>
  <c r="CL123" i="273" s="1"/>
  <c r="CL19" i="280" s="1"/>
  <c r="CL20" i="280" s="1"/>
  <c r="CL154" i="273"/>
  <c r="CL155" i="273" s="1"/>
  <c r="CL40" i="280" s="1"/>
  <c r="CL41" i="280" s="1"/>
  <c r="CL44" i="280" s="1"/>
  <c r="BF28" i="280"/>
  <c r="BE70" i="265"/>
  <c r="BE35" i="265"/>
  <c r="BE37" i="265" s="1"/>
  <c r="BE42" i="265" s="1"/>
  <c r="BE47" i="265" s="1"/>
  <c r="BE16" i="265"/>
  <c r="BE19" i="265" s="1"/>
  <c r="BE22" i="265" s="1"/>
  <c r="CK21" i="280"/>
  <c r="CK36" i="265" s="1"/>
  <c r="CK30" i="280"/>
  <c r="DR12" i="288"/>
  <c r="DR19" i="273"/>
  <c r="DR37" i="273"/>
  <c r="DR56" i="273"/>
  <c r="DR47" i="273"/>
  <c r="DS13" i="273"/>
  <c r="DS14" i="273" s="1"/>
  <c r="DT10" i="273"/>
  <c r="DS5" i="288"/>
  <c r="DS5" i="265"/>
  <c r="DS5" i="286"/>
  <c r="DS5" i="285"/>
  <c r="DS5" i="275"/>
  <c r="DS5" i="282"/>
  <c r="DS5" i="280"/>
  <c r="DS5" i="278"/>
  <c r="DS5" i="273"/>
  <c r="CO51" i="273"/>
  <c r="CP48" i="273"/>
  <c r="CI140" i="273"/>
  <c r="CJ137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42" i="273"/>
  <c r="CI19" i="278"/>
  <c r="CI21" i="278" s="1"/>
  <c r="CI26" i="278" s="1"/>
  <c r="CJ148" i="273"/>
  <c r="CI11" i="278"/>
  <c r="CI13" i="278" s="1"/>
  <c r="CI25" i="278" s="1"/>
  <c r="CK15" i="286"/>
  <c r="CK100" i="273"/>
  <c r="CL101" i="273" s="1"/>
  <c r="CL59" i="273" s="1"/>
  <c r="CK146" i="273"/>
  <c r="CK38" i="273"/>
  <c r="CL39" i="273" s="1"/>
  <c r="CL41" i="273" s="1"/>
  <c r="CH59" i="265"/>
  <c r="CH60" i="265" s="1"/>
  <c r="CI20" i="285"/>
  <c r="CI23" i="285" s="1"/>
  <c r="AD45" i="286"/>
  <c r="AC63" i="265"/>
  <c r="AC65" i="265" s="1"/>
  <c r="AC67" i="265" s="1"/>
  <c r="AC80" i="265" s="1"/>
  <c r="AD34" i="286"/>
  <c r="AC74" i="265"/>
  <c r="AC75" i="265" s="1"/>
  <c r="AC81" i="265" s="1"/>
  <c r="CN20" i="273"/>
  <c r="CN153" i="273" s="1"/>
  <c r="CM24" i="273"/>
  <c r="CM25" i="273" s="1"/>
  <c r="CJ4" i="265"/>
  <c r="CJ4" i="282"/>
  <c r="CJ4" i="275"/>
  <c r="CJ4" i="285"/>
  <c r="CJ4" i="278"/>
  <c r="CJ4" i="280"/>
  <c r="CJ4" i="273"/>
  <c r="CJ4" i="288"/>
  <c r="CJ4" i="286"/>
  <c r="CK76" i="273"/>
  <c r="CK26" i="280" s="1"/>
  <c r="CI66" i="273"/>
  <c r="CI67" i="273" s="1"/>
  <c r="CJ60" i="273"/>
  <c r="CH27" i="278"/>
  <c r="CH32" i="278" s="1"/>
  <c r="CH34" i="278" s="1"/>
  <c r="CK20" i="278"/>
  <c r="CK33" i="278"/>
  <c r="CK12" i="278"/>
  <c r="CK147" i="273"/>
  <c r="CK141" i="273"/>
  <c r="CK41" i="278"/>
  <c r="CK42" i="278" s="1"/>
  <c r="CK43" i="278" s="1"/>
  <c r="CK136" i="273"/>
  <c r="CK13" i="285"/>
  <c r="CK13" i="265" s="1"/>
  <c r="CK22" i="285"/>
  <c r="AM14" i="286"/>
  <c r="AM16" i="286" s="1"/>
  <c r="CJ10" i="265"/>
  <c r="CJ31" i="265"/>
  <c r="AC52" i="265"/>
  <c r="AC53" i="265" s="1"/>
  <c r="AC24" i="265"/>
  <c r="AC25" i="265" s="1"/>
  <c r="CL18" i="288"/>
  <c r="CL75" i="273"/>
  <c r="CL76" i="273" s="1"/>
  <c r="CL26" i="280" s="1"/>
  <c r="CL111" i="273"/>
  <c r="CL112" i="273" s="1"/>
  <c r="CL11" i="285" s="1"/>
  <c r="CL12" i="285" s="1"/>
  <c r="CL32" i="273"/>
  <c r="CL33" i="273" s="1"/>
  <c r="CL96" i="273"/>
  <c r="CL97" i="273" s="1"/>
  <c r="CL90" i="273"/>
  <c r="CL91" i="273" s="1"/>
  <c r="CL2" i="265"/>
  <c r="CL2" i="288"/>
  <c r="CL2" i="282"/>
  <c r="CL2" i="280"/>
  <c r="CL2" i="278"/>
  <c r="CL2" i="286"/>
  <c r="CL2" i="273"/>
  <c r="CL2" i="275"/>
  <c r="CL2" i="285"/>
  <c r="CM122" i="273" l="1"/>
  <c r="CM123" i="273" s="1"/>
  <c r="CM19" i="280" s="1"/>
  <c r="CM20" i="280" s="1"/>
  <c r="CM154" i="273"/>
  <c r="CM155" i="273" s="1"/>
  <c r="CM40" i="280" s="1"/>
  <c r="CM41" i="280" s="1"/>
  <c r="CM44" i="280" s="1"/>
  <c r="BE35" i="286"/>
  <c r="BE53" i="286"/>
  <c r="BF43" i="280"/>
  <c r="BF45" i="280" s="1"/>
  <c r="BF46" i="280" s="1"/>
  <c r="BF31" i="280"/>
  <c r="CL21" i="280"/>
  <c r="CL36" i="265" s="1"/>
  <c r="CL30" i="280"/>
  <c r="DS12" i="288"/>
  <c r="DS19" i="273"/>
  <c r="DS37" i="273"/>
  <c r="DS56" i="273"/>
  <c r="DS47" i="273"/>
  <c r="DT13" i="273"/>
  <c r="DT14" i="273" s="1"/>
  <c r="DU10" i="273"/>
  <c r="DT5" i="288"/>
  <c r="DT5" i="275"/>
  <c r="DT5" i="282"/>
  <c r="DT5" i="280"/>
  <c r="DT5" i="278"/>
  <c r="DT5" i="273"/>
  <c r="DT5" i="265"/>
  <c r="DT5" i="286"/>
  <c r="DT5" i="285"/>
  <c r="CI27" i="278"/>
  <c r="CI32" i="278" s="1"/>
  <c r="CI34" i="278" s="1"/>
  <c r="CI30" i="265" s="1"/>
  <c r="CI33" i="265" s="1"/>
  <c r="CQ48" i="273"/>
  <c r="CP51" i="273"/>
  <c r="CL20" i="278"/>
  <c r="CL33" i="278"/>
  <c r="CL12" i="278"/>
  <c r="CL147" i="273"/>
  <c r="CL141" i="273"/>
  <c r="CL41" i="278"/>
  <c r="CL42" i="278" s="1"/>
  <c r="CL43" i="278" s="1"/>
  <c r="CL136" i="273"/>
  <c r="CL13" i="285"/>
  <c r="CL13" i="265" s="1"/>
  <c r="CL22" i="285"/>
  <c r="CJ66" i="273"/>
  <c r="CJ67" i="273" s="1"/>
  <c r="CK13" i="288"/>
  <c r="CK43" i="286"/>
  <c r="CK20" i="286"/>
  <c r="CK32" i="286"/>
  <c r="CK79" i="273"/>
  <c r="CL80" i="273" s="1"/>
  <c r="CL58" i="273" s="1"/>
  <c r="CK18" i="285"/>
  <c r="CK15" i="275"/>
  <c r="CK20" i="275" s="1"/>
  <c r="CL17" i="275" s="1"/>
  <c r="CK57" i="273"/>
  <c r="CK60" i="273" s="1"/>
  <c r="CO20" i="273"/>
  <c r="CO153" i="273" s="1"/>
  <c r="CN24" i="273"/>
  <c r="CN25" i="273" s="1"/>
  <c r="AC82" i="265"/>
  <c r="AC83" i="265"/>
  <c r="CI59" i="265"/>
  <c r="CI60" i="265" s="1"/>
  <c r="CJ20" i="285"/>
  <c r="CJ23" i="285" s="1"/>
  <c r="CL13" i="288"/>
  <c r="CL43" i="286"/>
  <c r="CL20" i="286"/>
  <c r="CL32" i="286"/>
  <c r="CL18" i="285"/>
  <c r="CL79" i="273"/>
  <c r="CM80" i="273" s="1"/>
  <c r="CM58" i="273" s="1"/>
  <c r="CL15" i="275"/>
  <c r="CL20" i="275" s="1"/>
  <c r="CM17" i="275" s="1"/>
  <c r="CL57" i="273"/>
  <c r="CK148" i="273"/>
  <c r="CJ11" i="278"/>
  <c r="CJ13" i="278" s="1"/>
  <c r="CJ25" i="278" s="1"/>
  <c r="CK142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5" i="286"/>
  <c r="CL100" i="273"/>
  <c r="CM101" i="273" s="1"/>
  <c r="CM59" i="273" s="1"/>
  <c r="CL146" i="273"/>
  <c r="CL38" i="273"/>
  <c r="CM39" i="273" s="1"/>
  <c r="CM41" i="273" s="1"/>
  <c r="AM17" i="286"/>
  <c r="AM49" i="265" s="1"/>
  <c r="AM50" i="265" s="1"/>
  <c r="AM15" i="288"/>
  <c r="AM24" i="286"/>
  <c r="AM25" i="286" s="1"/>
  <c r="CK10" i="265"/>
  <c r="CK31" i="265"/>
  <c r="CH9" i="265"/>
  <c r="CH11" i="265" s="1"/>
  <c r="CH14" i="265" s="1"/>
  <c r="CH30" i="265"/>
  <c r="CH33" i="265" s="1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26" i="280" s="1"/>
  <c r="CM111" i="273"/>
  <c r="CM112" i="273" s="1"/>
  <c r="CM11" i="285" s="1"/>
  <c r="CM12" i="285" s="1"/>
  <c r="CM32" i="273"/>
  <c r="CM33" i="273" s="1"/>
  <c r="CM96" i="273"/>
  <c r="CM97" i="273" s="1"/>
  <c r="CM90" i="273"/>
  <c r="CM91" i="273" s="1"/>
  <c r="CM2" i="265"/>
  <c r="CM2" i="275"/>
  <c r="CM2" i="286"/>
  <c r="CM2" i="285"/>
  <c r="CM2" i="273"/>
  <c r="CM2" i="280"/>
  <c r="CM2" i="288"/>
  <c r="CM2" i="282"/>
  <c r="CM2" i="278"/>
  <c r="AD52" i="286"/>
  <c r="AD54" i="286" s="1"/>
  <c r="AD60" i="286" s="1"/>
  <c r="AD56" i="286"/>
  <c r="AD58" i="286" s="1"/>
  <c r="AD61" i="286" s="1"/>
  <c r="CL42" i="273"/>
  <c r="CL52" i="273"/>
  <c r="CI9" i="265"/>
  <c r="CI11" i="265" s="1"/>
  <c r="CI14" i="265" s="1"/>
  <c r="CJ140" i="273"/>
  <c r="CK137" i="273"/>
  <c r="BG28" i="280" l="1"/>
  <c r="BF70" i="265"/>
  <c r="CN122" i="273"/>
  <c r="CN123" i="273" s="1"/>
  <c r="CN19" i="280" s="1"/>
  <c r="CN20" i="280" s="1"/>
  <c r="CN154" i="273"/>
  <c r="CN155" i="273" s="1"/>
  <c r="CN40" i="280" s="1"/>
  <c r="CN41" i="280" s="1"/>
  <c r="CN44" i="280" s="1"/>
  <c r="BF35" i="265"/>
  <c r="BF37" i="265" s="1"/>
  <c r="BF42" i="265" s="1"/>
  <c r="BF47" i="265" s="1"/>
  <c r="BF16" i="265"/>
  <c r="BF19" i="265" s="1"/>
  <c r="BF22" i="265" s="1"/>
  <c r="CM21" i="280"/>
  <c r="CM36" i="265" s="1"/>
  <c r="CM30" i="280"/>
  <c r="DT12" i="288"/>
  <c r="DT19" i="273"/>
  <c r="DT37" i="273"/>
  <c r="DT56" i="273"/>
  <c r="DT47" i="273"/>
  <c r="DU13" i="273"/>
  <c r="DU14" i="273" s="1"/>
  <c r="DV10" i="273"/>
  <c r="DU5" i="275"/>
  <c r="DU5" i="282"/>
  <c r="DU5" i="280"/>
  <c r="DU5" i="278"/>
  <c r="DU5" i="273"/>
  <c r="DU5" i="288"/>
  <c r="DU5" i="265"/>
  <c r="DU5" i="286"/>
  <c r="DU5" i="285"/>
  <c r="CQ51" i="273"/>
  <c r="CR48" i="273"/>
  <c r="CK66" i="273"/>
  <c r="CK67" i="273" s="1"/>
  <c r="CL60" i="273"/>
  <c r="CK140" i="273"/>
  <c r="CL137" i="273"/>
  <c r="CM20" i="278"/>
  <c r="CM33" i="278"/>
  <c r="CM12" i="278"/>
  <c r="CM147" i="273"/>
  <c r="CM141" i="273"/>
  <c r="CM41" i="278"/>
  <c r="CM42" i="278" s="1"/>
  <c r="CM43" i="278" s="1"/>
  <c r="CM136" i="273"/>
  <c r="CM13" i="285"/>
  <c r="CM13" i="265" s="1"/>
  <c r="CM22" i="285"/>
  <c r="CM13" i="288"/>
  <c r="CM43" i="286"/>
  <c r="CM20" i="286"/>
  <c r="CM32" i="286"/>
  <c r="CM79" i="273"/>
  <c r="CN80" i="273" s="1"/>
  <c r="CN58" i="273" s="1"/>
  <c r="CM18" i="285"/>
  <c r="CM15" i="275"/>
  <c r="CM20" i="275" s="1"/>
  <c r="CN17" i="275" s="1"/>
  <c r="CM57" i="273"/>
  <c r="CJ27" i="278"/>
  <c r="CJ32" i="278" s="1"/>
  <c r="CJ34" i="278" s="1"/>
  <c r="CJ59" i="265"/>
  <c r="CJ60" i="265" s="1"/>
  <c r="CK20" i="285"/>
  <c r="CN18" i="288"/>
  <c r="CN75" i="273"/>
  <c r="CN76" i="273" s="1"/>
  <c r="CN26" i="280" s="1"/>
  <c r="CN111" i="273"/>
  <c r="CN112" i="273" s="1"/>
  <c r="CN11" i="285" s="1"/>
  <c r="CN12" i="285" s="1"/>
  <c r="CN32" i="273"/>
  <c r="CN33" i="273" s="1"/>
  <c r="CN96" i="273"/>
  <c r="CN97" i="273" s="1"/>
  <c r="CN90" i="273"/>
  <c r="CN91" i="273" s="1"/>
  <c r="CN2" i="265"/>
  <c r="CN2" i="288"/>
  <c r="CN2" i="282"/>
  <c r="CN2" i="280"/>
  <c r="CN2" i="278"/>
  <c r="CN2" i="286"/>
  <c r="CN2" i="273"/>
  <c r="CN2" i="275"/>
  <c r="CN2" i="285"/>
  <c r="CK23" i="285"/>
  <c r="CL4" i="265"/>
  <c r="CL4" i="273"/>
  <c r="CL4" i="286"/>
  <c r="CL4" i="278"/>
  <c r="CL4" i="282"/>
  <c r="CL4" i="285"/>
  <c r="CL4" i="275"/>
  <c r="CL4" i="288"/>
  <c r="CL4" i="280"/>
  <c r="AD62" i="286"/>
  <c r="CM15" i="286"/>
  <c r="CM100" i="273"/>
  <c r="CN101" i="273" s="1"/>
  <c r="CN59" i="273" s="1"/>
  <c r="CM146" i="273"/>
  <c r="CM38" i="273"/>
  <c r="CN39" i="273" s="1"/>
  <c r="CN41" i="273" s="1"/>
  <c r="AN22" i="286"/>
  <c r="AM73" i="265"/>
  <c r="AM46" i="286"/>
  <c r="AM57" i="286"/>
  <c r="CM42" i="273"/>
  <c r="CM52" i="273"/>
  <c r="CL142" i="273"/>
  <c r="CK19" i="278"/>
  <c r="CK21" i="278" s="1"/>
  <c r="CK26" i="278" s="1"/>
  <c r="CL148" i="273"/>
  <c r="CK11" i="278"/>
  <c r="CK13" i="278" s="1"/>
  <c r="CK25" i="278" s="1"/>
  <c r="CP20" i="273"/>
  <c r="CP153" i="273" s="1"/>
  <c r="CO24" i="273"/>
  <c r="CO25" i="273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O122" i="273" l="1"/>
  <c r="CO123" i="273" s="1"/>
  <c r="CO19" i="280" s="1"/>
  <c r="CO20" i="280" s="1"/>
  <c r="CO154" i="273"/>
  <c r="CO155" i="273" s="1"/>
  <c r="CO40" i="280" s="1"/>
  <c r="CO41" i="280" s="1"/>
  <c r="CO44" i="280" s="1"/>
  <c r="CK27" i="278"/>
  <c r="CK32" i="278" s="1"/>
  <c r="CK34" i="278" s="1"/>
  <c r="BF35" i="286"/>
  <c r="BF53" i="286"/>
  <c r="CN21" i="280"/>
  <c r="CN36" i="265" s="1"/>
  <c r="CN30" i="280"/>
  <c r="BG43" i="280"/>
  <c r="BG45" i="280" s="1"/>
  <c r="BG46" i="280" s="1"/>
  <c r="BG31" i="280"/>
  <c r="DU12" i="288"/>
  <c r="DU19" i="273"/>
  <c r="DU37" i="273"/>
  <c r="DU56" i="273"/>
  <c r="DU47" i="273"/>
  <c r="DV13" i="273"/>
  <c r="DV14" i="273" s="1"/>
  <c r="DW10" i="273"/>
  <c r="DV5" i="275"/>
  <c r="DV5" i="282"/>
  <c r="DV5" i="280"/>
  <c r="DV5" i="285"/>
  <c r="DV5" i="273"/>
  <c r="DV5" i="288"/>
  <c r="DV5" i="265"/>
  <c r="DV5" i="286"/>
  <c r="DV5" i="278"/>
  <c r="CS48" i="273"/>
  <c r="CR51" i="273"/>
  <c r="CO18" i="288"/>
  <c r="CO75" i="273"/>
  <c r="CO76" i="273" s="1"/>
  <c r="CO26" i="280" s="1"/>
  <c r="CO111" i="273"/>
  <c r="CO112" i="273" s="1"/>
  <c r="CO11" i="285" s="1"/>
  <c r="CO12" i="285" s="1"/>
  <c r="CO32" i="273"/>
  <c r="CO33" i="273" s="1"/>
  <c r="CO96" i="273"/>
  <c r="CO97" i="273" s="1"/>
  <c r="CO90" i="273"/>
  <c r="CO91" i="273" s="1"/>
  <c r="CO2" i="265"/>
  <c r="CO2" i="282"/>
  <c r="CO2" i="280"/>
  <c r="CO2" i="278"/>
  <c r="CO2" i="288"/>
  <c r="CO2" i="275"/>
  <c r="CO2" i="285"/>
  <c r="CO2" i="286"/>
  <c r="CO2" i="273"/>
  <c r="CM148" i="273"/>
  <c r="CL11" i="278"/>
  <c r="CL13" i="278" s="1"/>
  <c r="CL25" i="278" s="1"/>
  <c r="CM142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6" i="286"/>
  <c r="AD37" i="286" s="1"/>
  <c r="AD14" i="288"/>
  <c r="AD16" i="288" s="1"/>
  <c r="AD19" i="288" s="1"/>
  <c r="AD47" i="286"/>
  <c r="AD48" i="286" s="1"/>
  <c r="AD63" i="286"/>
  <c r="CN20" i="278"/>
  <c r="CN33" i="278"/>
  <c r="CN12" i="278"/>
  <c r="CN147" i="273"/>
  <c r="CN141" i="273"/>
  <c r="CN41" i="278"/>
  <c r="CN42" i="278" s="1"/>
  <c r="CN43" i="278" s="1"/>
  <c r="CN136" i="273"/>
  <c r="CN13" i="285"/>
  <c r="CN13" i="265" s="1"/>
  <c r="CN22" i="285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Q20" i="273"/>
  <c r="CQ153" i="273" s="1"/>
  <c r="CP24" i="273"/>
  <c r="CP25" i="273" s="1"/>
  <c r="CK9" i="265"/>
  <c r="CK11" i="265" s="1"/>
  <c r="CK14" i="265" s="1"/>
  <c r="CK30" i="265"/>
  <c r="CK33" i="265" s="1"/>
  <c r="AN14" i="286"/>
  <c r="AN16" i="286" s="1"/>
  <c r="CN13" i="288"/>
  <c r="CN43" i="286"/>
  <c r="CN20" i="286"/>
  <c r="CN32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5" i="286"/>
  <c r="CN100" i="273"/>
  <c r="CO101" i="273" s="1"/>
  <c r="CO59" i="273" s="1"/>
  <c r="CN146" i="273"/>
  <c r="CN38" i="273"/>
  <c r="CO39" i="273" s="1"/>
  <c r="CO41" i="273" s="1"/>
  <c r="CJ9" i="265"/>
  <c r="CJ11" i="265" s="1"/>
  <c r="CJ14" i="265" s="1"/>
  <c r="CJ30" i="265"/>
  <c r="CJ33" i="265" s="1"/>
  <c r="CL140" i="273"/>
  <c r="CM137" i="273"/>
  <c r="CL66" i="273"/>
  <c r="CL67" i="273" s="1"/>
  <c r="CM60" i="273"/>
  <c r="BG35" i="265" l="1"/>
  <c r="BG37" i="265" s="1"/>
  <c r="BG42" i="265" s="1"/>
  <c r="BG47" i="265" s="1"/>
  <c r="BG16" i="265"/>
  <c r="BG19" i="265" s="1"/>
  <c r="BG22" i="265" s="1"/>
  <c r="CP122" i="273"/>
  <c r="CP123" i="273" s="1"/>
  <c r="CP19" i="280" s="1"/>
  <c r="CP20" i="280" s="1"/>
  <c r="CP154" i="273"/>
  <c r="CP155" i="273" s="1"/>
  <c r="CP40" i="280" s="1"/>
  <c r="CP41" i="280" s="1"/>
  <c r="CP44" i="280" s="1"/>
  <c r="BH28" i="280"/>
  <c r="BG70" i="265"/>
  <c r="CO21" i="280"/>
  <c r="CO36" i="265" s="1"/>
  <c r="CO30" i="280"/>
  <c r="DV12" i="288"/>
  <c r="DV19" i="273"/>
  <c r="DV37" i="273"/>
  <c r="DV56" i="273"/>
  <c r="DV47" i="273"/>
  <c r="DW13" i="273"/>
  <c r="DW14" i="273" s="1"/>
  <c r="DX10" i="273"/>
  <c r="DW5" i="265"/>
  <c r="DW5" i="286"/>
  <c r="DW5" i="285"/>
  <c r="DW5" i="288"/>
  <c r="DW5" i="275"/>
  <c r="DW5" i="282"/>
  <c r="DW5" i="280"/>
  <c r="DW5" i="278"/>
  <c r="DW5" i="273"/>
  <c r="CS51" i="273"/>
  <c r="CT48" i="273"/>
  <c r="CL3" i="280"/>
  <c r="CL3" i="282"/>
  <c r="CL3" i="275"/>
  <c r="CL3" i="265"/>
  <c r="CL3" i="288"/>
  <c r="CL50" i="273"/>
  <c r="CL3" i="286"/>
  <c r="CL3" i="273"/>
  <c r="CL3" i="278"/>
  <c r="CL3" i="285"/>
  <c r="CO42" i="273"/>
  <c r="CO52" i="273"/>
  <c r="CL59" i="265"/>
  <c r="CL60" i="265" s="1"/>
  <c r="CM20" i="285"/>
  <c r="CM23" i="285" s="1"/>
  <c r="CP18" i="288"/>
  <c r="CP75" i="273"/>
  <c r="CP111" i="273"/>
  <c r="CP112" i="273" s="1"/>
  <c r="CP11" i="285" s="1"/>
  <c r="CP12" i="285" s="1"/>
  <c r="CP32" i="273"/>
  <c r="CP33" i="273" s="1"/>
  <c r="CP96" i="273"/>
  <c r="CP97" i="273" s="1"/>
  <c r="CP90" i="273"/>
  <c r="CP91" i="273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47" i="273"/>
  <c r="CO141" i="273"/>
  <c r="CO41" i="278"/>
  <c r="CO42" i="278" s="1"/>
  <c r="CO43" i="278" s="1"/>
  <c r="CO136" i="273"/>
  <c r="CO13" i="285"/>
  <c r="CO13" i="265" s="1"/>
  <c r="CO22" i="285"/>
  <c r="CM66" i="273"/>
  <c r="CM67" i="273" s="1"/>
  <c r="CN60" i="273"/>
  <c r="CN137" i="273"/>
  <c r="CM140" i="273"/>
  <c r="CO13" i="288"/>
  <c r="CO43" i="286"/>
  <c r="CO20" i="286"/>
  <c r="CO32" i="286"/>
  <c r="CO79" i="273"/>
  <c r="CP80" i="273" s="1"/>
  <c r="CP58" i="273" s="1"/>
  <c r="CO18" i="285"/>
  <c r="CO57" i="273"/>
  <c r="CO15" i="275"/>
  <c r="CO20" i="275" s="1"/>
  <c r="CP17" i="275" s="1"/>
  <c r="AN17" i="286"/>
  <c r="AN49" i="265" s="1"/>
  <c r="AN50" i="265" s="1"/>
  <c r="AN15" i="288"/>
  <c r="AN24" i="286"/>
  <c r="AN25" i="286" s="1"/>
  <c r="CR20" i="273"/>
  <c r="CR153" i="273" s="1"/>
  <c r="CQ24" i="273"/>
  <c r="CQ25" i="273" s="1"/>
  <c r="AE45" i="286"/>
  <c r="AD63" i="265"/>
  <c r="AD65" i="265" s="1"/>
  <c r="AD67" i="265" s="1"/>
  <c r="AD80" i="265" s="1"/>
  <c r="AE34" i="286"/>
  <c r="AD74" i="265"/>
  <c r="AD75" i="265" s="1"/>
  <c r="AD81" i="265" s="1"/>
  <c r="CN4" i="265"/>
  <c r="CN4" i="288"/>
  <c r="CN4" i="280"/>
  <c r="CN4" i="282"/>
  <c r="CN4" i="273"/>
  <c r="CN4" i="286"/>
  <c r="CN4" i="275"/>
  <c r="CN4" i="278"/>
  <c r="CN4" i="285"/>
  <c r="CN142" i="273"/>
  <c r="CM19" i="278"/>
  <c r="CM21" i="278" s="1"/>
  <c r="CM26" i="278" s="1"/>
  <c r="CN148" i="273"/>
  <c r="CM11" i="278"/>
  <c r="CM13" i="278" s="1"/>
  <c r="CM25" i="278" s="1"/>
  <c r="CM27" i="278" s="1"/>
  <c r="CM32" i="278" s="1"/>
  <c r="CM34" i="278" s="1"/>
  <c r="CO15" i="286"/>
  <c r="CO100" i="273"/>
  <c r="CP101" i="273" s="1"/>
  <c r="CP59" i="273" s="1"/>
  <c r="CO146" i="273"/>
  <c r="CO38" i="273"/>
  <c r="CP39" i="273" s="1"/>
  <c r="CP41" i="273" s="1"/>
  <c r="CP76" i="273"/>
  <c r="CP26" i="280" s="1"/>
  <c r="CQ122" i="273" l="1"/>
  <c r="CQ123" i="273" s="1"/>
  <c r="CQ19" i="280" s="1"/>
  <c r="CQ20" i="280" s="1"/>
  <c r="CQ154" i="273"/>
  <c r="CQ155" i="273" s="1"/>
  <c r="CQ40" i="280" s="1"/>
  <c r="CQ41" i="280" s="1"/>
  <c r="CQ44" i="280" s="1"/>
  <c r="BH43" i="280"/>
  <c r="BH45" i="280" s="1"/>
  <c r="BH46" i="280" s="1"/>
  <c r="BH31" i="280"/>
  <c r="CP21" i="280"/>
  <c r="CP36" i="265" s="1"/>
  <c r="CP30" i="280"/>
  <c r="BG53" i="286"/>
  <c r="BG35" i="286"/>
  <c r="DW12" i="288"/>
  <c r="DW19" i="273"/>
  <c r="DW37" i="273"/>
  <c r="DW56" i="273"/>
  <c r="DW47" i="273"/>
  <c r="DX13" i="273"/>
  <c r="DX14" i="273" s="1"/>
  <c r="DY10" i="273"/>
  <c r="DX5" i="288"/>
  <c r="DX5" i="265"/>
  <c r="DX5" i="286"/>
  <c r="DX5" i="285"/>
  <c r="DX5" i="275"/>
  <c r="DX5" i="282"/>
  <c r="DX5" i="280"/>
  <c r="DX5" i="278"/>
  <c r="DX5" i="273"/>
  <c r="CT51" i="273"/>
  <c r="CU48" i="273"/>
  <c r="CP13" i="288"/>
  <c r="CP43" i="286"/>
  <c r="CP20" i="286"/>
  <c r="CP32" i="286"/>
  <c r="CP18" i="285"/>
  <c r="CP79" i="273"/>
  <c r="CQ80" i="273" s="1"/>
  <c r="CQ58" i="273" s="1"/>
  <c r="CP15" i="275"/>
  <c r="CP20" i="275" s="1"/>
  <c r="CQ17" i="275" s="1"/>
  <c r="CP57" i="273"/>
  <c r="CO148" i="273"/>
  <c r="CN11" i="278"/>
  <c r="CN13" i="278" s="1"/>
  <c r="CN25" i="278" s="1"/>
  <c r="CO142" i="273"/>
  <c r="CN19" i="278"/>
  <c r="CN21" i="278" s="1"/>
  <c r="CN26" i="278" s="1"/>
  <c r="AD82" i="265"/>
  <c r="AD83" i="265"/>
  <c r="CQ18" i="288"/>
  <c r="CQ75" i="273"/>
  <c r="CQ76" i="273" s="1"/>
  <c r="CQ26" i="280" s="1"/>
  <c r="CQ111" i="273"/>
  <c r="CQ112" i="273" s="1"/>
  <c r="CQ11" i="285" s="1"/>
  <c r="CQ12" i="285" s="1"/>
  <c r="CQ32" i="273"/>
  <c r="CQ33" i="273" s="1"/>
  <c r="CQ96" i="273"/>
  <c r="CQ97" i="273" s="1"/>
  <c r="CQ90" i="273"/>
  <c r="CQ91" i="273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47" i="273"/>
  <c r="CP141" i="273"/>
  <c r="CP41" i="278"/>
  <c r="CP42" i="278" s="1"/>
  <c r="CP43" i="278" s="1"/>
  <c r="CP136" i="273"/>
  <c r="CP13" i="285"/>
  <c r="CP13" i="265" s="1"/>
  <c r="CP22" i="285"/>
  <c r="CM59" i="265"/>
  <c r="CM60" i="265" s="1"/>
  <c r="CN20" i="285"/>
  <c r="CN23" i="285" s="1"/>
  <c r="CP42" i="273"/>
  <c r="CP52" i="273"/>
  <c r="CM9" i="265"/>
  <c r="CM11" i="265" s="1"/>
  <c r="CM14" i="265" s="1"/>
  <c r="CM30" i="265"/>
  <c r="CM33" i="265" s="1"/>
  <c r="AE52" i="286"/>
  <c r="AE54" i="286" s="1"/>
  <c r="AE60" i="286" s="1"/>
  <c r="AE56" i="286"/>
  <c r="AE58" i="286" s="1"/>
  <c r="AE61" i="286" s="1"/>
  <c r="CS20" i="273"/>
  <c r="CS153" i="273" s="1"/>
  <c r="CR24" i="273"/>
  <c r="CR25" i="273" s="1"/>
  <c r="AO22" i="286"/>
  <c r="AN73" i="265"/>
  <c r="AN46" i="286"/>
  <c r="AN57" i="286"/>
  <c r="CO137" i="273"/>
  <c r="CN140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14" i="265" s="1"/>
  <c r="CL30" i="265"/>
  <c r="CL33" i="265" s="1"/>
  <c r="CP15" i="286"/>
  <c r="CP100" i="273"/>
  <c r="CQ101" i="273" s="1"/>
  <c r="CQ59" i="273" s="1"/>
  <c r="CP146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BI28" i="280" l="1"/>
  <c r="BH70" i="265"/>
  <c r="CR122" i="273"/>
  <c r="CR123" i="273" s="1"/>
  <c r="CR19" i="280" s="1"/>
  <c r="CR20" i="280" s="1"/>
  <c r="CR154" i="273"/>
  <c r="CR155" i="273" s="1"/>
  <c r="CR40" i="280" s="1"/>
  <c r="CR41" i="280" s="1"/>
  <c r="CR44" i="280" s="1"/>
  <c r="BH35" i="265"/>
  <c r="BH37" i="265" s="1"/>
  <c r="BH42" i="265" s="1"/>
  <c r="BH47" i="265" s="1"/>
  <c r="BH16" i="265"/>
  <c r="BH19" i="265" s="1"/>
  <c r="BH22" i="265" s="1"/>
  <c r="CQ21" i="280"/>
  <c r="CQ36" i="265" s="1"/>
  <c r="CQ30" i="280"/>
  <c r="DX12" i="288"/>
  <c r="DX19" i="273"/>
  <c r="DX37" i="273"/>
  <c r="DX56" i="273"/>
  <c r="DX47" i="273"/>
  <c r="DY13" i="273"/>
  <c r="DY14" i="273" s="1"/>
  <c r="DZ10" i="273"/>
  <c r="DY5" i="288"/>
  <c r="DY5" i="265"/>
  <c r="DY5" i="286"/>
  <c r="DY5" i="285"/>
  <c r="DY5" i="275"/>
  <c r="DY5" i="282"/>
  <c r="DY5" i="280"/>
  <c r="DY5" i="278"/>
  <c r="DY5" i="273"/>
  <c r="CU51" i="273"/>
  <c r="CV48" i="273"/>
  <c r="CQ13" i="288"/>
  <c r="CQ43" i="286"/>
  <c r="CQ20" i="286"/>
  <c r="CQ32" i="286"/>
  <c r="CQ79" i="273"/>
  <c r="CR80" i="273" s="1"/>
  <c r="CR58" i="273" s="1"/>
  <c r="CQ18" i="285"/>
  <c r="CQ57" i="273"/>
  <c r="CQ15" i="275"/>
  <c r="CQ20" i="275" s="1"/>
  <c r="CR17" i="275" s="1"/>
  <c r="CP137" i="273"/>
  <c r="CO140" i="273"/>
  <c r="CT20" i="273"/>
  <c r="CT153" i="273" s="1"/>
  <c r="CS24" i="273"/>
  <c r="CS25" i="273" s="1"/>
  <c r="AE62" i="286"/>
  <c r="CP10" i="265"/>
  <c r="CP31" i="265"/>
  <c r="CP60" i="273"/>
  <c r="CO66" i="273"/>
  <c r="CO67" i="273" s="1"/>
  <c r="CQ20" i="278"/>
  <c r="CQ33" i="278"/>
  <c r="CQ12" i="278"/>
  <c r="CQ147" i="273"/>
  <c r="CQ141" i="273"/>
  <c r="CQ41" i="278"/>
  <c r="CQ42" i="278" s="1"/>
  <c r="CQ43" i="278" s="1"/>
  <c r="CQ136" i="273"/>
  <c r="CQ13" i="285"/>
  <c r="CQ13" i="265" s="1"/>
  <c r="CQ22" i="285"/>
  <c r="CP142" i="273"/>
  <c r="CO19" i="278"/>
  <c r="CO21" i="278" s="1"/>
  <c r="CO26" i="278" s="1"/>
  <c r="CP148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11" i="285" s="1"/>
  <c r="CR12" i="285" s="1"/>
  <c r="CR32" i="273"/>
  <c r="CR33" i="273" s="1"/>
  <c r="CR96" i="273"/>
  <c r="CR97" i="273" s="1"/>
  <c r="CR90" i="273"/>
  <c r="CR91" i="273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5" i="286"/>
  <c r="CQ100" i="273"/>
  <c r="CR101" i="273" s="1"/>
  <c r="CR59" i="273" s="1"/>
  <c r="CQ146" i="273"/>
  <c r="CQ38" i="273"/>
  <c r="CR39" i="273" s="1"/>
  <c r="CR41" i="273" s="1"/>
  <c r="CR76" i="273"/>
  <c r="CR26" i="280" s="1"/>
  <c r="CN27" i="278"/>
  <c r="CN32" i="278" s="1"/>
  <c r="CN34" i="278" s="1"/>
  <c r="AO14" i="286"/>
  <c r="AO16" i="286" s="1"/>
  <c r="CP4" i="265"/>
  <c r="CP4" i="275"/>
  <c r="CP4" i="286"/>
  <c r="CP4" i="285"/>
  <c r="CP4" i="273"/>
  <c r="CP4" i="280"/>
  <c r="CP4" i="288"/>
  <c r="CP4" i="282"/>
  <c r="CP4" i="278"/>
  <c r="BH35" i="286" l="1"/>
  <c r="BH53" i="286"/>
  <c r="CR21" i="280"/>
  <c r="CR36" i="265" s="1"/>
  <c r="CR30" i="280"/>
  <c r="CS122" i="273"/>
  <c r="CS123" i="273" s="1"/>
  <c r="CS19" i="280" s="1"/>
  <c r="CS20" i="280" s="1"/>
  <c r="CS154" i="273"/>
  <c r="CS155" i="273" s="1"/>
  <c r="CS40" i="280" s="1"/>
  <c r="CS41" i="280" s="1"/>
  <c r="CS44" i="280" s="1"/>
  <c r="BI43" i="280"/>
  <c r="BI45" i="280" s="1"/>
  <c r="BI46" i="280" s="1"/>
  <c r="BI31" i="280"/>
  <c r="DY12" i="288"/>
  <c r="DY19" i="273"/>
  <c r="DY37" i="273"/>
  <c r="DY56" i="273"/>
  <c r="DY47" i="273"/>
  <c r="DZ13" i="273"/>
  <c r="DZ14" i="273" s="1"/>
  <c r="EA10" i="273"/>
  <c r="DZ5" i="288"/>
  <c r="DZ5" i="265"/>
  <c r="DZ5" i="286"/>
  <c r="DZ5" i="278"/>
  <c r="DZ5" i="275"/>
  <c r="DZ5" i="282"/>
  <c r="DZ5" i="280"/>
  <c r="DZ5" i="285"/>
  <c r="DZ5" i="273"/>
  <c r="CW48" i="273"/>
  <c r="CV51" i="273"/>
  <c r="AO17" i="286"/>
  <c r="AO49" i="265" s="1"/>
  <c r="AO50" i="265" s="1"/>
  <c r="AO15" i="288"/>
  <c r="AO24" i="286"/>
  <c r="AO25" i="286" s="1"/>
  <c r="CR13" i="285"/>
  <c r="CR13" i="265" s="1"/>
  <c r="CR22" i="285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6" i="286"/>
  <c r="AE37" i="286" s="1"/>
  <c r="AE14" i="288"/>
  <c r="AE16" i="288" s="1"/>
  <c r="AE19" i="288" s="1"/>
  <c r="AE47" i="286"/>
  <c r="AE48" i="286" s="1"/>
  <c r="AE63" i="286"/>
  <c r="CU20" i="273"/>
  <c r="CU153" i="273" s="1"/>
  <c r="CT24" i="273"/>
  <c r="CT25" i="273" s="1"/>
  <c r="CQ137" i="273"/>
  <c r="CP140" i="273"/>
  <c r="CR13" i="288"/>
  <c r="CR43" i="286"/>
  <c r="CR20" i="286"/>
  <c r="CR32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47" i="273"/>
  <c r="CR141" i="273"/>
  <c r="CR41" i="278"/>
  <c r="CR42" i="278" s="1"/>
  <c r="CR43" i="278" s="1"/>
  <c r="CR136" i="273"/>
  <c r="CO9" i="265"/>
  <c r="CO11" i="265" s="1"/>
  <c r="CO14" i="265" s="1"/>
  <c r="CO30" i="265"/>
  <c r="CO33" i="265" s="1"/>
  <c r="CN9" i="265"/>
  <c r="CN11" i="265" s="1"/>
  <c r="CN14" i="265" s="1"/>
  <c r="CN30" i="265"/>
  <c r="CN33" i="265" s="1"/>
  <c r="CR42" i="273"/>
  <c r="CR52" i="273"/>
  <c r="CO59" i="265"/>
  <c r="CO60" i="265" s="1"/>
  <c r="CP20" i="285"/>
  <c r="CP23" i="285" s="1"/>
  <c r="CR15" i="286"/>
  <c r="CR100" i="273"/>
  <c r="CS101" i="273" s="1"/>
  <c r="CS59" i="273" s="1"/>
  <c r="CR146" i="273"/>
  <c r="CR38" i="273"/>
  <c r="CS39" i="273" s="1"/>
  <c r="CS41" i="273" s="1"/>
  <c r="CQ148" i="273"/>
  <c r="CP11" i="278"/>
  <c r="CP13" i="278" s="1"/>
  <c r="CP25" i="278" s="1"/>
  <c r="CQ142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11" i="285" s="1"/>
  <c r="CS12" i="285" s="1"/>
  <c r="CS32" i="273"/>
  <c r="CS33" i="273" s="1"/>
  <c r="CS96" i="273"/>
  <c r="CS97" i="273" s="1"/>
  <c r="CS90" i="273"/>
  <c r="CS91" i="273" s="1"/>
  <c r="CS2" i="265"/>
  <c r="CS2" i="288"/>
  <c r="CS2" i="282"/>
  <c r="CS2" i="280"/>
  <c r="CS2" i="278"/>
  <c r="CS2" i="275"/>
  <c r="CS2" i="285"/>
  <c r="CS2" i="286"/>
  <c r="CS2" i="273"/>
  <c r="CT122" i="273" l="1"/>
  <c r="CT123" i="273" s="1"/>
  <c r="CT19" i="280" s="1"/>
  <c r="CT20" i="280" s="1"/>
  <c r="CT154" i="273"/>
  <c r="CT155" i="273" s="1"/>
  <c r="CT40" i="280" s="1"/>
  <c r="CT41" i="280" s="1"/>
  <c r="CT44" i="280" s="1"/>
  <c r="BJ28" i="280"/>
  <c r="BI70" i="265"/>
  <c r="BI35" i="265"/>
  <c r="BI37" i="265" s="1"/>
  <c r="BI42" i="265" s="1"/>
  <c r="BI47" i="265" s="1"/>
  <c r="BI16" i="265"/>
  <c r="BI19" i="265" s="1"/>
  <c r="BI22" i="265" s="1"/>
  <c r="CS21" i="280"/>
  <c r="CS36" i="265" s="1"/>
  <c r="CS30" i="280"/>
  <c r="DZ12" i="288"/>
  <c r="DZ19" i="273"/>
  <c r="DZ37" i="273"/>
  <c r="DZ56" i="273"/>
  <c r="DZ47" i="273"/>
  <c r="EA13" i="273"/>
  <c r="EA14" i="273" s="1"/>
  <c r="EB10" i="273"/>
  <c r="EA5" i="288"/>
  <c r="EA5" i="275"/>
  <c r="EA5" i="282"/>
  <c r="EA5" i="280"/>
  <c r="EA5" i="278"/>
  <c r="EA5" i="273"/>
  <c r="EA5" i="265"/>
  <c r="EA5" i="286"/>
  <c r="EA5" i="285"/>
  <c r="CW51" i="273"/>
  <c r="CX48" i="273"/>
  <c r="CS15" i="286"/>
  <c r="CS100" i="273"/>
  <c r="CT101" i="273" s="1"/>
  <c r="CT59" i="273" s="1"/>
  <c r="CS146" i="273"/>
  <c r="CS38" i="273"/>
  <c r="CT39" i="273" s="1"/>
  <c r="CT41" i="273" s="1"/>
  <c r="CP27" i="278"/>
  <c r="CP32" i="278" s="1"/>
  <c r="CP34" i="278" s="1"/>
  <c r="CS76" i="273"/>
  <c r="CS26" i="280" s="1"/>
  <c r="CR4" i="265"/>
  <c r="CR4" i="273"/>
  <c r="CR4" i="278"/>
  <c r="CR4" i="282"/>
  <c r="CR4" i="275"/>
  <c r="CR4" i="285"/>
  <c r="CR4" i="288"/>
  <c r="CR4" i="286"/>
  <c r="CR4" i="280"/>
  <c r="CR10" i="265"/>
  <c r="CR31" i="265"/>
  <c r="CR137" i="273"/>
  <c r="CQ140" i="273"/>
  <c r="CV20" i="273"/>
  <c r="CV153" i="273" s="1"/>
  <c r="CU24" i="273"/>
  <c r="CU25" i="273" s="1"/>
  <c r="AF45" i="286"/>
  <c r="AE63" i="265"/>
  <c r="AE65" i="265" s="1"/>
  <c r="AE67" i="265" s="1"/>
  <c r="AE80" i="265" s="1"/>
  <c r="AF34" i="286"/>
  <c r="AE74" i="265"/>
  <c r="AE75" i="265" s="1"/>
  <c r="AE81" i="265" s="1"/>
  <c r="CR60" i="273"/>
  <c r="CQ66" i="273"/>
  <c r="CQ67" i="273" s="1"/>
  <c r="AP22" i="286"/>
  <c r="AO73" i="265"/>
  <c r="AO46" i="286"/>
  <c r="AO57" i="286"/>
  <c r="CS20" i="278"/>
  <c r="CS33" i="278"/>
  <c r="CS12" i="278"/>
  <c r="CS147" i="273"/>
  <c r="CS141" i="273"/>
  <c r="CS41" i="278"/>
  <c r="CS42" i="278" s="1"/>
  <c r="CS43" i="278" s="1"/>
  <c r="CS136" i="273"/>
  <c r="CS13" i="285"/>
  <c r="CS13" i="265" s="1"/>
  <c r="CS22" i="285"/>
  <c r="CR142" i="273"/>
  <c r="CQ19" i="278"/>
  <c r="CQ21" i="278" s="1"/>
  <c r="CQ26" i="278" s="1"/>
  <c r="CR148" i="273"/>
  <c r="CQ11" i="278"/>
  <c r="CQ13" i="278" s="1"/>
  <c r="CQ25" i="278" s="1"/>
  <c r="CQ27" i="278" s="1"/>
  <c r="CQ32" i="278" s="1"/>
  <c r="CQ34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11" i="285" s="1"/>
  <c r="CT12" i="285" s="1"/>
  <c r="CT32" i="273"/>
  <c r="CT33" i="273" s="1"/>
  <c r="CT96" i="273"/>
  <c r="CT97" i="273" s="1"/>
  <c r="CT90" i="273"/>
  <c r="CT91" i="273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U122" i="273" l="1"/>
  <c r="CU123" i="273" s="1"/>
  <c r="CU19" i="280" s="1"/>
  <c r="CU20" i="280" s="1"/>
  <c r="CU154" i="273"/>
  <c r="CU155" i="273" s="1"/>
  <c r="CU40" i="280" s="1"/>
  <c r="CU41" i="280" s="1"/>
  <c r="CU44" i="280" s="1"/>
  <c r="BJ43" i="280"/>
  <c r="BJ45" i="280" s="1"/>
  <c r="BJ46" i="280" s="1"/>
  <c r="BJ31" i="280"/>
  <c r="BI35" i="286"/>
  <c r="BI53" i="286"/>
  <c r="CT21" i="280"/>
  <c r="CT36" i="265" s="1"/>
  <c r="CT30" i="280"/>
  <c r="EA12" i="288"/>
  <c r="EA19" i="273"/>
  <c r="EA37" i="273"/>
  <c r="EA56" i="273"/>
  <c r="EA47" i="273"/>
  <c r="EB13" i="273"/>
  <c r="EB14" i="273" s="1"/>
  <c r="EC10" i="273"/>
  <c r="EB5" i="275"/>
  <c r="EB5" i="282"/>
  <c r="EB5" i="280"/>
  <c r="EB5" i="273"/>
  <c r="EB5" i="288"/>
  <c r="EB5" i="265"/>
  <c r="EB5" i="286"/>
  <c r="EB5" i="285"/>
  <c r="EB5" i="278"/>
  <c r="CY48" i="273"/>
  <c r="CX51" i="273"/>
  <c r="CT15" i="286"/>
  <c r="CT100" i="273"/>
  <c r="CU101" i="273" s="1"/>
  <c r="CU59" i="273" s="1"/>
  <c r="CT146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48" i="273"/>
  <c r="CR11" i="278"/>
  <c r="CR13" i="278" s="1"/>
  <c r="CR25" i="278" s="1"/>
  <c r="CS142" i="273"/>
  <c r="CR19" i="278"/>
  <c r="CR21" i="278" s="1"/>
  <c r="CR26" i="278" s="1"/>
  <c r="CS10" i="265"/>
  <c r="CS31" i="265"/>
  <c r="AP14" i="286"/>
  <c r="AP16" i="286" s="1"/>
  <c r="CR66" i="273"/>
  <c r="CR67" i="273" s="1"/>
  <c r="AF52" i="286"/>
  <c r="AF54" i="286" s="1"/>
  <c r="AF60" i="286" s="1"/>
  <c r="AF56" i="286"/>
  <c r="AF58" i="286" s="1"/>
  <c r="AF61" i="286" s="1"/>
  <c r="CW20" i="273"/>
  <c r="CW153" i="273" s="1"/>
  <c r="CV24" i="273"/>
  <c r="CV25" i="273" s="1"/>
  <c r="CS137" i="273"/>
  <c r="CR140" i="273"/>
  <c r="CS13" i="288"/>
  <c r="CS43" i="286"/>
  <c r="CS20" i="286"/>
  <c r="CS32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26" i="280" s="1"/>
  <c r="CT20" i="278"/>
  <c r="CT33" i="278"/>
  <c r="CT12" i="278"/>
  <c r="CT147" i="273"/>
  <c r="CT141" i="273"/>
  <c r="CT41" i="278"/>
  <c r="CT42" i="278" s="1"/>
  <c r="CT43" i="278" s="1"/>
  <c r="CT136" i="273"/>
  <c r="CT13" i="285"/>
  <c r="CT13" i="265" s="1"/>
  <c r="CT22" i="285"/>
  <c r="CQ59" i="265"/>
  <c r="CQ60" i="265" s="1"/>
  <c r="CR20" i="285"/>
  <c r="CR23" i="285" s="1"/>
  <c r="CQ9" i="265"/>
  <c r="CQ11" i="265" s="1"/>
  <c r="CQ14" i="265" s="1"/>
  <c r="CQ30" i="265"/>
  <c r="CQ33" i="265" s="1"/>
  <c r="CQ50" i="273"/>
  <c r="CQ3" i="285"/>
  <c r="CQ3" i="275"/>
  <c r="CQ3" i="280"/>
  <c r="CQ3" i="286"/>
  <c r="CQ3" i="265"/>
  <c r="CQ3" i="282"/>
  <c r="CQ3" i="288"/>
  <c r="CQ3" i="278"/>
  <c r="CQ3" i="273"/>
  <c r="AE82" i="265"/>
  <c r="AE83" i="265"/>
  <c r="CU18" i="288"/>
  <c r="CU75" i="273"/>
  <c r="CU111" i="273"/>
  <c r="CU112" i="273" s="1"/>
  <c r="CU11" i="285" s="1"/>
  <c r="CU12" i="285" s="1"/>
  <c r="CU32" i="273"/>
  <c r="CU33" i="273" s="1"/>
  <c r="CU96" i="273"/>
  <c r="CU97" i="273" s="1"/>
  <c r="CU90" i="273"/>
  <c r="CU91" i="273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14" i="265" s="1"/>
  <c r="CP30" i="265"/>
  <c r="CP33" i="265" s="1"/>
  <c r="CT42" i="273"/>
  <c r="CT52" i="273"/>
  <c r="CV122" i="273" l="1"/>
  <c r="CV123" i="273" s="1"/>
  <c r="CV19" i="280" s="1"/>
  <c r="CV20" i="280" s="1"/>
  <c r="CV154" i="273"/>
  <c r="CV155" i="273" s="1"/>
  <c r="CV40" i="280" s="1"/>
  <c r="CV41" i="280" s="1"/>
  <c r="CV44" i="280" s="1"/>
  <c r="BK28" i="280"/>
  <c r="BJ70" i="265"/>
  <c r="BJ35" i="265"/>
  <c r="BJ37" i="265" s="1"/>
  <c r="BJ42" i="265" s="1"/>
  <c r="BJ47" i="265" s="1"/>
  <c r="BJ16" i="265"/>
  <c r="BJ19" i="265" s="1"/>
  <c r="BJ22" i="265" s="1"/>
  <c r="CU21" i="280"/>
  <c r="CU36" i="265" s="1"/>
  <c r="CU30" i="280"/>
  <c r="EB12" i="288"/>
  <c r="EB19" i="273"/>
  <c r="EB37" i="273"/>
  <c r="EB56" i="273"/>
  <c r="EB47" i="273"/>
  <c r="EC13" i="273"/>
  <c r="EC14" i="273" s="1"/>
  <c r="ED10" i="273"/>
  <c r="EC5" i="275"/>
  <c r="EC5" i="282"/>
  <c r="EC5" i="280"/>
  <c r="EC5" i="278"/>
  <c r="EC5" i="273"/>
  <c r="EC5" i="288"/>
  <c r="EC5" i="265"/>
  <c r="EC5" i="286"/>
  <c r="EC5" i="285"/>
  <c r="CZ48" i="273"/>
  <c r="CY51" i="273"/>
  <c r="CS66" i="273"/>
  <c r="CS67" i="273" s="1"/>
  <c r="CR59" i="265"/>
  <c r="CR60" i="265" s="1"/>
  <c r="CS20" i="285"/>
  <c r="CS23" i="285" s="1"/>
  <c r="CV18" i="288"/>
  <c r="CV75" i="273"/>
  <c r="CV76" i="273" s="1"/>
  <c r="CV26" i="280" s="1"/>
  <c r="CV111" i="273"/>
  <c r="CV112" i="273" s="1"/>
  <c r="CV11" i="285" s="1"/>
  <c r="CV12" i="285" s="1"/>
  <c r="CV32" i="273"/>
  <c r="CV33" i="273" s="1"/>
  <c r="CV96" i="273"/>
  <c r="CV97" i="273" s="1"/>
  <c r="CV90" i="273"/>
  <c r="CV91" i="273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47" i="273"/>
  <c r="CU141" i="273"/>
  <c r="CU41" i="278"/>
  <c r="CU42" i="278" s="1"/>
  <c r="CU43" i="278" s="1"/>
  <c r="CU136" i="273"/>
  <c r="CU13" i="285"/>
  <c r="CU13" i="265" s="1"/>
  <c r="CU22" i="285"/>
  <c r="CT4" i="265"/>
  <c r="CT4" i="282"/>
  <c r="CT4" i="280"/>
  <c r="CT4" i="278"/>
  <c r="CT4" i="286"/>
  <c r="CT4" i="273"/>
  <c r="CT4" i="288"/>
  <c r="CT4" i="275"/>
  <c r="CT4" i="285"/>
  <c r="CU15" i="286"/>
  <c r="CU100" i="273"/>
  <c r="CV101" i="273" s="1"/>
  <c r="CV59" i="273" s="1"/>
  <c r="CU146" i="273"/>
  <c r="CU38" i="273"/>
  <c r="CV39" i="273" s="1"/>
  <c r="CV41" i="273" s="1"/>
  <c r="CT10" i="265"/>
  <c r="CT31" i="265"/>
  <c r="CT13" i="288"/>
  <c r="CT43" i="286"/>
  <c r="CT20" i="286"/>
  <c r="CT32" i="286"/>
  <c r="CT18" i="285"/>
  <c r="CT79" i="273"/>
  <c r="CU80" i="273" s="1"/>
  <c r="CU58" i="273" s="1"/>
  <c r="CT15" i="275"/>
  <c r="CT20" i="275" s="1"/>
  <c r="CU17" i="275" s="1"/>
  <c r="CT57" i="273"/>
  <c r="CT60" i="273" s="1"/>
  <c r="CS140" i="273"/>
  <c r="CT137" i="273"/>
  <c r="CX20" i="273"/>
  <c r="CX153" i="273" s="1"/>
  <c r="CW24" i="273"/>
  <c r="CW25" i="273" s="1"/>
  <c r="AF62" i="286"/>
  <c r="AP17" i="286"/>
  <c r="AP49" i="265" s="1"/>
  <c r="AP50" i="265" s="1"/>
  <c r="AP15" i="288"/>
  <c r="AP24" i="286"/>
  <c r="AP25" i="286" s="1"/>
  <c r="CT142" i="273"/>
  <c r="CS19" i="278"/>
  <c r="CS21" i="278" s="1"/>
  <c r="CS26" i="278" s="1"/>
  <c r="CT148" i="273"/>
  <c r="CS11" i="278"/>
  <c r="CS13" i="278" s="1"/>
  <c r="CS25" i="278" s="1"/>
  <c r="CS27" i="278" s="1"/>
  <c r="CS32" i="278" s="1"/>
  <c r="CS34" i="278" s="1"/>
  <c r="CU76" i="273"/>
  <c r="CU26" i="280" s="1"/>
  <c r="CW122" i="273" l="1"/>
  <c r="CW123" i="273" s="1"/>
  <c r="CW19" i="280" s="1"/>
  <c r="CW20" i="280" s="1"/>
  <c r="CW154" i="273"/>
  <c r="CW155" i="273" s="1"/>
  <c r="CW40" i="280" s="1"/>
  <c r="CW41" i="280" s="1"/>
  <c r="CW44" i="280" s="1"/>
  <c r="BK43" i="280"/>
  <c r="BK45" i="280" s="1"/>
  <c r="BK46" i="280" s="1"/>
  <c r="BK31" i="280"/>
  <c r="CV21" i="280"/>
  <c r="CV36" i="265" s="1"/>
  <c r="CV30" i="280"/>
  <c r="BJ53" i="286"/>
  <c r="BJ35" i="286"/>
  <c r="EC12" i="288"/>
  <c r="EC19" i="273"/>
  <c r="EC37" i="273"/>
  <c r="EC56" i="273"/>
  <c r="EC47" i="273"/>
  <c r="ED13" i="273"/>
  <c r="ED14" i="273" s="1"/>
  <c r="EE10" i="273"/>
  <c r="ED5" i="275"/>
  <c r="ED5" i="282"/>
  <c r="ED5" i="280"/>
  <c r="ED5" i="285"/>
  <c r="ED5" i="273"/>
  <c r="ED5" i="288"/>
  <c r="ED5" i="265"/>
  <c r="ED5" i="286"/>
  <c r="ED5" i="278"/>
  <c r="CZ51" i="273"/>
  <c r="DA48" i="273"/>
  <c r="CS59" i="265"/>
  <c r="CS60" i="265" s="1"/>
  <c r="CT20" i="285"/>
  <c r="CT23" i="285" s="1"/>
  <c r="CT66" i="273"/>
  <c r="CT67" i="273" s="1"/>
  <c r="CS9" i="265"/>
  <c r="CS11" i="265" s="1"/>
  <c r="CS14" i="265" s="1"/>
  <c r="CS30" i="265"/>
  <c r="CS33" i="265" s="1"/>
  <c r="AQ22" i="286"/>
  <c r="AP73" i="265"/>
  <c r="AP46" i="286"/>
  <c r="AP57" i="286"/>
  <c r="CW18" i="288"/>
  <c r="CW75" i="273"/>
  <c r="CW111" i="273"/>
  <c r="CW112" i="273" s="1"/>
  <c r="CW11" i="285" s="1"/>
  <c r="CW12" i="285" s="1"/>
  <c r="CW32" i="273"/>
  <c r="CW33" i="273" s="1"/>
  <c r="CW96" i="273"/>
  <c r="CW97" i="273" s="1"/>
  <c r="CW90" i="273"/>
  <c r="CW91" i="273" s="1"/>
  <c r="CW2" i="265"/>
  <c r="CW2" i="288"/>
  <c r="CW2" i="275"/>
  <c r="CW2" i="286"/>
  <c r="CW2" i="285"/>
  <c r="CW2" i="273"/>
  <c r="CW2" i="282"/>
  <c r="CW2" i="278"/>
  <c r="CW2" i="280"/>
  <c r="CT140" i="273"/>
  <c r="CU137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47" i="273"/>
  <c r="CV141" i="273"/>
  <c r="CV41" i="278"/>
  <c r="CV42" i="278" s="1"/>
  <c r="CV43" i="278" s="1"/>
  <c r="CV136" i="273"/>
  <c r="CV13" i="285"/>
  <c r="CV13" i="265" s="1"/>
  <c r="CV22" i="285"/>
  <c r="CS3" i="278"/>
  <c r="CS3" i="286"/>
  <c r="CS3" i="282"/>
  <c r="CS3" i="288"/>
  <c r="CS3" i="285"/>
  <c r="CS3" i="280"/>
  <c r="CS3" i="273"/>
  <c r="CS50" i="273"/>
  <c r="CS3" i="265"/>
  <c r="CS3" i="275"/>
  <c r="CU13" i="288"/>
  <c r="CU43" i="286"/>
  <c r="CU20" i="286"/>
  <c r="CU32" i="286"/>
  <c r="CU79" i="273"/>
  <c r="CV80" i="273" s="1"/>
  <c r="CV58" i="273" s="1"/>
  <c r="CU18" i="285"/>
  <c r="CU57" i="273"/>
  <c r="CU60" i="273" s="1"/>
  <c r="CU15" i="275"/>
  <c r="CU20" i="275" s="1"/>
  <c r="CV17" i="275" s="1"/>
  <c r="CU148" i="273"/>
  <c r="CT11" i="278"/>
  <c r="CT13" i="278" s="1"/>
  <c r="CT25" i="278" s="1"/>
  <c r="CU142" i="273"/>
  <c r="CT19" i="278"/>
  <c r="CT21" i="278" s="1"/>
  <c r="CT26" i="278" s="1"/>
  <c r="AF36" i="286"/>
  <c r="AF37" i="286" s="1"/>
  <c r="AF14" i="288"/>
  <c r="AF16" i="288" s="1"/>
  <c r="AF19" i="288" s="1"/>
  <c r="AF47" i="286"/>
  <c r="AF48" i="286" s="1"/>
  <c r="AF63" i="286"/>
  <c r="CY20" i="273"/>
  <c r="CY153" i="273" s="1"/>
  <c r="CX24" i="273"/>
  <c r="CX25" i="273" s="1"/>
  <c r="CV13" i="288"/>
  <c r="CV43" i="286"/>
  <c r="CV20" i="286"/>
  <c r="CV32" i="286"/>
  <c r="CV18" i="285"/>
  <c r="CV79" i="273"/>
  <c r="CW80" i="273" s="1"/>
  <c r="CW58" i="273" s="1"/>
  <c r="CV15" i="275"/>
  <c r="CV57" i="273"/>
  <c r="CU10" i="265"/>
  <c r="CU31" i="265"/>
  <c r="CR9" i="265"/>
  <c r="CR11" i="265" s="1"/>
  <c r="CR14" i="265" s="1"/>
  <c r="CR30" i="265"/>
  <c r="CR33" i="265" s="1"/>
  <c r="CV15" i="286"/>
  <c r="CV100" i="273"/>
  <c r="CW101" i="273" s="1"/>
  <c r="CW59" i="273" s="1"/>
  <c r="CV146" i="273"/>
  <c r="CV38" i="273"/>
  <c r="CW39" i="273" s="1"/>
  <c r="CW41" i="273" s="1"/>
  <c r="CW76" i="273"/>
  <c r="CW26" i="280" s="1"/>
  <c r="BK35" i="265" l="1"/>
  <c r="BK37" i="265" s="1"/>
  <c r="BK42" i="265" s="1"/>
  <c r="BK47" i="265" s="1"/>
  <c r="BK16" i="265"/>
  <c r="BK19" i="265" s="1"/>
  <c r="BK22" i="265" s="1"/>
  <c r="CW21" i="280"/>
  <c r="CW36" i="265" s="1"/>
  <c r="CW30" i="280"/>
  <c r="CX122" i="273"/>
  <c r="CX123" i="273" s="1"/>
  <c r="CX19" i="280" s="1"/>
  <c r="CX20" i="280" s="1"/>
  <c r="CX154" i="273"/>
  <c r="CX155" i="273" s="1"/>
  <c r="CX40" i="280" s="1"/>
  <c r="CX41" i="280" s="1"/>
  <c r="CX44" i="280" s="1"/>
  <c r="BL28" i="280"/>
  <c r="BK70" i="265"/>
  <c r="ED12" i="288"/>
  <c r="ED19" i="273"/>
  <c r="ED37" i="273"/>
  <c r="ED56" i="273"/>
  <c r="ED47" i="273"/>
  <c r="EE13" i="273"/>
  <c r="EE14" i="273" s="1"/>
  <c r="EF10" i="273"/>
  <c r="EE5" i="275"/>
  <c r="EE5" i="282"/>
  <c r="EE5" i="280"/>
  <c r="EE5" i="278"/>
  <c r="EE5" i="273"/>
  <c r="EE5" i="288"/>
  <c r="EE5" i="265"/>
  <c r="EE5" i="286"/>
  <c r="EE5" i="285"/>
  <c r="CV20" i="275"/>
  <c r="CW17" i="275" s="1"/>
  <c r="DA51" i="273"/>
  <c r="DB48" i="273"/>
  <c r="CV60" i="273"/>
  <c r="CU66" i="273"/>
  <c r="CU67" i="273" s="1"/>
  <c r="CT59" i="265"/>
  <c r="CT60" i="265" s="1"/>
  <c r="CU20" i="285"/>
  <c r="CU23" i="285" s="1"/>
  <c r="CW13" i="288"/>
  <c r="CW43" i="286"/>
  <c r="CW20" i="286"/>
  <c r="CW32" i="286"/>
  <c r="CW79" i="273"/>
  <c r="CX80" i="273" s="1"/>
  <c r="CX58" i="273" s="1"/>
  <c r="CW18" i="285"/>
  <c r="CW57" i="273"/>
  <c r="CW15" i="275"/>
  <c r="CW20" i="275" s="1"/>
  <c r="CX17" i="275" s="1"/>
  <c r="CX18" i="288"/>
  <c r="CX75" i="273"/>
  <c r="CX111" i="273"/>
  <c r="CX112" i="273" s="1"/>
  <c r="CX11" i="285" s="1"/>
  <c r="CX12" i="285" s="1"/>
  <c r="CX32" i="273"/>
  <c r="CX33" i="273" s="1"/>
  <c r="CX96" i="273"/>
  <c r="CX97" i="273" s="1"/>
  <c r="CX90" i="273"/>
  <c r="CX91" i="273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40" i="273"/>
  <c r="CV137" i="273"/>
  <c r="CW20" i="278"/>
  <c r="CW33" i="278"/>
  <c r="CW12" i="278"/>
  <c r="CW147" i="273"/>
  <c r="CW141" i="273"/>
  <c r="CW41" i="278"/>
  <c r="CW42" i="278" s="1"/>
  <c r="CW43" i="278" s="1"/>
  <c r="CW136" i="273"/>
  <c r="CW13" i="285"/>
  <c r="CW13" i="265" s="1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Z153" i="273" s="1"/>
  <c r="CY24" i="273"/>
  <c r="CY25" i="273" s="1"/>
  <c r="AG45" i="286"/>
  <c r="AF63" i="265"/>
  <c r="AF65" i="265" s="1"/>
  <c r="AF67" i="265" s="1"/>
  <c r="AF80" i="265" s="1"/>
  <c r="AG34" i="286"/>
  <c r="AF74" i="265"/>
  <c r="AF75" i="265" s="1"/>
  <c r="AF81" i="265" s="1"/>
  <c r="CV142" i="273"/>
  <c r="CU19" i="278"/>
  <c r="CU21" i="278" s="1"/>
  <c r="CU26" i="278" s="1"/>
  <c r="CV148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5" i="286"/>
  <c r="CW100" i="273"/>
  <c r="CX101" i="273" s="1"/>
  <c r="CX59" i="273" s="1"/>
  <c r="CW146" i="273"/>
  <c r="CW38" i="273"/>
  <c r="CX39" i="273" s="1"/>
  <c r="CX41" i="273" s="1"/>
  <c r="AQ14" i="286"/>
  <c r="AQ16" i="286" s="1"/>
  <c r="BL43" i="280" l="1"/>
  <c r="BL45" i="280" s="1"/>
  <c r="BL46" i="280" s="1"/>
  <c r="BL31" i="280"/>
  <c r="BK53" i="286"/>
  <c r="BK35" i="286"/>
  <c r="CY122" i="273"/>
  <c r="CY123" i="273" s="1"/>
  <c r="CY19" i="280" s="1"/>
  <c r="CY20" i="280" s="1"/>
  <c r="CY154" i="273"/>
  <c r="CY155" i="273" s="1"/>
  <c r="CY40" i="280" s="1"/>
  <c r="CY41" i="280" s="1"/>
  <c r="CY44" i="280" s="1"/>
  <c r="CX21" i="280"/>
  <c r="CX36" i="265" s="1"/>
  <c r="CX30" i="280"/>
  <c r="EE12" i="288"/>
  <c r="EE19" i="273"/>
  <c r="EE37" i="273"/>
  <c r="EE56" i="273"/>
  <c r="EE47" i="273"/>
  <c r="EF13" i="273"/>
  <c r="EF14" i="273" s="1"/>
  <c r="EG10" i="273"/>
  <c r="EF5" i="265"/>
  <c r="EF5" i="285"/>
  <c r="EF5" i="288"/>
  <c r="EF5" i="275"/>
  <c r="EF5" i="282"/>
  <c r="EF5" i="280"/>
  <c r="EF5" i="278"/>
  <c r="EF5" i="273"/>
  <c r="EF5" i="286"/>
  <c r="DC48" i="273"/>
  <c r="DB51" i="273"/>
  <c r="CU59" i="265"/>
  <c r="CU60" i="265" s="1"/>
  <c r="CV20" i="285"/>
  <c r="CV23" i="285" s="1"/>
  <c r="AQ17" i="286"/>
  <c r="AQ49" i="265" s="1"/>
  <c r="AQ50" i="265" s="1"/>
  <c r="AQ15" i="288"/>
  <c r="AQ24" i="286"/>
  <c r="AQ25" i="286" s="1"/>
  <c r="CX42" i="273"/>
  <c r="CX52" i="273"/>
  <c r="CW148" i="273"/>
  <c r="CV11" i="278"/>
  <c r="CV13" i="278" s="1"/>
  <c r="CV25" i="278" s="1"/>
  <c r="CW142" i="273"/>
  <c r="CV19" i="278"/>
  <c r="CV21" i="278" s="1"/>
  <c r="CV26" i="278" s="1"/>
  <c r="AG52" i="286"/>
  <c r="AG54" i="286" s="1"/>
  <c r="AG60" i="286" s="1"/>
  <c r="AG56" i="286"/>
  <c r="AG58" i="286" s="1"/>
  <c r="AG61" i="286" s="1"/>
  <c r="DA20" i="273"/>
  <c r="DA153" i="273" s="1"/>
  <c r="CZ24" i="273"/>
  <c r="CZ25" i="273" s="1"/>
  <c r="CT9" i="265"/>
  <c r="CT11" i="265" s="1"/>
  <c r="CT14" i="265" s="1"/>
  <c r="CT30" i="265"/>
  <c r="CT33" i="265" s="1"/>
  <c r="CX15" i="286"/>
  <c r="CX100" i="273"/>
  <c r="CY101" i="273" s="1"/>
  <c r="CY59" i="273" s="1"/>
  <c r="CX146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X26" i="280" s="1"/>
  <c r="CU9" i="265"/>
  <c r="CU11" i="265" s="1"/>
  <c r="CU14" i="265" s="1"/>
  <c r="CU30" i="265"/>
  <c r="CU33" i="265" s="1"/>
  <c r="AF82" i="265"/>
  <c r="AF83" i="265"/>
  <c r="CY18" i="288"/>
  <c r="CY75" i="273"/>
  <c r="CY111" i="273"/>
  <c r="CY112" i="273" s="1"/>
  <c r="CY11" i="285" s="1"/>
  <c r="CY12" i="285" s="1"/>
  <c r="CY32" i="273"/>
  <c r="CY33" i="273" s="1"/>
  <c r="CY96" i="273"/>
  <c r="CY97" i="273" s="1"/>
  <c r="CY90" i="273"/>
  <c r="CY91" i="273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40" i="273"/>
  <c r="CW137" i="273"/>
  <c r="CX20" i="278"/>
  <c r="CX33" i="278"/>
  <c r="CX12" i="278"/>
  <c r="CX147" i="273"/>
  <c r="CX141" i="273"/>
  <c r="CX41" i="278"/>
  <c r="CX42" i="278" s="1"/>
  <c r="CX43" i="278" s="1"/>
  <c r="CX136" i="273"/>
  <c r="CX13" i="285"/>
  <c r="CX13" i="265" s="1"/>
  <c r="CX22" i="285"/>
  <c r="CW60" i="273"/>
  <c r="CV66" i="273"/>
  <c r="CV67" i="273" s="1"/>
  <c r="BM28" i="280" l="1"/>
  <c r="BL70" i="265"/>
  <c r="CZ122" i="273"/>
  <c r="CZ123" i="273" s="1"/>
  <c r="CZ19" i="280" s="1"/>
  <c r="CZ20" i="280" s="1"/>
  <c r="CZ154" i="273"/>
  <c r="CZ155" i="273" s="1"/>
  <c r="CZ40" i="280" s="1"/>
  <c r="CZ41" i="280" s="1"/>
  <c r="CZ44" i="280" s="1"/>
  <c r="CY21" i="280"/>
  <c r="CY36" i="265" s="1"/>
  <c r="CY30" i="280"/>
  <c r="BL35" i="265"/>
  <c r="BL37" i="265" s="1"/>
  <c r="BL42" i="265" s="1"/>
  <c r="BL47" i="265" s="1"/>
  <c r="BL16" i="265"/>
  <c r="BL19" i="265" s="1"/>
  <c r="BL22" i="265" s="1"/>
  <c r="EF12" i="288"/>
  <c r="EF19" i="273"/>
  <c r="EF37" i="273"/>
  <c r="EF56" i="273"/>
  <c r="EF47" i="273"/>
  <c r="EG13" i="273"/>
  <c r="EG14" i="273" s="1"/>
  <c r="EH10" i="273"/>
  <c r="EG5" i="288"/>
  <c r="EG5" i="275"/>
  <c r="EG5" i="280"/>
  <c r="EG5" i="273"/>
  <c r="EG5" i="265"/>
  <c r="EG5" i="286"/>
  <c r="EG5" i="285"/>
  <c r="EG5" i="282"/>
  <c r="EG5" i="278"/>
  <c r="DC51" i="273"/>
  <c r="DD48" i="273"/>
  <c r="CW66" i="273"/>
  <c r="CW67" i="273" s="1"/>
  <c r="CX10" i="265"/>
  <c r="CX31" i="265"/>
  <c r="CX137" i="273"/>
  <c r="CW140" i="273"/>
  <c r="CY15" i="286"/>
  <c r="CY100" i="273"/>
  <c r="CZ101" i="273" s="1"/>
  <c r="CZ59" i="273" s="1"/>
  <c r="CY146" i="273"/>
  <c r="CY38" i="273"/>
  <c r="CZ39" i="273" s="1"/>
  <c r="CZ41" i="273" s="1"/>
  <c r="CX13" i="288"/>
  <c r="CX43" i="286"/>
  <c r="CX20" i="286"/>
  <c r="CX32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CY26" i="280" s="1"/>
  <c r="DB20" i="273"/>
  <c r="DB153" i="273" s="1"/>
  <c r="DA24" i="273"/>
  <c r="DA25" i="273" s="1"/>
  <c r="AG62" i="286"/>
  <c r="CX142" i="273"/>
  <c r="CW19" i="278"/>
  <c r="CW21" i="278" s="1"/>
  <c r="CW26" i="278" s="1"/>
  <c r="CX148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47" i="273"/>
  <c r="CY141" i="273"/>
  <c r="CY41" i="278"/>
  <c r="CY42" i="278" s="1"/>
  <c r="CY43" i="278" s="1"/>
  <c r="CY136" i="273"/>
  <c r="CY13" i="285"/>
  <c r="CY13" i="265" s="1"/>
  <c r="CY22" i="285"/>
  <c r="CY42" i="273"/>
  <c r="CY52" i="273"/>
  <c r="CZ18" i="288"/>
  <c r="CZ75" i="273"/>
  <c r="CZ111" i="273"/>
  <c r="CZ112" i="273" s="1"/>
  <c r="CZ11" i="285" s="1"/>
  <c r="CZ12" i="285" s="1"/>
  <c r="CZ32" i="273"/>
  <c r="CZ33" i="273" s="1"/>
  <c r="CZ96" i="273"/>
  <c r="CZ97" i="273" s="1"/>
  <c r="CZ90" i="273"/>
  <c r="CZ91" i="273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2" i="286"/>
  <c r="AQ73" i="265"/>
  <c r="AQ57" i="286"/>
  <c r="AQ46" i="286"/>
  <c r="CZ21" i="280" l="1"/>
  <c r="CZ36" i="265" s="1"/>
  <c r="CZ30" i="280"/>
  <c r="BM43" i="280"/>
  <c r="BM45" i="280" s="1"/>
  <c r="BM46" i="280" s="1"/>
  <c r="BM31" i="280"/>
  <c r="DA122" i="273"/>
  <c r="DA123" i="273" s="1"/>
  <c r="DA19" i="280" s="1"/>
  <c r="DA20" i="280" s="1"/>
  <c r="DA154" i="273"/>
  <c r="DA155" i="273" s="1"/>
  <c r="DA40" i="280" s="1"/>
  <c r="DA41" i="280" s="1"/>
  <c r="DA44" i="280" s="1"/>
  <c r="BL35" i="286"/>
  <c r="BL53" i="286"/>
  <c r="EG12" i="288"/>
  <c r="EG19" i="273"/>
  <c r="EG37" i="273"/>
  <c r="EG56" i="273"/>
  <c r="EG47" i="273"/>
  <c r="EH13" i="273"/>
  <c r="EH14" i="273" s="1"/>
  <c r="EI10" i="273"/>
  <c r="EH5" i="282"/>
  <c r="EH5" i="285"/>
  <c r="EH5" i="273"/>
  <c r="EH5" i="288"/>
  <c r="EH5" i="265"/>
  <c r="EH5" i="286"/>
  <c r="EH5" i="278"/>
  <c r="EH5" i="275"/>
  <c r="EH5" i="280"/>
  <c r="DE48" i="273"/>
  <c r="DD51" i="273"/>
  <c r="CX66" i="273"/>
  <c r="CX67" i="273" s="1"/>
  <c r="AR14" i="286"/>
  <c r="AR16" i="286" s="1"/>
  <c r="CZ20" i="278"/>
  <c r="CZ33" i="278"/>
  <c r="CZ12" i="278"/>
  <c r="CZ147" i="273"/>
  <c r="CZ141" i="273"/>
  <c r="CZ41" i="278"/>
  <c r="CZ42" i="278" s="1"/>
  <c r="CZ43" i="278" s="1"/>
  <c r="CZ136" i="273"/>
  <c r="CZ13" i="285"/>
  <c r="CZ13" i="265" s="1"/>
  <c r="CZ22" i="285"/>
  <c r="CY10" i="265"/>
  <c r="CY31" i="265"/>
  <c r="CW59" i="265"/>
  <c r="CW60" i="265" s="1"/>
  <c r="CX20" i="285"/>
  <c r="CY148" i="273"/>
  <c r="CX11" i="278"/>
  <c r="CX13" i="278" s="1"/>
  <c r="CX25" i="278" s="1"/>
  <c r="CY142" i="273"/>
  <c r="CX19" i="278"/>
  <c r="CX21" i="278" s="1"/>
  <c r="CX26" i="278" s="1"/>
  <c r="DA18" i="288"/>
  <c r="DA75" i="273"/>
  <c r="DA111" i="273"/>
  <c r="DA112" i="273" s="1"/>
  <c r="DA11" i="285" s="1"/>
  <c r="DA12" i="285" s="1"/>
  <c r="DA32" i="273"/>
  <c r="DA33" i="273" s="1"/>
  <c r="DA96" i="273"/>
  <c r="DA97" i="273" s="1"/>
  <c r="DA90" i="273"/>
  <c r="DA91" i="273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14" i="265" s="1"/>
  <c r="CV30" i="265"/>
  <c r="CV33" i="265" s="1"/>
  <c r="CZ15" i="286"/>
  <c r="CZ100" i="273"/>
  <c r="DA101" i="273" s="1"/>
  <c r="DA59" i="273" s="1"/>
  <c r="CZ146" i="273"/>
  <c r="CZ38" i="273"/>
  <c r="DA39" i="273" s="1"/>
  <c r="DA41" i="273" s="1"/>
  <c r="DA76" i="273"/>
  <c r="DA26" i="280" s="1"/>
  <c r="CY4" i="265"/>
  <c r="CY4" i="288"/>
  <c r="CY4" i="275"/>
  <c r="CY4" i="286"/>
  <c r="CY4" i="285"/>
  <c r="CY4" i="273"/>
  <c r="CY4" i="282"/>
  <c r="CY4" i="278"/>
  <c r="CY4" i="280"/>
  <c r="CW9" i="265"/>
  <c r="CW11" i="265" s="1"/>
  <c r="CW14" i="265" s="1"/>
  <c r="CW30" i="265"/>
  <c r="CW33" i="265" s="1"/>
  <c r="AG36" i="286"/>
  <c r="AG37" i="286" s="1"/>
  <c r="AG14" i="288"/>
  <c r="AG16" i="288" s="1"/>
  <c r="AG19" i="288" s="1"/>
  <c r="AG47" i="286"/>
  <c r="AG48" i="286" s="1"/>
  <c r="AG63" i="286"/>
  <c r="DC20" i="273"/>
  <c r="DC153" i="273" s="1"/>
  <c r="DB24" i="273"/>
  <c r="DB25" i="273" s="1"/>
  <c r="CY13" i="288"/>
  <c r="CY43" i="286"/>
  <c r="CY20" i="286"/>
  <c r="CY32" i="286"/>
  <c r="CY79" i="273"/>
  <c r="CZ80" i="273" s="1"/>
  <c r="CZ58" i="273" s="1"/>
  <c r="CY18" i="285"/>
  <c r="CY57" i="273"/>
  <c r="CY60" i="273" s="1"/>
  <c r="CY15" i="275"/>
  <c r="CY20" i="275" s="1"/>
  <c r="CZ17" i="275" s="1"/>
  <c r="CX23" i="285"/>
  <c r="CZ76" i="273"/>
  <c r="CZ26" i="280" s="1"/>
  <c r="CY137" i="273"/>
  <c r="CX140" i="273"/>
  <c r="BN28" i="280" l="1"/>
  <c r="BM70" i="265"/>
  <c r="DB122" i="273"/>
  <c r="DB123" i="273" s="1"/>
  <c r="DB19" i="280" s="1"/>
  <c r="DB20" i="280" s="1"/>
  <c r="DB154" i="273"/>
  <c r="DB155" i="273" s="1"/>
  <c r="DB40" i="280" s="1"/>
  <c r="DB41" i="280" s="1"/>
  <c r="DB44" i="280" s="1"/>
  <c r="DA21" i="280"/>
  <c r="DA36" i="265" s="1"/>
  <c r="DA30" i="280"/>
  <c r="BM16" i="265"/>
  <c r="BM19" i="265" s="1"/>
  <c r="BM22" i="265" s="1"/>
  <c r="BM35" i="265"/>
  <c r="BM37" i="265" s="1"/>
  <c r="BM42" i="265" s="1"/>
  <c r="BM47" i="265" s="1"/>
  <c r="EH12" i="288"/>
  <c r="EH19" i="273"/>
  <c r="EH37" i="273"/>
  <c r="EH56" i="273"/>
  <c r="EH47" i="273"/>
  <c r="EI13" i="273"/>
  <c r="EI14" i="273" s="1"/>
  <c r="EJ10" i="273"/>
  <c r="EI5" i="286"/>
  <c r="EI5" i="288"/>
  <c r="EI5" i="275"/>
  <c r="EI5" i="282"/>
  <c r="EI5" i="280"/>
  <c r="EI5" i="278"/>
  <c r="EI5" i="273"/>
  <c r="EI5" i="265"/>
  <c r="EI5" i="285"/>
  <c r="DE51" i="273"/>
  <c r="DF48" i="273"/>
  <c r="CY66" i="273"/>
  <c r="CY67" i="273" s="1"/>
  <c r="CZ137" i="273"/>
  <c r="CY140" i="273"/>
  <c r="CX59" i="265"/>
  <c r="CX60" i="265" s="1"/>
  <c r="CY20" i="285"/>
  <c r="DD20" i="273"/>
  <c r="DD153" i="273" s="1"/>
  <c r="DC24" i="273"/>
  <c r="DC25" i="273" s="1"/>
  <c r="AH45" i="286"/>
  <c r="AG63" i="265"/>
  <c r="AG65" i="265" s="1"/>
  <c r="AG67" i="265" s="1"/>
  <c r="AG80" i="265" s="1"/>
  <c r="AH34" i="286"/>
  <c r="AG74" i="265"/>
  <c r="AG75" i="265" s="1"/>
  <c r="AG81" i="265" s="1"/>
  <c r="DA13" i="288"/>
  <c r="DA43" i="286"/>
  <c r="DA20" i="286"/>
  <c r="DA32" i="286"/>
  <c r="DA79" i="273"/>
  <c r="DB80" i="273" s="1"/>
  <c r="DB58" i="273" s="1"/>
  <c r="DA18" i="285"/>
  <c r="DA57" i="273"/>
  <c r="DA15" i="275"/>
  <c r="DA20" i="278"/>
  <c r="DA33" i="278"/>
  <c r="DA12" i="278"/>
  <c r="DA147" i="273"/>
  <c r="DA141" i="273"/>
  <c r="DA41" i="278"/>
  <c r="DA42" i="278" s="1"/>
  <c r="DA43" i="278" s="1"/>
  <c r="DA136" i="273"/>
  <c r="DA13" i="285"/>
  <c r="DA13" i="265" s="1"/>
  <c r="DA22" i="285"/>
  <c r="CZ142" i="273"/>
  <c r="CY19" i="278"/>
  <c r="CY21" i="278" s="1"/>
  <c r="CY26" i="278" s="1"/>
  <c r="CZ148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3" i="286"/>
  <c r="CZ20" i="286"/>
  <c r="CZ32" i="286"/>
  <c r="CZ18" i="285"/>
  <c r="CZ79" i="273"/>
  <c r="DA80" i="273" s="1"/>
  <c r="DA58" i="273" s="1"/>
  <c r="CZ15" i="275"/>
  <c r="CZ20" i="275" s="1"/>
  <c r="DA17" i="275" s="1"/>
  <c r="CZ57" i="273"/>
  <c r="CZ60" i="273" s="1"/>
  <c r="CY23" i="285"/>
  <c r="DB18" i="288"/>
  <c r="DB75" i="273"/>
  <c r="DB111" i="273"/>
  <c r="DB112" i="273" s="1"/>
  <c r="DB11" i="285" s="1"/>
  <c r="DB12" i="285" s="1"/>
  <c r="DB32" i="273"/>
  <c r="DB33" i="273" s="1"/>
  <c r="DB96" i="273"/>
  <c r="DB97" i="273" s="1"/>
  <c r="DB90" i="273"/>
  <c r="DB91" i="273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5" i="286"/>
  <c r="DA100" i="273"/>
  <c r="DB101" i="273" s="1"/>
  <c r="DB59" i="273" s="1"/>
  <c r="DA146" i="273"/>
  <c r="DA38" i="273"/>
  <c r="DB39" i="273" s="1"/>
  <c r="DB41" i="273" s="1"/>
  <c r="CX27" i="278"/>
  <c r="CX32" i="278" s="1"/>
  <c r="CX34" i="278" s="1"/>
  <c r="AR17" i="286"/>
  <c r="AR49" i="265" s="1"/>
  <c r="AR50" i="265" s="1"/>
  <c r="AR15" i="288"/>
  <c r="AR24" i="286"/>
  <c r="AR25" i="286" s="1"/>
  <c r="BM35" i="286" l="1"/>
  <c r="BM53" i="286"/>
  <c r="DB21" i="280"/>
  <c r="DB36" i="265" s="1"/>
  <c r="DB30" i="280"/>
  <c r="BN43" i="280"/>
  <c r="BN45" i="280" s="1"/>
  <c r="BN46" i="280" s="1"/>
  <c r="BN31" i="280"/>
  <c r="DC122" i="273"/>
  <c r="DC123" i="273" s="1"/>
  <c r="DC19" i="280" s="1"/>
  <c r="DC20" i="280" s="1"/>
  <c r="DC154" i="273"/>
  <c r="DC155" i="273" s="1"/>
  <c r="DC40" i="280" s="1"/>
  <c r="DC41" i="280" s="1"/>
  <c r="DC44" i="280" s="1"/>
  <c r="EI12" i="288"/>
  <c r="EI19" i="273"/>
  <c r="EI37" i="273"/>
  <c r="EI56" i="273"/>
  <c r="EI47" i="273"/>
  <c r="EJ13" i="273"/>
  <c r="EJ14" i="273" s="1"/>
  <c r="EK10" i="273"/>
  <c r="EJ5" i="282"/>
  <c r="EJ5" i="278"/>
  <c r="EJ5" i="265"/>
  <c r="EJ5" i="286"/>
  <c r="EJ5" i="285"/>
  <c r="EJ5" i="288"/>
  <c r="EJ5" i="275"/>
  <c r="EJ5" i="280"/>
  <c r="EJ5" i="273"/>
  <c r="DF51" i="273"/>
  <c r="DG48" i="273"/>
  <c r="DA60" i="273"/>
  <c r="CZ66" i="273"/>
  <c r="CZ67" i="273" s="1"/>
  <c r="DB15" i="286"/>
  <c r="DB100" i="273"/>
  <c r="DC101" i="273" s="1"/>
  <c r="DC59" i="273" s="1"/>
  <c r="CY59" i="265"/>
  <c r="CY60" i="265" s="1"/>
  <c r="CZ20" i="285"/>
  <c r="CZ23" i="285" s="1"/>
  <c r="DA142" i="273"/>
  <c r="CZ19" i="278"/>
  <c r="CZ21" i="278" s="1"/>
  <c r="CZ26" i="278" s="1"/>
  <c r="DA10" i="265"/>
  <c r="DA31" i="265"/>
  <c r="AG82" i="265"/>
  <c r="AG83" i="265"/>
  <c r="DC18" i="288"/>
  <c r="DC75" i="273"/>
  <c r="DC111" i="273"/>
  <c r="DC112" i="273" s="1"/>
  <c r="DC11" i="285" s="1"/>
  <c r="DC12" i="285" s="1"/>
  <c r="DC32" i="273"/>
  <c r="DC33" i="273" s="1"/>
  <c r="DC96" i="273"/>
  <c r="DC97" i="273" s="1"/>
  <c r="DC90" i="273"/>
  <c r="DC91" i="273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14" i="265" s="1"/>
  <c r="CX30" i="265"/>
  <c r="CX33" i="265" s="1"/>
  <c r="DB42" i="273"/>
  <c r="DB52" i="273"/>
  <c r="DB146" i="273"/>
  <c r="DB38" i="273"/>
  <c r="DC39" i="273" s="1"/>
  <c r="DC41" i="273" s="1"/>
  <c r="DC76" i="273"/>
  <c r="DC26" i="280" s="1"/>
  <c r="DA148" i="273"/>
  <c r="CZ11" i="278"/>
  <c r="CZ13" i="278" s="1"/>
  <c r="CZ25" i="278" s="1"/>
  <c r="AS22" i="286"/>
  <c r="AR73" i="265"/>
  <c r="AR57" i="286"/>
  <c r="AR46" i="286"/>
  <c r="DB76" i="273"/>
  <c r="DB26" i="280" s="1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47" i="273"/>
  <c r="DB141" i="273"/>
  <c r="DB41" i="278"/>
  <c r="DB42" i="278" s="1"/>
  <c r="DB43" i="278" s="1"/>
  <c r="DB136" i="273"/>
  <c r="DB13" i="285"/>
  <c r="DB13" i="265" s="1"/>
  <c r="DB22" i="285"/>
  <c r="CY9" i="265"/>
  <c r="CY11" i="265" s="1"/>
  <c r="CY14" i="265" s="1"/>
  <c r="CY30" i="265"/>
  <c r="CY33" i="265" s="1"/>
  <c r="DA20" i="275"/>
  <c r="DB17" i="275" s="1"/>
  <c r="AH52" i="286"/>
  <c r="AH54" i="286" s="1"/>
  <c r="AH60" i="286" s="1"/>
  <c r="AH56" i="286"/>
  <c r="AH58" i="286" s="1"/>
  <c r="AH61" i="286" s="1"/>
  <c r="DE20" i="273"/>
  <c r="DE153" i="273" s="1"/>
  <c r="DD24" i="273"/>
  <c r="DD25" i="273" s="1"/>
  <c r="DA137" i="273"/>
  <c r="CZ140" i="273"/>
  <c r="DD122" i="273" l="1"/>
  <c r="DD123" i="273" s="1"/>
  <c r="DD19" i="280" s="1"/>
  <c r="DD20" i="280" s="1"/>
  <c r="DD154" i="273"/>
  <c r="DD155" i="273" s="1"/>
  <c r="DD40" i="280" s="1"/>
  <c r="DD41" i="280" s="1"/>
  <c r="DD44" i="280" s="1"/>
  <c r="BO28" i="280"/>
  <c r="BN70" i="265"/>
  <c r="DC21" i="280"/>
  <c r="DC36" i="265" s="1"/>
  <c r="DC30" i="280"/>
  <c r="BN35" i="265"/>
  <c r="BN37" i="265" s="1"/>
  <c r="BN42" i="265" s="1"/>
  <c r="BN47" i="265" s="1"/>
  <c r="BN16" i="265"/>
  <c r="BN19" i="265" s="1"/>
  <c r="BN22" i="265" s="1"/>
  <c r="EJ12" i="288"/>
  <c r="EJ19" i="273"/>
  <c r="EJ37" i="273"/>
  <c r="EJ56" i="273"/>
  <c r="EJ47" i="273"/>
  <c r="EK13" i="273"/>
  <c r="EK14" i="273" s="1"/>
  <c r="EL10" i="273"/>
  <c r="EK5" i="265"/>
  <c r="EK5" i="285"/>
  <c r="EK5" i="288"/>
  <c r="EK5" i="275"/>
  <c r="EK5" i="282"/>
  <c r="EK5" i="280"/>
  <c r="EK5" i="278"/>
  <c r="EK5" i="273"/>
  <c r="EK5" i="286"/>
  <c r="CZ27" i="278"/>
  <c r="CZ32" i="278" s="1"/>
  <c r="CZ34" i="278" s="1"/>
  <c r="CZ9" i="265" s="1"/>
  <c r="CZ11" i="265" s="1"/>
  <c r="CZ14" i="265" s="1"/>
  <c r="DG51" i="273"/>
  <c r="DH48" i="273"/>
  <c r="DA140" i="273"/>
  <c r="DB137" i="273"/>
  <c r="DF20" i="273"/>
  <c r="DF153" i="273" s="1"/>
  <c r="DE24" i="273"/>
  <c r="DE25" i="273" s="1"/>
  <c r="AH62" i="286"/>
  <c r="DB10" i="265"/>
  <c r="DB31" i="265"/>
  <c r="AS14" i="286"/>
  <c r="AS16" i="286" s="1"/>
  <c r="DB148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47" i="273"/>
  <c r="DC141" i="273"/>
  <c r="DC41" i="278"/>
  <c r="DC42" i="278" s="1"/>
  <c r="DC43" i="278" s="1"/>
  <c r="DC136" i="273"/>
  <c r="DC13" i="285"/>
  <c r="DC13" i="265" s="1"/>
  <c r="DC22" i="285"/>
  <c r="DB142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26" i="280" s="1"/>
  <c r="DD111" i="273"/>
  <c r="DD112" i="273" s="1"/>
  <c r="DD11" i="285" s="1"/>
  <c r="DD12" i="285" s="1"/>
  <c r="DD32" i="273"/>
  <c r="DD33" i="273" s="1"/>
  <c r="DD96" i="273"/>
  <c r="DD97" i="273" s="1"/>
  <c r="DD90" i="273"/>
  <c r="DD91" i="273" s="1"/>
  <c r="DD2" i="265"/>
  <c r="DD2" i="288"/>
  <c r="DD2" i="275"/>
  <c r="DD2" i="286"/>
  <c r="DD2" i="285"/>
  <c r="DD2" i="273"/>
  <c r="DD2" i="282"/>
  <c r="DD2" i="278"/>
  <c r="DD2" i="280"/>
  <c r="DB13" i="288"/>
  <c r="DB43" i="286"/>
  <c r="DB20" i="286"/>
  <c r="DB32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3" i="286"/>
  <c r="DC20" i="286"/>
  <c r="DC32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DC15" i="286"/>
  <c r="DC100" i="273"/>
  <c r="DD101" i="273" s="1"/>
  <c r="DD59" i="273" s="1"/>
  <c r="DC146" i="273"/>
  <c r="DC38" i="273"/>
  <c r="DD39" i="273" s="1"/>
  <c r="DD41" i="273" s="1"/>
  <c r="DA66" i="273"/>
  <c r="DA67" i="273" s="1"/>
  <c r="DE122" i="273" l="1"/>
  <c r="DE123" i="273" s="1"/>
  <c r="DE19" i="280" s="1"/>
  <c r="DE20" i="280" s="1"/>
  <c r="DE154" i="273"/>
  <c r="DE155" i="273" s="1"/>
  <c r="DE40" i="280" s="1"/>
  <c r="DE41" i="280" s="1"/>
  <c r="DE44" i="280" s="1"/>
  <c r="BO43" i="280"/>
  <c r="BO45" i="280" s="1"/>
  <c r="BO46" i="280" s="1"/>
  <c r="BO31" i="280"/>
  <c r="DD21" i="280"/>
  <c r="DD36" i="265" s="1"/>
  <c r="DD30" i="280"/>
  <c r="BN53" i="286"/>
  <c r="BN35" i="286"/>
  <c r="EK12" i="288"/>
  <c r="EK19" i="273"/>
  <c r="EK37" i="273"/>
  <c r="EK56" i="273"/>
  <c r="EK47" i="273"/>
  <c r="EL13" i="273"/>
  <c r="EL14" i="273" s="1"/>
  <c r="EM10" i="273"/>
  <c r="EL5" i="286"/>
  <c r="EL5" i="275"/>
  <c r="EL5" i="282"/>
  <c r="EL5" i="280"/>
  <c r="EL5" i="285"/>
  <c r="EL5" i="273"/>
  <c r="EL5" i="288"/>
  <c r="EL5" i="265"/>
  <c r="EL5" i="278"/>
  <c r="CZ30" i="265"/>
  <c r="CZ33" i="265" s="1"/>
  <c r="DH51" i="273"/>
  <c r="DI48" i="273"/>
  <c r="DA3" i="285"/>
  <c r="DA3" i="275"/>
  <c r="DA3" i="280"/>
  <c r="DA50" i="273"/>
  <c r="DA3" i="288"/>
  <c r="DA3" i="282"/>
  <c r="DA3" i="265"/>
  <c r="DA3" i="278"/>
  <c r="DA3" i="286"/>
  <c r="DA3" i="273"/>
  <c r="DD13" i="288"/>
  <c r="DD43" i="286"/>
  <c r="DD20" i="286"/>
  <c r="DD32" i="286"/>
  <c r="DD18" i="285"/>
  <c r="DD15" i="275"/>
  <c r="DD57" i="273"/>
  <c r="DD79" i="273"/>
  <c r="DE80" i="273" s="1"/>
  <c r="DE58" i="273" s="1"/>
  <c r="DD15" i="286"/>
  <c r="DD100" i="273"/>
  <c r="DE101" i="273" s="1"/>
  <c r="DE59" i="273" s="1"/>
  <c r="DD146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11" i="285" s="1"/>
  <c r="DE12" i="285" s="1"/>
  <c r="DE32" i="273"/>
  <c r="DE33" i="273" s="1"/>
  <c r="DE96" i="273"/>
  <c r="DE97" i="273" s="1"/>
  <c r="DE90" i="273"/>
  <c r="DE91" i="273" s="1"/>
  <c r="DE2" i="265"/>
  <c r="DE2" i="288"/>
  <c r="DE2" i="275"/>
  <c r="DE2" i="286"/>
  <c r="DE2" i="285"/>
  <c r="DE2" i="273"/>
  <c r="DE2" i="280"/>
  <c r="DE2" i="282"/>
  <c r="DE2" i="278"/>
  <c r="DC137" i="273"/>
  <c r="DB140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47" i="273"/>
  <c r="DD141" i="273"/>
  <c r="DD41" i="278"/>
  <c r="DD42" i="278" s="1"/>
  <c r="DD43" i="278" s="1"/>
  <c r="DD136" i="273"/>
  <c r="DD13" i="285"/>
  <c r="DD13" i="265" s="1"/>
  <c r="DD22" i="285"/>
  <c r="DC142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48" i="273"/>
  <c r="DB11" i="278"/>
  <c r="DB13" i="278" s="1"/>
  <c r="DB25" i="278" s="1"/>
  <c r="AS17" i="286"/>
  <c r="AS49" i="265" s="1"/>
  <c r="AS50" i="265" s="1"/>
  <c r="AS15" i="288"/>
  <c r="AS24" i="286"/>
  <c r="AS25" i="286" s="1"/>
  <c r="AH36" i="286"/>
  <c r="AH37" i="286" s="1"/>
  <c r="AH14" i="288"/>
  <c r="AH16" i="288" s="1"/>
  <c r="AH19" i="288" s="1"/>
  <c r="AH47" i="286"/>
  <c r="AH48" i="286" s="1"/>
  <c r="AH63" i="286"/>
  <c r="DG20" i="273"/>
  <c r="DG153" i="273" s="1"/>
  <c r="DF24" i="273"/>
  <c r="DF25" i="273" s="1"/>
  <c r="DF122" i="273" l="1"/>
  <c r="DF123" i="273" s="1"/>
  <c r="DF19" i="280" s="1"/>
  <c r="DF20" i="280" s="1"/>
  <c r="DF154" i="273"/>
  <c r="DF155" i="273" s="1"/>
  <c r="DF40" i="280" s="1"/>
  <c r="DF41" i="280" s="1"/>
  <c r="DF44" i="280" s="1"/>
  <c r="BO35" i="265"/>
  <c r="BO37" i="265" s="1"/>
  <c r="BO42" i="265" s="1"/>
  <c r="BO47" i="265" s="1"/>
  <c r="BO16" i="265"/>
  <c r="BO19" i="265" s="1"/>
  <c r="BO22" i="265" s="1"/>
  <c r="BP28" i="280"/>
  <c r="BO70" i="265"/>
  <c r="DE21" i="280"/>
  <c r="DE36" i="265" s="1"/>
  <c r="DE30" i="280"/>
  <c r="EL12" i="288"/>
  <c r="EL19" i="273"/>
  <c r="EL37" i="273"/>
  <c r="EL56" i="273"/>
  <c r="EL47" i="273"/>
  <c r="EM13" i="273"/>
  <c r="EM14" i="273" s="1"/>
  <c r="EN10" i="273"/>
  <c r="EM5" i="288"/>
  <c r="EM5" i="265"/>
  <c r="EM5" i="285"/>
  <c r="EM5" i="275"/>
  <c r="EM5" i="282"/>
  <c r="EM5" i="280"/>
  <c r="EM5" i="278"/>
  <c r="EM5" i="273"/>
  <c r="EM5" i="286"/>
  <c r="DB27" i="278"/>
  <c r="DB32" i="278" s="1"/>
  <c r="DB34" i="278" s="1"/>
  <c r="DB9" i="265" s="1"/>
  <c r="DB11" i="265" s="1"/>
  <c r="DB14" i="265" s="1"/>
  <c r="DJ48" i="273"/>
  <c r="DI51" i="273"/>
  <c r="DH20" i="273"/>
  <c r="DH153" i="273" s="1"/>
  <c r="DG24" i="273"/>
  <c r="DG25" i="273" s="1"/>
  <c r="AI45" i="286"/>
  <c r="AH63" i="265"/>
  <c r="AH65" i="265" s="1"/>
  <c r="AH67" i="265" s="1"/>
  <c r="AH80" i="265" s="1"/>
  <c r="AI34" i="286"/>
  <c r="AH74" i="265"/>
  <c r="AH75" i="265" s="1"/>
  <c r="AH81" i="265" s="1"/>
  <c r="DD142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40" i="273"/>
  <c r="DD137" i="273"/>
  <c r="DE15" i="286"/>
  <c r="DE100" i="273"/>
  <c r="DF101" i="273" s="1"/>
  <c r="DF59" i="273" s="1"/>
  <c r="DE146" i="273"/>
  <c r="DE38" i="273"/>
  <c r="DF39" i="273" s="1"/>
  <c r="DF41" i="273" s="1"/>
  <c r="DA9" i="265"/>
  <c r="DA11" i="265" s="1"/>
  <c r="DA14" i="265" s="1"/>
  <c r="DA30" i="265"/>
  <c r="DA33" i="265" s="1"/>
  <c r="DE42" i="273"/>
  <c r="DE52" i="273"/>
  <c r="DD20" i="275"/>
  <c r="DE17" i="275" s="1"/>
  <c r="DF18" i="288"/>
  <c r="DF75" i="273"/>
  <c r="DF76" i="273" s="1"/>
  <c r="DF26" i="280" s="1"/>
  <c r="DF111" i="273"/>
  <c r="DF112" i="273" s="1"/>
  <c r="DF11" i="285" s="1"/>
  <c r="DF12" i="285" s="1"/>
  <c r="DF32" i="273"/>
  <c r="DF33" i="273" s="1"/>
  <c r="DF96" i="273"/>
  <c r="DF97" i="273" s="1"/>
  <c r="DF90" i="273"/>
  <c r="DF91" i="273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2" i="286"/>
  <c r="AS73" i="265"/>
  <c r="AS57" i="286"/>
  <c r="AS46" i="286"/>
  <c r="DD148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47" i="273"/>
  <c r="DE141" i="273"/>
  <c r="DE41" i="278"/>
  <c r="DE42" i="278" s="1"/>
  <c r="DE43" i="278" s="1"/>
  <c r="DE136" i="273"/>
  <c r="DE13" i="285"/>
  <c r="DE13" i="265" s="1"/>
  <c r="DE22" i="285"/>
  <c r="DE76" i="273"/>
  <c r="DE26" i="280" s="1"/>
  <c r="DG122" i="273" l="1"/>
  <c r="DG123" i="273" s="1"/>
  <c r="DG19" i="280" s="1"/>
  <c r="DG20" i="280" s="1"/>
  <c r="DG154" i="273"/>
  <c r="DG155" i="273" s="1"/>
  <c r="DG40" i="280" s="1"/>
  <c r="DG41" i="280" s="1"/>
  <c r="DG44" i="280" s="1"/>
  <c r="BP43" i="280"/>
  <c r="BP45" i="280" s="1"/>
  <c r="BP46" i="280" s="1"/>
  <c r="BP31" i="280"/>
  <c r="BO53" i="286"/>
  <c r="BO35" i="286"/>
  <c r="DF21" i="280"/>
  <c r="DF36" i="265" s="1"/>
  <c r="DF30" i="280"/>
  <c r="EM12" i="288"/>
  <c r="EM19" i="273"/>
  <c r="EM37" i="273"/>
  <c r="EM56" i="273"/>
  <c r="EM47" i="273"/>
  <c r="EN13" i="273"/>
  <c r="EN14" i="273" s="1"/>
  <c r="EO10" i="273"/>
  <c r="EN5" i="282"/>
  <c r="EN5" i="278"/>
  <c r="EN5" i="265"/>
  <c r="EN5" i="286"/>
  <c r="EN5" i="285"/>
  <c r="EN5" i="288"/>
  <c r="EN5" i="275"/>
  <c r="EN5" i="280"/>
  <c r="EN5" i="273"/>
  <c r="DB30" i="265"/>
  <c r="DB33" i="265" s="1"/>
  <c r="DK48" i="273"/>
  <c r="DJ51" i="273"/>
  <c r="DE148" i="273"/>
  <c r="DD11" i="278"/>
  <c r="DD13" i="278" s="1"/>
  <c r="DD25" i="278" s="1"/>
  <c r="DF20" i="278"/>
  <c r="DF33" i="278"/>
  <c r="DF12" i="278"/>
  <c r="DF147" i="273"/>
  <c r="DF141" i="273"/>
  <c r="DF41" i="278"/>
  <c r="DF42" i="278" s="1"/>
  <c r="DF43" i="278" s="1"/>
  <c r="DF136" i="273"/>
  <c r="DF13" i="285"/>
  <c r="DF13" i="265" s="1"/>
  <c r="DF22" i="285"/>
  <c r="DF13" i="288"/>
  <c r="DF43" i="286"/>
  <c r="DF20" i="286"/>
  <c r="DF32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2" i="265"/>
  <c r="AH83" i="265"/>
  <c r="DG18" i="288"/>
  <c r="DG75" i="273"/>
  <c r="DG111" i="273"/>
  <c r="DG112" i="273" s="1"/>
  <c r="DG11" i="285" s="1"/>
  <c r="DG12" i="285" s="1"/>
  <c r="DG32" i="273"/>
  <c r="DG33" i="273" s="1"/>
  <c r="DG96" i="273"/>
  <c r="DG97" i="273" s="1"/>
  <c r="DG90" i="273"/>
  <c r="DG91" i="273" s="1"/>
  <c r="DG2" i="265"/>
  <c r="DG2" i="288"/>
  <c r="DG2" i="282"/>
  <c r="DG2" i="280"/>
  <c r="DG2" i="278"/>
  <c r="DG2" i="286"/>
  <c r="DG2" i="273"/>
  <c r="DG2" i="275"/>
  <c r="DG2" i="285"/>
  <c r="DE13" i="288"/>
  <c r="DE43" i="286"/>
  <c r="DE20" i="286"/>
  <c r="DE32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4" i="286"/>
  <c r="AT16" i="286" s="1"/>
  <c r="DF15" i="286"/>
  <c r="DF100" i="273"/>
  <c r="DG101" i="273" s="1"/>
  <c r="DG59" i="273" s="1"/>
  <c r="DF146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F42" i="273"/>
  <c r="DF52" i="273"/>
  <c r="DE137" i="273"/>
  <c r="DD140" i="273"/>
  <c r="DC3" i="285"/>
  <c r="DC3" i="280"/>
  <c r="DC3" i="278"/>
  <c r="DC3" i="273"/>
  <c r="DC3" i="288"/>
  <c r="DC3" i="286"/>
  <c r="DC3" i="275"/>
  <c r="DC50" i="273"/>
  <c r="DC3" i="282"/>
  <c r="DC3" i="265"/>
  <c r="DE142" i="273"/>
  <c r="DD19" i="278"/>
  <c r="DD21" i="278" s="1"/>
  <c r="DD26" i="278" s="1"/>
  <c r="AI52" i="286"/>
  <c r="AI54" i="286" s="1"/>
  <c r="AI60" i="286" s="1"/>
  <c r="AI56" i="286"/>
  <c r="AI58" i="286" s="1"/>
  <c r="AI61" i="286" s="1"/>
  <c r="DI20" i="273"/>
  <c r="DI153" i="273" s="1"/>
  <c r="DH24" i="273"/>
  <c r="DH25" i="273" s="1"/>
  <c r="DH122" i="273" l="1"/>
  <c r="DH123" i="273" s="1"/>
  <c r="DH19" i="280" s="1"/>
  <c r="DH20" i="280" s="1"/>
  <c r="DH154" i="273"/>
  <c r="DH155" i="273" s="1"/>
  <c r="DH40" i="280" s="1"/>
  <c r="DH41" i="280" s="1"/>
  <c r="DH44" i="280" s="1"/>
  <c r="BQ28" i="280"/>
  <c r="BP70" i="265"/>
  <c r="DG21" i="280"/>
  <c r="DG36" i="265" s="1"/>
  <c r="DG30" i="280"/>
  <c r="BP35" i="265"/>
  <c r="BP37" i="265" s="1"/>
  <c r="BP42" i="265" s="1"/>
  <c r="BP47" i="265" s="1"/>
  <c r="BP16" i="265"/>
  <c r="BP19" i="265" s="1"/>
  <c r="BP22" i="265" s="1"/>
  <c r="EN12" i="288"/>
  <c r="EN19" i="273"/>
  <c r="EN37" i="273"/>
  <c r="EN56" i="273"/>
  <c r="EN47" i="273"/>
  <c r="EO13" i="273"/>
  <c r="EO14" i="273" s="1"/>
  <c r="EP10" i="273"/>
  <c r="EO5" i="265"/>
  <c r="EO5" i="285"/>
  <c r="EO5" i="288"/>
  <c r="EO5" i="275"/>
  <c r="EO5" i="282"/>
  <c r="EO5" i="280"/>
  <c r="EO5" i="278"/>
  <c r="EO5" i="273"/>
  <c r="EO5" i="286"/>
  <c r="DD27" i="278"/>
  <c r="DD32" i="278" s="1"/>
  <c r="DD34" i="278" s="1"/>
  <c r="DD30" i="265" s="1"/>
  <c r="DD33" i="265" s="1"/>
  <c r="DL48" i="273"/>
  <c r="DK51" i="273"/>
  <c r="DH18" i="288"/>
  <c r="DH75" i="273"/>
  <c r="DH76" i="273" s="1"/>
  <c r="DH26" i="280" s="1"/>
  <c r="DH111" i="273"/>
  <c r="DH112" i="273" s="1"/>
  <c r="DH11" i="285" s="1"/>
  <c r="DH12" i="285" s="1"/>
  <c r="DH96" i="273"/>
  <c r="DH97" i="273" s="1"/>
  <c r="DH90" i="273"/>
  <c r="DH91" i="273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42" i="273"/>
  <c r="DE19" i="278"/>
  <c r="DE21" i="278" s="1"/>
  <c r="DE26" i="278" s="1"/>
  <c r="DF137" i="273"/>
  <c r="DE140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14" i="265" s="1"/>
  <c r="DC30" i="265"/>
  <c r="DC33" i="265" s="1"/>
  <c r="DG15" i="286"/>
  <c r="DG100" i="273"/>
  <c r="DH101" i="273" s="1"/>
  <c r="DH59" i="273" s="1"/>
  <c r="DG146" i="273"/>
  <c r="DG38" i="273"/>
  <c r="DH39" i="273" s="1"/>
  <c r="DH41" i="273" s="1"/>
  <c r="DF60" i="273"/>
  <c r="DE66" i="273"/>
  <c r="DE67" i="273" s="1"/>
  <c r="DJ20" i="273"/>
  <c r="DJ153" i="273" s="1"/>
  <c r="DI24" i="273"/>
  <c r="DI25" i="273" s="1"/>
  <c r="AI62" i="286"/>
  <c r="DG76" i="273"/>
  <c r="DG26" i="280" s="1"/>
  <c r="AT17" i="286"/>
  <c r="AT49" i="265" s="1"/>
  <c r="AT50" i="265" s="1"/>
  <c r="AT15" i="288"/>
  <c r="AT24" i="286"/>
  <c r="AT25" i="286" s="1"/>
  <c r="DG20" i="278"/>
  <c r="DG33" i="278"/>
  <c r="DG12" i="278"/>
  <c r="DG147" i="273"/>
  <c r="DG141" i="273"/>
  <c r="DG41" i="278"/>
  <c r="DG42" i="278" s="1"/>
  <c r="DG43" i="278" s="1"/>
  <c r="DG136" i="273"/>
  <c r="DG13" i="285"/>
  <c r="DG13" i="265" s="1"/>
  <c r="DG22" i="285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48" i="273"/>
  <c r="DE11" i="278"/>
  <c r="DE13" i="278" s="1"/>
  <c r="DE25" i="278" s="1"/>
  <c r="DE27" i="278" s="1"/>
  <c r="DE32" i="278" s="1"/>
  <c r="DE34" i="278" s="1"/>
  <c r="BQ43" i="280" l="1"/>
  <c r="BQ45" i="280" s="1"/>
  <c r="BQ46" i="280" s="1"/>
  <c r="BQ31" i="280"/>
  <c r="DI122" i="273"/>
  <c r="DI123" i="273" s="1"/>
  <c r="DI19" i="280" s="1"/>
  <c r="DI20" i="280" s="1"/>
  <c r="DI154" i="273"/>
  <c r="DI155" i="273" s="1"/>
  <c r="DI40" i="280" s="1"/>
  <c r="DI41" i="280" s="1"/>
  <c r="DI44" i="280" s="1"/>
  <c r="BP35" i="286"/>
  <c r="BP53" i="286"/>
  <c r="DH21" i="280"/>
  <c r="DH36" i="265" s="1"/>
  <c r="DH30" i="280"/>
  <c r="EO12" i="288"/>
  <c r="EO19" i="273"/>
  <c r="EO37" i="273"/>
  <c r="EO56" i="273"/>
  <c r="EO47" i="273"/>
  <c r="EP13" i="273"/>
  <c r="EP14" i="273" s="1"/>
  <c r="EQ10" i="273"/>
  <c r="EP5" i="282"/>
  <c r="EP5" i="285"/>
  <c r="EP5" i="265"/>
  <c r="EP5" i="286"/>
  <c r="EP5" i="278"/>
  <c r="EP5" i="288"/>
  <c r="EP5" i="275"/>
  <c r="EP5" i="280"/>
  <c r="EP5" i="273"/>
  <c r="DD9" i="265"/>
  <c r="DD11" i="265" s="1"/>
  <c r="DD14" i="265" s="1"/>
  <c r="DL51" i="273"/>
  <c r="DM48" i="273"/>
  <c r="DE59" i="265"/>
  <c r="DE60" i="265" s="1"/>
  <c r="DF20" i="285"/>
  <c r="DF23" i="285" s="1"/>
  <c r="DE9" i="265"/>
  <c r="DE11" i="265" s="1"/>
  <c r="DE14" i="265" s="1"/>
  <c r="DE30" i="265"/>
  <c r="DE33" i="265" s="1"/>
  <c r="DG10" i="265"/>
  <c r="DG31" i="265"/>
  <c r="AU22" i="286"/>
  <c r="AT73" i="265"/>
  <c r="AT57" i="286"/>
  <c r="AT46" i="286"/>
  <c r="AI36" i="286"/>
  <c r="AI37" i="286" s="1"/>
  <c r="AI14" i="288"/>
  <c r="AI16" i="288" s="1"/>
  <c r="AI19" i="288" s="1"/>
  <c r="AI47" i="286"/>
  <c r="AI48" i="286" s="1"/>
  <c r="AI63" i="286"/>
  <c r="DK20" i="273"/>
  <c r="DK153" i="273" s="1"/>
  <c r="DJ24" i="273"/>
  <c r="DJ25" i="273" s="1"/>
  <c r="DE50" i="273"/>
  <c r="DE3" i="285"/>
  <c r="DE3" i="280"/>
  <c r="DE3" i="282"/>
  <c r="DE3" i="273"/>
  <c r="DE3" i="275"/>
  <c r="DE3" i="286"/>
  <c r="DE3" i="278"/>
  <c r="DE3" i="265"/>
  <c r="DE3" i="288"/>
  <c r="DH13" i="288"/>
  <c r="DH32" i="286"/>
  <c r="DH43" i="286"/>
  <c r="DH20" i="286"/>
  <c r="DH18" i="285"/>
  <c r="DH15" i="275"/>
  <c r="DH57" i="273"/>
  <c r="DH79" i="273"/>
  <c r="DI80" i="273" s="1"/>
  <c r="DI58" i="273" s="1"/>
  <c r="DG137" i="273"/>
  <c r="DF140" i="273"/>
  <c r="DG142" i="273"/>
  <c r="DF19" i="278"/>
  <c r="DF21" i="278" s="1"/>
  <c r="DF26" i="278" s="1"/>
  <c r="DH38" i="273"/>
  <c r="DI39" i="273" s="1"/>
  <c r="DI41" i="273" s="1"/>
  <c r="DH146" i="273"/>
  <c r="DH20" i="278"/>
  <c r="DH33" i="278"/>
  <c r="DH12" i="278"/>
  <c r="DH147" i="273"/>
  <c r="DH141" i="273"/>
  <c r="DH41" i="278"/>
  <c r="DH42" i="278" s="1"/>
  <c r="DH43" i="278" s="1"/>
  <c r="DH136" i="273"/>
  <c r="DG148" i="273"/>
  <c r="DF11" i="278"/>
  <c r="DF13" i="278" s="1"/>
  <c r="DF25" i="278" s="1"/>
  <c r="DG13" i="288"/>
  <c r="DG43" i="286"/>
  <c r="DG20" i="286"/>
  <c r="DG32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11" i="273"/>
  <c r="DI112" i="273" s="1"/>
  <c r="DI11" i="285" s="1"/>
  <c r="DI12" i="285" s="1"/>
  <c r="DI90" i="273"/>
  <c r="DI91" i="273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G4" i="265"/>
  <c r="DG4" i="288"/>
  <c r="DG4" i="282"/>
  <c r="DG4" i="280"/>
  <c r="DG4" i="278"/>
  <c r="DG4" i="275"/>
  <c r="DG4" i="285"/>
  <c r="DG4" i="286"/>
  <c r="DG4" i="273"/>
  <c r="DH15" i="286"/>
  <c r="DH100" i="273"/>
  <c r="DI101" i="273" s="1"/>
  <c r="DI59" i="273" s="1"/>
  <c r="DH13" i="285"/>
  <c r="DH13" i="265" s="1"/>
  <c r="DH22" i="285"/>
  <c r="BR28" i="280" l="1"/>
  <c r="BQ70" i="265"/>
  <c r="DJ122" i="273"/>
  <c r="DJ123" i="273" s="1"/>
  <c r="DJ19" i="280" s="1"/>
  <c r="DJ20" i="280" s="1"/>
  <c r="DJ154" i="273"/>
  <c r="DJ155" i="273" s="1"/>
  <c r="DJ40" i="280" s="1"/>
  <c r="DJ41" i="280" s="1"/>
  <c r="DJ44" i="280" s="1"/>
  <c r="DI21" i="280"/>
  <c r="DI36" i="265" s="1"/>
  <c r="DI30" i="280"/>
  <c r="BQ35" i="265"/>
  <c r="BQ37" i="265" s="1"/>
  <c r="BQ42" i="265" s="1"/>
  <c r="BQ47" i="265" s="1"/>
  <c r="BQ16" i="265"/>
  <c r="BQ19" i="265" s="1"/>
  <c r="BQ22" i="265" s="1"/>
  <c r="EP12" i="288"/>
  <c r="EP19" i="273"/>
  <c r="EP37" i="273"/>
  <c r="EP56" i="273"/>
  <c r="EP47" i="273"/>
  <c r="EQ13" i="273"/>
  <c r="EQ14" i="273" s="1"/>
  <c r="ER10" i="273"/>
  <c r="EQ5" i="275"/>
  <c r="EQ5" i="280"/>
  <c r="EQ5" i="273"/>
  <c r="EQ5" i="288"/>
  <c r="EQ5" i="265"/>
  <c r="EQ5" i="286"/>
  <c r="EQ5" i="285"/>
  <c r="EQ5" i="282"/>
  <c r="EQ5" i="278"/>
  <c r="DF27" i="278"/>
  <c r="DF32" i="278" s="1"/>
  <c r="DF34" i="278" s="1"/>
  <c r="DF30" i="265" s="1"/>
  <c r="DF33" i="265" s="1"/>
  <c r="DH20" i="275"/>
  <c r="DI17" i="275" s="1"/>
  <c r="DM51" i="273"/>
  <c r="DN48" i="273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5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41" i="273"/>
  <c r="DI147" i="273"/>
  <c r="DI136" i="273"/>
  <c r="DH148" i="273"/>
  <c r="DG11" i="278"/>
  <c r="DG13" i="278" s="1"/>
  <c r="DG25" i="278" s="1"/>
  <c r="DI42" i="273"/>
  <c r="DI52" i="273"/>
  <c r="DH142" i="273"/>
  <c r="DG19" i="278"/>
  <c r="DG21" i="278" s="1"/>
  <c r="DG26" i="278" s="1"/>
  <c r="DH137" i="273"/>
  <c r="DG140" i="273"/>
  <c r="DL20" i="273"/>
  <c r="DL153" i="273" s="1"/>
  <c r="DK24" i="273"/>
  <c r="DK25" i="273" s="1"/>
  <c r="AJ45" i="286"/>
  <c r="AI63" i="265"/>
  <c r="AI65" i="265" s="1"/>
  <c r="AI67" i="265" s="1"/>
  <c r="AI80" i="265" s="1"/>
  <c r="AJ34" i="286"/>
  <c r="AI74" i="265"/>
  <c r="AI75" i="265" s="1"/>
  <c r="AI81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46" i="273"/>
  <c r="DI13" i="285"/>
  <c r="DI13" i="265" s="1"/>
  <c r="DI22" i="285"/>
  <c r="DF9" i="265"/>
  <c r="DF11" i="265" s="1"/>
  <c r="DF14" i="265" s="1"/>
  <c r="DI76" i="273"/>
  <c r="DI26" i="280" s="1"/>
  <c r="DH10" i="265"/>
  <c r="DH31" i="265"/>
  <c r="DJ18" i="288"/>
  <c r="DJ75" i="273"/>
  <c r="DJ96" i="273"/>
  <c r="DJ97" i="273" s="1"/>
  <c r="DJ90" i="273"/>
  <c r="DJ91" i="273" s="1"/>
  <c r="DJ111" i="273"/>
  <c r="DJ112" i="273" s="1"/>
  <c r="DJ11" i="285" s="1"/>
  <c r="DJ12" i="285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4" i="286"/>
  <c r="AU16" i="286" s="1"/>
  <c r="DK122" i="273" l="1"/>
  <c r="DK123" i="273" s="1"/>
  <c r="DK19" i="280" s="1"/>
  <c r="DK20" i="280" s="1"/>
  <c r="DK154" i="273"/>
  <c r="DK155" i="273" s="1"/>
  <c r="DK40" i="280" s="1"/>
  <c r="DK41" i="280" s="1"/>
  <c r="DK44" i="280" s="1"/>
  <c r="DJ21" i="280"/>
  <c r="DJ36" i="265" s="1"/>
  <c r="DJ30" i="280"/>
  <c r="BR43" i="280"/>
  <c r="BR45" i="280" s="1"/>
  <c r="BR46" i="280" s="1"/>
  <c r="BR31" i="280"/>
  <c r="BQ53" i="286"/>
  <c r="BQ35" i="286"/>
  <c r="EQ12" i="288"/>
  <c r="EQ19" i="273"/>
  <c r="EQ37" i="273"/>
  <c r="EQ56" i="273"/>
  <c r="EQ47" i="273"/>
  <c r="ER13" i="273"/>
  <c r="ER14" i="273" s="1"/>
  <c r="ES10" i="273"/>
  <c r="ER5" i="286"/>
  <c r="ER5" i="288"/>
  <c r="ER5" i="275"/>
  <c r="ER5" i="282"/>
  <c r="ER5" i="280"/>
  <c r="ER5" i="278"/>
  <c r="ER5" i="273"/>
  <c r="ER5" i="265"/>
  <c r="ER5" i="285"/>
  <c r="DI34" i="278"/>
  <c r="DI30" i="265" s="1"/>
  <c r="DO48" i="273"/>
  <c r="DN51" i="273"/>
  <c r="DG59" i="265"/>
  <c r="DG60" i="265" s="1"/>
  <c r="DH20" i="285"/>
  <c r="DH23" i="285" s="1"/>
  <c r="AU17" i="286"/>
  <c r="AU49" i="265" s="1"/>
  <c r="AU50" i="265" s="1"/>
  <c r="AU15" i="288"/>
  <c r="AU24" i="286"/>
  <c r="AU25" i="286" s="1"/>
  <c r="DJ38" i="273"/>
  <c r="DK39" i="273" s="1"/>
  <c r="DK41" i="273" s="1"/>
  <c r="DJ146" i="273"/>
  <c r="DJ15" i="286"/>
  <c r="DJ100" i="273"/>
  <c r="DK101" i="273" s="1"/>
  <c r="DK59" i="273" s="1"/>
  <c r="DJ76" i="273"/>
  <c r="DJ26" i="280" s="1"/>
  <c r="DJ42" i="273"/>
  <c r="DJ52" i="273"/>
  <c r="AJ52" i="286"/>
  <c r="AJ54" i="286" s="1"/>
  <c r="AJ60" i="286" s="1"/>
  <c r="AJ56" i="286"/>
  <c r="AJ58" i="286" s="1"/>
  <c r="AJ61" i="286" s="1"/>
  <c r="DM20" i="273"/>
  <c r="DM153" i="273" s="1"/>
  <c r="DL24" i="273"/>
  <c r="DL25" i="273" s="1"/>
  <c r="DH140" i="273"/>
  <c r="DI137" i="273"/>
  <c r="DH19" i="278"/>
  <c r="DH21" i="278" s="1"/>
  <c r="DH26" i="278" s="1"/>
  <c r="DI142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48" i="273"/>
  <c r="DI9" i="265"/>
  <c r="DH66" i="273"/>
  <c r="DH67" i="273" s="1"/>
  <c r="DJ13" i="285"/>
  <c r="DJ13" i="265" s="1"/>
  <c r="DJ22" i="285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47" i="273"/>
  <c r="DJ141" i="273"/>
  <c r="DJ136" i="273"/>
  <c r="DI13" i="288"/>
  <c r="DI32" i="286"/>
  <c r="DI43" i="286"/>
  <c r="DI20" i="286"/>
  <c r="DI18" i="285"/>
  <c r="DI57" i="273"/>
  <c r="DI60" i="273" s="1"/>
  <c r="DI79" i="273"/>
  <c r="DJ80" i="273" s="1"/>
  <c r="DJ58" i="273" s="1"/>
  <c r="DI15" i="275"/>
  <c r="DI20" i="275" s="1"/>
  <c r="DJ17" i="275" s="1"/>
  <c r="AI82" i="265"/>
  <c r="AI83" i="265"/>
  <c r="DK18" i="288"/>
  <c r="DK96" i="273"/>
  <c r="DK97" i="273" s="1"/>
  <c r="DK111" i="273"/>
  <c r="DK112" i="273" s="1"/>
  <c r="DK11" i="285" s="1"/>
  <c r="DK12" i="285" s="1"/>
  <c r="DK75" i="273"/>
  <c r="DK76" i="273" s="1"/>
  <c r="DK26" i="280" s="1"/>
  <c r="DK90" i="273"/>
  <c r="DK91" i="273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DL122" i="273" l="1"/>
  <c r="DL123" i="273" s="1"/>
  <c r="DL19" i="280" s="1"/>
  <c r="DL20" i="280" s="1"/>
  <c r="DL154" i="273"/>
  <c r="DL155" i="273" s="1"/>
  <c r="DL40" i="280" s="1"/>
  <c r="DL41" i="280" s="1"/>
  <c r="DL44" i="280" s="1"/>
  <c r="BR35" i="265"/>
  <c r="BR37" i="265" s="1"/>
  <c r="BR42" i="265" s="1"/>
  <c r="BR47" i="265" s="1"/>
  <c r="BR16" i="265"/>
  <c r="BR19" i="265" s="1"/>
  <c r="BR22" i="265" s="1"/>
  <c r="DK21" i="280"/>
  <c r="DK36" i="265" s="1"/>
  <c r="DK30" i="280"/>
  <c r="BS28" i="280"/>
  <c r="BR70" i="265"/>
  <c r="ER12" i="288"/>
  <c r="ER19" i="273"/>
  <c r="ER37" i="273"/>
  <c r="ER56" i="273"/>
  <c r="ER47" i="273"/>
  <c r="ES13" i="273"/>
  <c r="ES14" i="273" s="1"/>
  <c r="ET10" i="273"/>
  <c r="ES5" i="288"/>
  <c r="ES5" i="275"/>
  <c r="ES5" i="280"/>
  <c r="ES5" i="273"/>
  <c r="ES5" i="265"/>
  <c r="ES5" i="286"/>
  <c r="ES5" i="285"/>
  <c r="ES5" i="282"/>
  <c r="ES5" i="278"/>
  <c r="DJ27" i="278"/>
  <c r="DJ32" i="278" s="1"/>
  <c r="DJ34" i="278" s="1"/>
  <c r="DJ9" i="265" s="1"/>
  <c r="DH27" i="278"/>
  <c r="DH32" i="278" s="1"/>
  <c r="DH34" i="278" s="1"/>
  <c r="DH30" i="265" s="1"/>
  <c r="DH33" i="265" s="1"/>
  <c r="DI11" i="265"/>
  <c r="DI14" i="265" s="1"/>
  <c r="DP48" i="273"/>
  <c r="DO51" i="273"/>
  <c r="DI66" i="273"/>
  <c r="DI67" i="273" s="1"/>
  <c r="DK15" i="286"/>
  <c r="DK100" i="273"/>
  <c r="DL101" i="273" s="1"/>
  <c r="DL59" i="273" s="1"/>
  <c r="DK13" i="285"/>
  <c r="DK13" i="265" s="1"/>
  <c r="DK22" i="285"/>
  <c r="DI19" i="278"/>
  <c r="DJ142" i="273"/>
  <c r="DI140" i="273"/>
  <c r="DJ137" i="273"/>
  <c r="DL18" i="288"/>
  <c r="DL75" i="273"/>
  <c r="DL90" i="273"/>
  <c r="DL91" i="273" s="1"/>
  <c r="DL96" i="273"/>
  <c r="DL97" i="273" s="1"/>
  <c r="DL111" i="273"/>
  <c r="DL112" i="273" s="1"/>
  <c r="DL11" i="285" s="1"/>
  <c r="DL12" i="285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2" i="286"/>
  <c r="DJ43" i="286"/>
  <c r="DJ20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2" i="286"/>
  <c r="DK43" i="286"/>
  <c r="DK20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14" i="265" s="1"/>
  <c r="DG30" i="265"/>
  <c r="DG33" i="265" s="1"/>
  <c r="DK38" i="273"/>
  <c r="DL39" i="273" s="1"/>
  <c r="DL41" i="273" s="1"/>
  <c r="DK146" i="273"/>
  <c r="DL76" i="273"/>
  <c r="DL26" i="280" s="1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41" i="273"/>
  <c r="DK147" i="273"/>
  <c r="DK136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33" i="265"/>
  <c r="DI11" i="278"/>
  <c r="DJ148" i="273"/>
  <c r="DN20" i="273"/>
  <c r="DN153" i="273" s="1"/>
  <c r="DM24" i="273"/>
  <c r="DM25" i="273" s="1"/>
  <c r="AJ62" i="286"/>
  <c r="DJ4" i="265"/>
  <c r="DJ4" i="282"/>
  <c r="DJ4" i="280"/>
  <c r="DJ4" i="278"/>
  <c r="DJ4" i="286"/>
  <c r="DJ4" i="273"/>
  <c r="DJ4" i="288"/>
  <c r="DJ4" i="275"/>
  <c r="DJ4" i="285"/>
  <c r="AV22" i="286"/>
  <c r="AU73" i="265"/>
  <c r="AU57" i="286"/>
  <c r="AU46" i="286"/>
  <c r="DM122" i="273" l="1"/>
  <c r="DM123" i="273" s="1"/>
  <c r="DM19" i="280" s="1"/>
  <c r="DM20" i="280" s="1"/>
  <c r="DM154" i="273"/>
  <c r="DM155" i="273" s="1"/>
  <c r="DM40" i="280" s="1"/>
  <c r="DM41" i="280" s="1"/>
  <c r="DM44" i="280" s="1"/>
  <c r="BS43" i="280"/>
  <c r="BS45" i="280" s="1"/>
  <c r="BS46" i="280" s="1"/>
  <c r="BS31" i="280"/>
  <c r="BR53" i="286"/>
  <c r="BR35" i="286"/>
  <c r="DL21" i="280"/>
  <c r="DL36" i="265" s="1"/>
  <c r="DL30" i="280"/>
  <c r="DH9" i="265"/>
  <c r="DH11" i="265" s="1"/>
  <c r="DH14" i="265" s="1"/>
  <c r="ES12" i="288"/>
  <c r="ES19" i="273"/>
  <c r="ES37" i="273"/>
  <c r="ES56" i="273"/>
  <c r="ES47" i="273"/>
  <c r="ET13" i="273"/>
  <c r="ET14" i="273" s="1"/>
  <c r="EU10" i="273"/>
  <c r="ET5" i="282"/>
  <c r="ET5" i="285"/>
  <c r="ET5" i="288"/>
  <c r="ET5" i="265"/>
  <c r="ET5" i="286"/>
  <c r="ET5" i="278"/>
  <c r="ET5" i="275"/>
  <c r="ET5" i="280"/>
  <c r="ET5" i="273"/>
  <c r="DJ30" i="265"/>
  <c r="DJ33" i="265" s="1"/>
  <c r="DP51" i="273"/>
  <c r="DQ48" i="273"/>
  <c r="DK60" i="273"/>
  <c r="DJ66" i="273"/>
  <c r="DJ67" i="273" s="1"/>
  <c r="DI59" i="265"/>
  <c r="DI60" i="265" s="1"/>
  <c r="DJ20" i="285"/>
  <c r="DJ23" i="285" s="1"/>
  <c r="DM18" i="288"/>
  <c r="DM96" i="273"/>
  <c r="DM97" i="273" s="1"/>
  <c r="DM111" i="273"/>
  <c r="DM112" i="273" s="1"/>
  <c r="DM11" i="285" s="1"/>
  <c r="DM12" i="285" s="1"/>
  <c r="DM75" i="273"/>
  <c r="DM76" i="273" s="1"/>
  <c r="DM26" i="280" s="1"/>
  <c r="DM90" i="273"/>
  <c r="DM91" i="273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48" i="273"/>
  <c r="DK27" i="278"/>
  <c r="DK32" i="278" s="1"/>
  <c r="DK34" i="278" s="1"/>
  <c r="DL13" i="285"/>
  <c r="DL13" i="265" s="1"/>
  <c r="DL22" i="285"/>
  <c r="DL15" i="286"/>
  <c r="DL100" i="273"/>
  <c r="DM101" i="273" s="1"/>
  <c r="DM59" i="273" s="1"/>
  <c r="DI3" i="285"/>
  <c r="DI3" i="275"/>
  <c r="DI3" i="286"/>
  <c r="DI3" i="278"/>
  <c r="DI50" i="273"/>
  <c r="DI3" i="273"/>
  <c r="DI3" i="280"/>
  <c r="DI3" i="265"/>
  <c r="DI3" i="288"/>
  <c r="DI3" i="282"/>
  <c r="AV14" i="286"/>
  <c r="AV16" i="286" s="1"/>
  <c r="AJ36" i="286"/>
  <c r="AJ37" i="286" s="1"/>
  <c r="AJ14" i="288"/>
  <c r="AJ16" i="288" s="1"/>
  <c r="AJ19" i="288" s="1"/>
  <c r="AJ47" i="286"/>
  <c r="AJ48" i="286" s="1"/>
  <c r="AJ63" i="286"/>
  <c r="DO20" i="273"/>
  <c r="DO153" i="273" s="1"/>
  <c r="DN24" i="273"/>
  <c r="DN25" i="273" s="1"/>
  <c r="DK10" i="265"/>
  <c r="DK31" i="265"/>
  <c r="DL13" i="288"/>
  <c r="DL32" i="286"/>
  <c r="DL43" i="286"/>
  <c r="DL20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46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47" i="273"/>
  <c r="DL141" i="273"/>
  <c r="DL136" i="273"/>
  <c r="DJ140" i="273"/>
  <c r="DK137" i="273"/>
  <c r="DJ19" i="278"/>
  <c r="DK142" i="273"/>
  <c r="DJ11" i="265"/>
  <c r="DJ14" i="265" s="1"/>
  <c r="DN122" i="273" l="1"/>
  <c r="DN123" i="273" s="1"/>
  <c r="DN19" i="280" s="1"/>
  <c r="DN20" i="280" s="1"/>
  <c r="DN154" i="273"/>
  <c r="DN155" i="273" s="1"/>
  <c r="DN40" i="280" s="1"/>
  <c r="DN41" i="280" s="1"/>
  <c r="DN44" i="280" s="1"/>
  <c r="BT28" i="280"/>
  <c r="BS70" i="265"/>
  <c r="BS35" i="265"/>
  <c r="BS37" i="265" s="1"/>
  <c r="BS42" i="265" s="1"/>
  <c r="BS47" i="265" s="1"/>
  <c r="BS16" i="265"/>
  <c r="BS19" i="265" s="1"/>
  <c r="BS22" i="265" s="1"/>
  <c r="DM21" i="280"/>
  <c r="DM36" i="265" s="1"/>
  <c r="DM30" i="280"/>
  <c r="ET12" i="288"/>
  <c r="ET19" i="273"/>
  <c r="ET37" i="273"/>
  <c r="ET56" i="273"/>
  <c r="ET47" i="273"/>
  <c r="EU13" i="273"/>
  <c r="EU14" i="273" s="1"/>
  <c r="EV10" i="273"/>
  <c r="EU5" i="265"/>
  <c r="EU5" i="288"/>
  <c r="EU5" i="275"/>
  <c r="EU5" i="282"/>
  <c r="EU5" i="280"/>
  <c r="EU5" i="278"/>
  <c r="EU5" i="273"/>
  <c r="EU5" i="286"/>
  <c r="EU5" i="285"/>
  <c r="DL34" i="278"/>
  <c r="DL9" i="265" s="1"/>
  <c r="DR48" i="273"/>
  <c r="DQ51" i="273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P20" i="273"/>
  <c r="DP153" i="273" s="1"/>
  <c r="DO24" i="273"/>
  <c r="DO25" i="273" s="1"/>
  <c r="AK45" i="286"/>
  <c r="AJ63" i="265"/>
  <c r="AJ65" i="265" s="1"/>
  <c r="AJ67" i="265" s="1"/>
  <c r="AJ80" i="265" s="1"/>
  <c r="AK34" i="286"/>
  <c r="AJ74" i="265"/>
  <c r="AJ75" i="265" s="1"/>
  <c r="AJ81" i="265" s="1"/>
  <c r="AV17" i="286"/>
  <c r="AV49" i="265" s="1"/>
  <c r="AV50" i="265" s="1"/>
  <c r="AV15" i="288"/>
  <c r="AV24" i="286"/>
  <c r="AV25" i="286" s="1"/>
  <c r="DK9" i="265"/>
  <c r="DK11" i="265" s="1"/>
  <c r="DK14" i="265" s="1"/>
  <c r="DK30" i="265"/>
  <c r="DK33" i="265" s="1"/>
  <c r="DK11" i="278"/>
  <c r="DL148" i="273"/>
  <c r="DM15" i="286"/>
  <c r="DM100" i="273"/>
  <c r="DN101" i="273" s="1"/>
  <c r="DN59" i="273" s="1"/>
  <c r="DM13" i="285"/>
  <c r="DM13" i="265" s="1"/>
  <c r="DM22" i="285"/>
  <c r="DJ3" i="280"/>
  <c r="DJ3" i="285"/>
  <c r="DJ3" i="273"/>
  <c r="DJ50" i="273"/>
  <c r="DJ3" i="282"/>
  <c r="DJ3" i="278"/>
  <c r="DJ3" i="275"/>
  <c r="DJ3" i="286"/>
  <c r="DJ3" i="288"/>
  <c r="DJ3" i="265"/>
  <c r="DK19" i="278"/>
  <c r="DL142" i="273"/>
  <c r="DK140" i="273"/>
  <c r="DL137" i="273"/>
  <c r="DM13" i="288"/>
  <c r="DM32" i="286"/>
  <c r="DM43" i="286"/>
  <c r="DM20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96" i="273"/>
  <c r="DN97" i="273" s="1"/>
  <c r="DN111" i="273"/>
  <c r="DN112" i="273" s="1"/>
  <c r="DN11" i="285" s="1"/>
  <c r="DN12" i="285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46" i="273"/>
  <c r="DN76" i="273"/>
  <c r="DN26" i="280" s="1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41" i="273"/>
  <c r="DM147" i="273"/>
  <c r="DM136" i="273"/>
  <c r="DL60" i="273"/>
  <c r="DK66" i="273"/>
  <c r="DK67" i="273" s="1"/>
  <c r="BS35" i="286" l="1"/>
  <c r="BS53" i="286"/>
  <c r="DO122" i="273"/>
  <c r="DO123" i="273" s="1"/>
  <c r="DO19" i="280" s="1"/>
  <c r="DO20" i="280" s="1"/>
  <c r="DO154" i="273"/>
  <c r="DO155" i="273" s="1"/>
  <c r="DO40" i="280" s="1"/>
  <c r="DO41" i="280" s="1"/>
  <c r="DO44" i="280" s="1"/>
  <c r="BT43" i="280"/>
  <c r="BT45" i="280" s="1"/>
  <c r="BT46" i="280" s="1"/>
  <c r="BT31" i="280"/>
  <c r="DN21" i="280"/>
  <c r="DN36" i="265" s="1"/>
  <c r="DN30" i="280"/>
  <c r="EU12" i="288"/>
  <c r="EU19" i="273"/>
  <c r="EU37" i="273"/>
  <c r="EU56" i="273"/>
  <c r="EU47" i="273"/>
  <c r="EV13" i="273"/>
  <c r="EV14" i="273" s="1"/>
  <c r="EW10" i="273"/>
  <c r="EV5" i="288"/>
  <c r="EV5" i="265"/>
  <c r="EV5" i="285"/>
  <c r="EV5" i="275"/>
  <c r="EV5" i="282"/>
  <c r="EV5" i="280"/>
  <c r="EV5" i="278"/>
  <c r="EV5" i="273"/>
  <c r="EV5" i="286"/>
  <c r="DL30" i="265"/>
  <c r="DL33" i="265" s="1"/>
  <c r="DR51" i="273"/>
  <c r="DS48" i="273"/>
  <c r="DM60" i="273"/>
  <c r="DL66" i="273"/>
  <c r="DL67" i="273" s="1"/>
  <c r="DM10" i="265"/>
  <c r="DM31" i="265"/>
  <c r="DN13" i="288"/>
  <c r="DN32" i="286"/>
  <c r="DN43" i="286"/>
  <c r="DN20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46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47" i="273"/>
  <c r="DN141" i="273"/>
  <c r="DN136" i="273"/>
  <c r="DL140" i="273"/>
  <c r="DM137" i="273"/>
  <c r="DL19" i="278"/>
  <c r="DM142" i="273"/>
  <c r="AJ82" i="265"/>
  <c r="AJ83" i="265"/>
  <c r="DO18" i="288"/>
  <c r="DO96" i="273"/>
  <c r="DO97" i="273" s="1"/>
  <c r="DO111" i="273"/>
  <c r="DO112" i="273" s="1"/>
  <c r="DO11" i="285" s="1"/>
  <c r="DO12" i="285" s="1"/>
  <c r="DO75" i="273"/>
  <c r="DO76" i="273" s="1"/>
  <c r="DO26" i="280" s="1"/>
  <c r="DO90" i="273"/>
  <c r="DO91" i="273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13" i="285"/>
  <c r="DN13" i="265" s="1"/>
  <c r="DN22" i="285"/>
  <c r="DN15" i="286"/>
  <c r="DN100" i="273"/>
  <c r="DO101" i="273" s="1"/>
  <c r="DO59" i="273" s="1"/>
  <c r="DL11" i="278"/>
  <c r="DM148" i="273"/>
  <c r="AW22" i="286"/>
  <c r="AV73" i="265"/>
  <c r="AV57" i="286"/>
  <c r="AV46" i="286"/>
  <c r="AK52" i="286"/>
  <c r="AK54" i="286" s="1"/>
  <c r="AK60" i="286" s="1"/>
  <c r="AK56" i="286"/>
  <c r="AK58" i="286" s="1"/>
  <c r="AK61" i="286" s="1"/>
  <c r="DQ20" i="273"/>
  <c r="DQ153" i="273" s="1"/>
  <c r="DP24" i="273"/>
  <c r="DP25" i="273" s="1"/>
  <c r="DM4" i="265"/>
  <c r="DM4" i="275"/>
  <c r="DM4" i="282"/>
  <c r="DM4" i="285"/>
  <c r="DM4" i="280"/>
  <c r="DM4" i="278"/>
  <c r="DM4" i="286"/>
  <c r="DM4" i="288"/>
  <c r="DM4" i="273"/>
  <c r="DL11" i="265"/>
  <c r="DL14" i="265" s="1"/>
  <c r="BT35" i="265" l="1"/>
  <c r="BT37" i="265" s="1"/>
  <c r="BT42" i="265" s="1"/>
  <c r="BT47" i="265" s="1"/>
  <c r="BT16" i="265"/>
  <c r="BT19" i="265" s="1"/>
  <c r="BT22" i="265" s="1"/>
  <c r="DO21" i="280"/>
  <c r="DO36" i="265" s="1"/>
  <c r="DO30" i="280"/>
  <c r="DP122" i="273"/>
  <c r="DP123" i="273" s="1"/>
  <c r="DP19" i="280" s="1"/>
  <c r="DP20" i="280" s="1"/>
  <c r="DP154" i="273"/>
  <c r="DP155" i="273" s="1"/>
  <c r="DP40" i="280" s="1"/>
  <c r="DP41" i="280" s="1"/>
  <c r="DP44" i="280" s="1"/>
  <c r="BU28" i="280"/>
  <c r="BT70" i="265"/>
  <c r="EV12" i="288"/>
  <c r="EV19" i="273"/>
  <c r="EV37" i="273"/>
  <c r="EV56" i="273"/>
  <c r="EV47" i="273"/>
  <c r="EW13" i="273"/>
  <c r="EW14" i="273" s="1"/>
  <c r="EX10" i="273"/>
  <c r="EW5" i="282"/>
  <c r="EW5" i="278"/>
  <c r="EW5" i="265"/>
  <c r="EW5" i="286"/>
  <c r="EW5" i="285"/>
  <c r="EW5" i="288"/>
  <c r="EW5" i="275"/>
  <c r="EW5" i="280"/>
  <c r="EW5" i="273"/>
  <c r="DT48" i="273"/>
  <c r="DS51" i="273"/>
  <c r="DR20" i="273"/>
  <c r="DR153" i="273" s="1"/>
  <c r="DQ24" i="273"/>
  <c r="DQ25" i="273" s="1"/>
  <c r="AK62" i="286"/>
  <c r="DM9" i="265"/>
  <c r="DM11" i="265" s="1"/>
  <c r="DM14" i="265" s="1"/>
  <c r="DM30" i="265"/>
  <c r="DM33" i="265" s="1"/>
  <c r="DO15" i="286"/>
  <c r="DO100" i="273"/>
  <c r="DP101" i="273" s="1"/>
  <c r="DP59" i="273" s="1"/>
  <c r="DO13" i="285"/>
  <c r="DO13" i="265" s="1"/>
  <c r="DO22" i="285"/>
  <c r="DM19" i="278"/>
  <c r="DN142" i="273"/>
  <c r="DN137" i="273"/>
  <c r="DM140" i="273"/>
  <c r="DO13" i="288"/>
  <c r="DO32" i="286"/>
  <c r="DO43" i="286"/>
  <c r="DO20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P18" i="288"/>
  <c r="DP75" i="273"/>
  <c r="DP76" i="273" s="1"/>
  <c r="DP26" i="280" s="1"/>
  <c r="DP90" i="273"/>
  <c r="DP91" i="273" s="1"/>
  <c r="DP96" i="273"/>
  <c r="DP97" i="273" s="1"/>
  <c r="DP111" i="273"/>
  <c r="DP112" i="273" s="1"/>
  <c r="DP11" i="285" s="1"/>
  <c r="DP12" i="285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4" i="286"/>
  <c r="AW16" i="286" s="1"/>
  <c r="DM11" i="278"/>
  <c r="DN148" i="273"/>
  <c r="DL59" i="265"/>
  <c r="DL60" i="265" s="1"/>
  <c r="DM20" i="285"/>
  <c r="DM23" i="285" s="1"/>
  <c r="DO38" i="273"/>
  <c r="DP39" i="273" s="1"/>
  <c r="DP41" i="273" s="1"/>
  <c r="DO146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41" i="273"/>
  <c r="DO147" i="273"/>
  <c r="DO136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BU43" i="280" l="1"/>
  <c r="BU45" i="280" s="1"/>
  <c r="BU46" i="280" s="1"/>
  <c r="BU31" i="280"/>
  <c r="BT53" i="286"/>
  <c r="BT35" i="286"/>
  <c r="DQ122" i="273"/>
  <c r="DQ123" i="273" s="1"/>
  <c r="DQ19" i="280" s="1"/>
  <c r="DQ20" i="280" s="1"/>
  <c r="DQ154" i="273"/>
  <c r="DQ155" i="273" s="1"/>
  <c r="DQ40" i="280" s="1"/>
  <c r="DQ41" i="280" s="1"/>
  <c r="DQ44" i="280" s="1"/>
  <c r="DP21" i="280"/>
  <c r="DP36" i="265" s="1"/>
  <c r="DP30" i="280"/>
  <c r="EW12" i="288"/>
  <c r="EW19" i="273"/>
  <c r="EW37" i="273"/>
  <c r="EW56" i="273"/>
  <c r="EW47" i="273"/>
  <c r="EX13" i="273"/>
  <c r="EX14" i="273" s="1"/>
  <c r="EY10" i="273"/>
  <c r="EX5" i="265"/>
  <c r="EX5" i="278"/>
  <c r="EX5" i="288"/>
  <c r="EX5" i="275"/>
  <c r="EX5" i="282"/>
  <c r="EX5" i="280"/>
  <c r="EX5" i="285"/>
  <c r="EX5" i="273"/>
  <c r="EX5" i="286"/>
  <c r="DT51" i="273"/>
  <c r="DU48" i="273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48" i="273"/>
  <c r="DP13" i="285"/>
  <c r="DP13" i="265" s="1"/>
  <c r="DP22" i="285"/>
  <c r="DP15" i="286"/>
  <c r="DP100" i="273"/>
  <c r="DQ101" i="273" s="1"/>
  <c r="DQ59" i="273" s="1"/>
  <c r="DN19" i="278"/>
  <c r="DO142" i="273"/>
  <c r="DQ18" i="288"/>
  <c r="DQ96" i="273"/>
  <c r="DQ97" i="273" s="1"/>
  <c r="DQ111" i="273"/>
  <c r="DQ112" i="273" s="1"/>
  <c r="DQ11" i="285" s="1"/>
  <c r="DQ12" i="285" s="1"/>
  <c r="DQ75" i="273"/>
  <c r="DQ90" i="273"/>
  <c r="DQ91" i="273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14" i="265" s="1"/>
  <c r="DN30" i="265"/>
  <c r="DN33" i="265" s="1"/>
  <c r="DO10" i="265"/>
  <c r="DO31" i="265"/>
  <c r="DP13" i="288"/>
  <c r="DP32" i="286"/>
  <c r="DP43" i="286"/>
  <c r="DP20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7" i="286"/>
  <c r="AW49" i="265" s="1"/>
  <c r="AW50" i="265" s="1"/>
  <c r="AW15" i="288"/>
  <c r="AW24" i="286"/>
  <c r="AW25" i="286" s="1"/>
  <c r="DP38" i="273"/>
  <c r="DQ39" i="273" s="1"/>
  <c r="DQ41" i="273" s="1"/>
  <c r="DP146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47" i="273"/>
  <c r="DP141" i="273"/>
  <c r="DP136" i="273"/>
  <c r="DQ76" i="273"/>
  <c r="DQ26" i="280" s="1"/>
  <c r="DN140" i="273"/>
  <c r="DO137" i="273"/>
  <c r="AK36" i="286"/>
  <c r="AK37" i="286" s="1"/>
  <c r="AK14" i="288"/>
  <c r="AK16" i="288" s="1"/>
  <c r="AK19" i="288" s="1"/>
  <c r="AK47" i="286"/>
  <c r="AK48" i="286" s="1"/>
  <c r="AK63" i="286"/>
  <c r="DS20" i="273"/>
  <c r="DS153" i="273" s="1"/>
  <c r="DR24" i="273"/>
  <c r="DR25" i="273" s="1"/>
  <c r="DQ21" i="280" l="1"/>
  <c r="DQ36" i="265" s="1"/>
  <c r="DQ30" i="280"/>
  <c r="BV28" i="280"/>
  <c r="BU70" i="265"/>
  <c r="DR122" i="273"/>
  <c r="DR123" i="273" s="1"/>
  <c r="DR19" i="280" s="1"/>
  <c r="DR20" i="280" s="1"/>
  <c r="DR154" i="273"/>
  <c r="DR155" i="273" s="1"/>
  <c r="DR40" i="280" s="1"/>
  <c r="DR41" i="280" s="1"/>
  <c r="DR44" i="280" s="1"/>
  <c r="BU35" i="265"/>
  <c r="BU37" i="265" s="1"/>
  <c r="BU42" i="265" s="1"/>
  <c r="BU47" i="265" s="1"/>
  <c r="BU16" i="265"/>
  <c r="BU19" i="265" s="1"/>
  <c r="BU22" i="265" s="1"/>
  <c r="EX12" i="288"/>
  <c r="EX19" i="273"/>
  <c r="EX37" i="273"/>
  <c r="EX56" i="273"/>
  <c r="EX47" i="273"/>
  <c r="EY13" i="273"/>
  <c r="EY14" i="273" s="1"/>
  <c r="EZ10" i="273"/>
  <c r="EY5" i="286"/>
  <c r="EY5" i="275"/>
  <c r="EY5" i="282"/>
  <c r="EY5" i="280"/>
  <c r="EY5" i="278"/>
  <c r="EY5" i="273"/>
  <c r="EY5" i="288"/>
  <c r="EY5" i="265"/>
  <c r="EY5" i="285"/>
  <c r="DP27" i="278"/>
  <c r="DP32" i="278" s="1"/>
  <c r="DP34" i="278" s="1"/>
  <c r="DP9" i="265" s="1"/>
  <c r="DV48" i="273"/>
  <c r="DU51" i="273"/>
  <c r="DT20" i="273"/>
  <c r="DT153" i="273" s="1"/>
  <c r="DS24" i="273"/>
  <c r="DS25" i="273" s="1"/>
  <c r="AL45" i="286"/>
  <c r="AK63" i="265"/>
  <c r="AK65" i="265" s="1"/>
  <c r="AK67" i="265" s="1"/>
  <c r="AK80" i="265" s="1"/>
  <c r="AL34" i="286"/>
  <c r="AK74" i="265"/>
  <c r="AK75" i="265" s="1"/>
  <c r="AK81" i="265" s="1"/>
  <c r="DO140" i="273"/>
  <c r="DP137" i="273"/>
  <c r="DQ42" i="273"/>
  <c r="DQ52" i="273"/>
  <c r="DQ15" i="286"/>
  <c r="DQ100" i="273"/>
  <c r="DR101" i="273" s="1"/>
  <c r="DR59" i="273" s="1"/>
  <c r="DQ13" i="285"/>
  <c r="DQ13" i="265" s="1"/>
  <c r="DQ22" i="285"/>
  <c r="DO19" i="278"/>
  <c r="DP142" i="273"/>
  <c r="DO11" i="278"/>
  <c r="DP148" i="273"/>
  <c r="DN59" i="265"/>
  <c r="DN60" i="265" s="1"/>
  <c r="DO20" i="285"/>
  <c r="DO23" i="285" s="1"/>
  <c r="DO9" i="265"/>
  <c r="DO11" i="265" s="1"/>
  <c r="DO14" i="265" s="1"/>
  <c r="DO30" i="265"/>
  <c r="DO33" i="265" s="1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26" i="280" s="1"/>
  <c r="DR90" i="273"/>
  <c r="DR91" i="273" s="1"/>
  <c r="DR96" i="273"/>
  <c r="DR97" i="273" s="1"/>
  <c r="DR111" i="273"/>
  <c r="DR112" i="273" s="1"/>
  <c r="DR11" i="285" s="1"/>
  <c r="DR12" i="285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2" i="286"/>
  <c r="DQ43" i="286"/>
  <c r="DQ20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2" i="286"/>
  <c r="AW73" i="265"/>
  <c r="AW57" i="286"/>
  <c r="AW46" i="286"/>
  <c r="DP4" i="265"/>
  <c r="DP4" i="286"/>
  <c r="DP4" i="288"/>
  <c r="DP4" i="280"/>
  <c r="DP4" i="275"/>
  <c r="DP4" i="285"/>
  <c r="DP4" i="278"/>
  <c r="DP4" i="273"/>
  <c r="DP4" i="282"/>
  <c r="DQ38" i="273"/>
  <c r="DR39" i="273" s="1"/>
  <c r="DR41" i="273" s="1"/>
  <c r="DQ146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41" i="273"/>
  <c r="DQ147" i="273"/>
  <c r="DQ136" i="273"/>
  <c r="DP60" i="273"/>
  <c r="DO66" i="273"/>
  <c r="DO67" i="273" s="1"/>
  <c r="DS122" i="273" l="1"/>
  <c r="DS123" i="273" s="1"/>
  <c r="DS19" i="280" s="1"/>
  <c r="DS20" i="280" s="1"/>
  <c r="DS154" i="273"/>
  <c r="DS155" i="273" s="1"/>
  <c r="DS40" i="280" s="1"/>
  <c r="DS41" i="280" s="1"/>
  <c r="DS44" i="280" s="1"/>
  <c r="DR21" i="280"/>
  <c r="DR36" i="265" s="1"/>
  <c r="DR30" i="280"/>
  <c r="BV43" i="280"/>
  <c r="BV45" i="280" s="1"/>
  <c r="BV46" i="280" s="1"/>
  <c r="BV31" i="280"/>
  <c r="BU35" i="286"/>
  <c r="BU53" i="286"/>
  <c r="EY12" i="288"/>
  <c r="EY19" i="273"/>
  <c r="EY37" i="273"/>
  <c r="EY56" i="273"/>
  <c r="EY47" i="273"/>
  <c r="EZ13" i="273"/>
  <c r="EZ14" i="273" s="1"/>
  <c r="FA10" i="273"/>
  <c r="EZ5" i="286"/>
  <c r="EZ5" i="275"/>
  <c r="EZ5" i="282"/>
  <c r="EZ5" i="280"/>
  <c r="EZ5" i="278"/>
  <c r="EZ5" i="273"/>
  <c r="EZ5" i="288"/>
  <c r="EZ5" i="265"/>
  <c r="EZ5" i="285"/>
  <c r="DP30" i="265"/>
  <c r="DP33" i="265" s="1"/>
  <c r="DV51" i="273"/>
  <c r="DW48" i="273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13" i="285"/>
  <c r="DR13" i="265" s="1"/>
  <c r="DR22" i="285"/>
  <c r="DR15" i="286"/>
  <c r="DR100" i="273"/>
  <c r="DS101" i="273" s="1"/>
  <c r="DS59" i="273" s="1"/>
  <c r="DQ137" i="273"/>
  <c r="DP140" i="273"/>
  <c r="AK82" i="265"/>
  <c r="AK83" i="265"/>
  <c r="DS18" i="288"/>
  <c r="DS96" i="273"/>
  <c r="DS97" i="273" s="1"/>
  <c r="DS111" i="273"/>
  <c r="DS112" i="273" s="1"/>
  <c r="DS11" i="285" s="1"/>
  <c r="DS12" i="285" s="1"/>
  <c r="DS75" i="273"/>
  <c r="DS90" i="273"/>
  <c r="DS91" i="273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2" i="286"/>
  <c r="DR43" i="286"/>
  <c r="DR20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4" i="286"/>
  <c r="AX16" i="286" s="1"/>
  <c r="DR38" i="273"/>
  <c r="DS39" i="273" s="1"/>
  <c r="DS41" i="273" s="1"/>
  <c r="DR146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47" i="273"/>
  <c r="DR141" i="273"/>
  <c r="DR136" i="273"/>
  <c r="DS76" i="273"/>
  <c r="DS26" i="280" s="1"/>
  <c r="DO59" i="265"/>
  <c r="DO60" i="265" s="1"/>
  <c r="DP20" i="285"/>
  <c r="DP23" i="285" s="1"/>
  <c r="DP11" i="278"/>
  <c r="DQ148" i="273"/>
  <c r="DP19" i="278"/>
  <c r="DQ142" i="273"/>
  <c r="DQ4" i="265"/>
  <c r="DQ4" i="282"/>
  <c r="DQ4" i="280"/>
  <c r="DQ4" i="278"/>
  <c r="DQ4" i="288"/>
  <c r="DQ4" i="286"/>
  <c r="DQ4" i="273"/>
  <c r="DQ4" i="275"/>
  <c r="DQ4" i="285"/>
  <c r="DP11" i="265"/>
  <c r="DP14" i="265" s="1"/>
  <c r="AL52" i="286"/>
  <c r="AL54" i="286" s="1"/>
  <c r="AL60" i="286" s="1"/>
  <c r="AL56" i="286"/>
  <c r="AL58" i="286" s="1"/>
  <c r="AL61" i="286" s="1"/>
  <c r="DU20" i="273"/>
  <c r="DU153" i="273" s="1"/>
  <c r="DT24" i="273"/>
  <c r="DT25" i="273" s="1"/>
  <c r="BW28" i="280" l="1"/>
  <c r="BV70" i="265"/>
  <c r="DT122" i="273"/>
  <c r="DT123" i="273" s="1"/>
  <c r="DT19" i="280" s="1"/>
  <c r="DT20" i="280" s="1"/>
  <c r="DT154" i="273"/>
  <c r="DT155" i="273" s="1"/>
  <c r="DT40" i="280" s="1"/>
  <c r="DT41" i="280" s="1"/>
  <c r="DT44" i="280" s="1"/>
  <c r="BV35" i="265"/>
  <c r="BV37" i="265" s="1"/>
  <c r="BV42" i="265" s="1"/>
  <c r="BV47" i="265" s="1"/>
  <c r="BV16" i="265"/>
  <c r="BV19" i="265" s="1"/>
  <c r="BV22" i="265" s="1"/>
  <c r="DS21" i="280"/>
  <c r="DS36" i="265" s="1"/>
  <c r="DS30" i="280"/>
  <c r="EZ12" i="288"/>
  <c r="EZ19" i="273"/>
  <c r="EZ37" i="273"/>
  <c r="EZ56" i="273"/>
  <c r="EZ47" i="273"/>
  <c r="FA13" i="273"/>
  <c r="FA14" i="273" s="1"/>
  <c r="FB10" i="273"/>
  <c r="FA5" i="288"/>
  <c r="FA5" i="278"/>
  <c r="FA5" i="265"/>
  <c r="FA5" i="286"/>
  <c r="FA5" i="285"/>
  <c r="FA5" i="275"/>
  <c r="FA5" i="282"/>
  <c r="FA5" i="280"/>
  <c r="FA5" i="273"/>
  <c r="DR27" i="278"/>
  <c r="DR32" i="278" s="1"/>
  <c r="DW51" i="273"/>
  <c r="DX48" i="273"/>
  <c r="DV20" i="273"/>
  <c r="DV153" i="273" s="1"/>
  <c r="DU24" i="273"/>
  <c r="DU25" i="273" s="1"/>
  <c r="AL62" i="286"/>
  <c r="DS13" i="288"/>
  <c r="DS32" i="286"/>
  <c r="DS43" i="286"/>
  <c r="DS20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7" i="286"/>
  <c r="AX49" i="265" s="1"/>
  <c r="AX50" i="265" s="1"/>
  <c r="AX15" i="288"/>
  <c r="AX24" i="286"/>
  <c r="AX25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46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41" i="273"/>
  <c r="DS147" i="273"/>
  <c r="DS136" i="273"/>
  <c r="DT18" i="288"/>
  <c r="DT75" i="273"/>
  <c r="DT76" i="273" s="1"/>
  <c r="DT26" i="280" s="1"/>
  <c r="DT90" i="273"/>
  <c r="DT91" i="273" s="1"/>
  <c r="DT96" i="273"/>
  <c r="DT97" i="273" s="1"/>
  <c r="DT111" i="273"/>
  <c r="DT112" i="273" s="1"/>
  <c r="DT11" i="285" s="1"/>
  <c r="DT12" i="285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Q19" i="278"/>
  <c r="DR142" i="273"/>
  <c r="DQ11" i="278"/>
  <c r="DR148" i="273"/>
  <c r="DP59" i="265"/>
  <c r="DP60" i="265" s="1"/>
  <c r="DQ20" i="285"/>
  <c r="DQ23" i="285" s="1"/>
  <c r="DR34" i="278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5" i="286"/>
  <c r="DS100" i="273"/>
  <c r="DT101" i="273" s="1"/>
  <c r="DT59" i="273" s="1"/>
  <c r="DS13" i="285"/>
  <c r="DS13" i="265" s="1"/>
  <c r="DS22" i="285"/>
  <c r="DQ140" i="273"/>
  <c r="DR137" i="273"/>
  <c r="DQ9" i="265"/>
  <c r="DQ11" i="265" s="1"/>
  <c r="DQ14" i="265" s="1"/>
  <c r="DQ30" i="265"/>
  <c r="DQ33" i="265" s="1"/>
  <c r="DU122" i="273" l="1"/>
  <c r="DU123" i="273" s="1"/>
  <c r="DU19" i="280" s="1"/>
  <c r="DU20" i="280" s="1"/>
  <c r="DU154" i="273"/>
  <c r="DU155" i="273" s="1"/>
  <c r="DU40" i="280" s="1"/>
  <c r="DU41" i="280" s="1"/>
  <c r="DU44" i="280" s="1"/>
  <c r="DT21" i="280"/>
  <c r="DT36" i="265" s="1"/>
  <c r="DT30" i="280"/>
  <c r="BW43" i="280"/>
  <c r="BW45" i="280" s="1"/>
  <c r="BW46" i="280" s="1"/>
  <c r="BW31" i="280"/>
  <c r="BV35" i="286"/>
  <c r="BV53" i="286"/>
  <c r="FA12" i="288"/>
  <c r="FA19" i="273"/>
  <c r="FA37" i="273"/>
  <c r="FA56" i="273"/>
  <c r="FA47" i="273"/>
  <c r="FB13" i="273"/>
  <c r="FB14" i="273" s="1"/>
  <c r="FC10" i="273"/>
  <c r="FB5" i="282"/>
  <c r="FB5" i="285"/>
  <c r="FB5" i="288"/>
  <c r="FB5" i="265"/>
  <c r="FB5" i="286"/>
  <c r="FB5" i="278"/>
  <c r="FB5" i="275"/>
  <c r="FB5" i="280"/>
  <c r="FB5" i="273"/>
  <c r="DY48" i="273"/>
  <c r="DX51" i="273"/>
  <c r="DS137" i="273"/>
  <c r="DR140" i="273"/>
  <c r="DR9" i="265"/>
  <c r="DR11" i="265" s="1"/>
  <c r="DR14" i="265" s="1"/>
  <c r="DR30" i="265"/>
  <c r="DR33" i="265" s="1"/>
  <c r="DT13" i="285"/>
  <c r="DT13" i="265" s="1"/>
  <c r="DT22" i="285"/>
  <c r="DT15" i="286"/>
  <c r="DT100" i="273"/>
  <c r="DU101" i="273" s="1"/>
  <c r="DU59" i="273" s="1"/>
  <c r="DS10" i="265"/>
  <c r="DS31" i="265"/>
  <c r="DT13" i="288"/>
  <c r="DT32" i="286"/>
  <c r="DT43" i="286"/>
  <c r="DT20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6" i="286"/>
  <c r="AL37" i="286" s="1"/>
  <c r="AL14" i="288"/>
  <c r="AL16" i="288" s="1"/>
  <c r="AL19" i="288" s="1"/>
  <c r="AL47" i="286"/>
  <c r="AL48" i="286" s="1"/>
  <c r="AL63" i="286"/>
  <c r="DW20" i="273"/>
  <c r="DW153" i="273" s="1"/>
  <c r="DV24" i="273"/>
  <c r="DV25" i="273" s="1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48" i="273"/>
  <c r="DR19" i="278"/>
  <c r="DS142" i="273"/>
  <c r="DT38" i="273"/>
  <c r="DU39" i="273" s="1"/>
  <c r="DU41" i="273" s="1"/>
  <c r="DT146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47" i="273"/>
  <c r="DT141" i="273"/>
  <c r="DT136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2" i="286"/>
  <c r="AX73" i="265"/>
  <c r="AX57" i="286"/>
  <c r="AX46" i="286"/>
  <c r="DU18" i="288"/>
  <c r="DU96" i="273"/>
  <c r="DU97" i="273" s="1"/>
  <c r="DU111" i="273"/>
  <c r="DU112" i="273" s="1"/>
  <c r="DU11" i="285" s="1"/>
  <c r="DU12" i="285" s="1"/>
  <c r="DU75" i="273"/>
  <c r="DU76" i="273" s="1"/>
  <c r="DU26" i="280" s="1"/>
  <c r="DU90" i="273"/>
  <c r="DU91" i="273" s="1"/>
  <c r="DU32" i="273"/>
  <c r="DU33" i="273" s="1"/>
  <c r="DU2" i="265"/>
  <c r="DU2" i="288"/>
  <c r="DU2" i="275"/>
  <c r="DU2" i="286"/>
  <c r="DU2" i="285"/>
  <c r="DU2" i="273"/>
  <c r="DU2" i="282"/>
  <c r="DU2" i="278"/>
  <c r="DU2" i="280"/>
  <c r="BW35" i="265" l="1"/>
  <c r="BW37" i="265" s="1"/>
  <c r="BW42" i="265" s="1"/>
  <c r="BW47" i="265" s="1"/>
  <c r="BW16" i="265"/>
  <c r="BW19" i="265" s="1"/>
  <c r="BW22" i="265" s="1"/>
  <c r="DU21" i="280"/>
  <c r="DU36" i="265" s="1"/>
  <c r="DU30" i="280"/>
  <c r="DV122" i="273"/>
  <c r="DV123" i="273" s="1"/>
  <c r="DV19" i="280" s="1"/>
  <c r="DV20" i="280" s="1"/>
  <c r="DV154" i="273"/>
  <c r="DV155" i="273" s="1"/>
  <c r="DV40" i="280" s="1"/>
  <c r="DV41" i="280" s="1"/>
  <c r="DV44" i="280" s="1"/>
  <c r="BX28" i="280"/>
  <c r="BW70" i="265"/>
  <c r="FB12" i="288"/>
  <c r="FB19" i="273"/>
  <c r="FB37" i="273"/>
  <c r="FB56" i="273"/>
  <c r="FB47" i="273"/>
  <c r="FC13" i="273"/>
  <c r="FC14" i="273" s="1"/>
  <c r="FD10" i="273"/>
  <c r="FC5" i="275"/>
  <c r="FC5" i="280"/>
  <c r="FC5" i="273"/>
  <c r="FC5" i="288"/>
  <c r="FC5" i="265"/>
  <c r="FC5" i="286"/>
  <c r="FC5" i="285"/>
  <c r="FC5" i="282"/>
  <c r="FC5" i="278"/>
  <c r="DZ48" i="273"/>
  <c r="DY51" i="273"/>
  <c r="DU15" i="286"/>
  <c r="DU100" i="273"/>
  <c r="DV101" i="273" s="1"/>
  <c r="DV59" i="273" s="1"/>
  <c r="DU13" i="285"/>
  <c r="DU13" i="265" s="1"/>
  <c r="DU22" i="285"/>
  <c r="AY14" i="286"/>
  <c r="AY16" i="286" s="1"/>
  <c r="DU13" i="288"/>
  <c r="DU32" i="286"/>
  <c r="DU43" i="286"/>
  <c r="DU20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42" i="273"/>
  <c r="DS11" i="278"/>
  <c r="DT148" i="273"/>
  <c r="DR59" i="265"/>
  <c r="DR60" i="265" s="1"/>
  <c r="DS20" i="285"/>
  <c r="DS23" i="285" s="1"/>
  <c r="DV18" i="288"/>
  <c r="DV75" i="273"/>
  <c r="DV90" i="273"/>
  <c r="DV91" i="273" s="1"/>
  <c r="DV96" i="273"/>
  <c r="DV97" i="273" s="1"/>
  <c r="DV111" i="273"/>
  <c r="DV112" i="273" s="1"/>
  <c r="DV11" i="285" s="1"/>
  <c r="DV12" i="285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46" i="273"/>
  <c r="DV76" i="273"/>
  <c r="DV26" i="280" s="1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41" i="273"/>
  <c r="DU147" i="273"/>
  <c r="DU136" i="273"/>
  <c r="DS9" i="265"/>
  <c r="DS11" i="265" s="1"/>
  <c r="DS14" i="265" s="1"/>
  <c r="DS30" i="265"/>
  <c r="DS33" i="265" s="1"/>
  <c r="DT34" i="278"/>
  <c r="DU42" i="273"/>
  <c r="DU52" i="273"/>
  <c r="DX20" i="273"/>
  <c r="DX153" i="273" s="1"/>
  <c r="DW24" i="273"/>
  <c r="DW25" i="273" s="1"/>
  <c r="AM45" i="286"/>
  <c r="AL63" i="265"/>
  <c r="AL65" i="265" s="1"/>
  <c r="AL67" i="265" s="1"/>
  <c r="AL80" i="265" s="1"/>
  <c r="AM34" i="286"/>
  <c r="AL74" i="265"/>
  <c r="AL75" i="265" s="1"/>
  <c r="AL81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S140" i="273"/>
  <c r="DT137" i="273"/>
  <c r="BX43" i="280" l="1"/>
  <c r="BX45" i="280" s="1"/>
  <c r="BX46" i="280" s="1"/>
  <c r="BX31" i="280"/>
  <c r="BW53" i="286"/>
  <c r="BW35" i="286"/>
  <c r="DW122" i="273"/>
  <c r="DW123" i="273" s="1"/>
  <c r="DW19" i="280" s="1"/>
  <c r="DW20" i="280" s="1"/>
  <c r="DW154" i="273"/>
  <c r="DW155" i="273" s="1"/>
  <c r="DW40" i="280" s="1"/>
  <c r="DW41" i="280" s="1"/>
  <c r="DW44" i="280" s="1"/>
  <c r="DV21" i="280"/>
  <c r="DV36" i="265" s="1"/>
  <c r="DV30" i="280"/>
  <c r="FC12" i="288"/>
  <c r="FC19" i="273"/>
  <c r="FC37" i="273"/>
  <c r="FC56" i="273"/>
  <c r="FC47" i="273"/>
  <c r="FD13" i="273"/>
  <c r="FD14" i="273" s="1"/>
  <c r="FE10" i="273"/>
  <c r="FD5" i="280"/>
  <c r="FD5" i="273"/>
  <c r="FD5" i="288"/>
  <c r="FD5" i="265"/>
  <c r="FD5" i="286"/>
  <c r="FD5" i="285"/>
  <c r="FD5" i="275"/>
  <c r="FD5" i="282"/>
  <c r="FD5" i="278"/>
  <c r="DZ51" i="273"/>
  <c r="EA48" i="273"/>
  <c r="DU137" i="273"/>
  <c r="DT140" i="273"/>
  <c r="DU60" i="273"/>
  <c r="DT66" i="273"/>
  <c r="DT67" i="273" s="1"/>
  <c r="AM52" i="286"/>
  <c r="AM54" i="286" s="1"/>
  <c r="AM60" i="286" s="1"/>
  <c r="AM56" i="286"/>
  <c r="AM58" i="286" s="1"/>
  <c r="AM61" i="286" s="1"/>
  <c r="DY20" i="273"/>
  <c r="DY153" i="273" s="1"/>
  <c r="DX24" i="273"/>
  <c r="DX25" i="273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2" i="286"/>
  <c r="DV43" i="286"/>
  <c r="DV20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3" i="285"/>
  <c r="DV13" i="265" s="1"/>
  <c r="DV22" i="285"/>
  <c r="DV15" i="286"/>
  <c r="DV100" i="273"/>
  <c r="DW101" i="273" s="1"/>
  <c r="DW59" i="273" s="1"/>
  <c r="AY17" i="286"/>
  <c r="AY49" i="265" s="1"/>
  <c r="AY50" i="265" s="1"/>
  <c r="AY15" i="288"/>
  <c r="AY24" i="286"/>
  <c r="AY25" i="286" s="1"/>
  <c r="DS3" i="265"/>
  <c r="DS3" i="286"/>
  <c r="DS3" i="285"/>
  <c r="DS3" i="282"/>
  <c r="DS3" i="280"/>
  <c r="DS3" i="275"/>
  <c r="DS3" i="278"/>
  <c r="DS50" i="273"/>
  <c r="DS3" i="273"/>
  <c r="DS3" i="288"/>
  <c r="AL82" i="265"/>
  <c r="AL83" i="265"/>
  <c r="DW18" i="288"/>
  <c r="DW96" i="273"/>
  <c r="DW97" i="273" s="1"/>
  <c r="DW111" i="273"/>
  <c r="DW112" i="273" s="1"/>
  <c r="DW11" i="285" s="1"/>
  <c r="DW12" i="285" s="1"/>
  <c r="DW75" i="273"/>
  <c r="DW90" i="273"/>
  <c r="DW91" i="273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14" i="265" s="1"/>
  <c r="DT30" i="265"/>
  <c r="DT33" i="265" s="1"/>
  <c r="DU27" i="278"/>
  <c r="DU32" i="278" s="1"/>
  <c r="DU34" i="278" s="1"/>
  <c r="DV38" i="273"/>
  <c r="DW39" i="273" s="1"/>
  <c r="DW41" i="273" s="1"/>
  <c r="DV146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47" i="273"/>
  <c r="DV141" i="273"/>
  <c r="DV136" i="273"/>
  <c r="DW76" i="273"/>
  <c r="DW26" i="280" s="1"/>
  <c r="DS59" i="265"/>
  <c r="DS60" i="265" s="1"/>
  <c r="DT20" i="285"/>
  <c r="DT23" i="285" s="1"/>
  <c r="DT11" i="278"/>
  <c r="DU148" i="273"/>
  <c r="DT19" i="278"/>
  <c r="DU142" i="273"/>
  <c r="BY28" i="280" l="1"/>
  <c r="BX70" i="265"/>
  <c r="DX122" i="273"/>
  <c r="DX123" i="273" s="1"/>
  <c r="DX19" i="280" s="1"/>
  <c r="DX20" i="280" s="1"/>
  <c r="DX154" i="273"/>
  <c r="DX155" i="273" s="1"/>
  <c r="DX40" i="280" s="1"/>
  <c r="DX41" i="280" s="1"/>
  <c r="DX44" i="280" s="1"/>
  <c r="DW21" i="280"/>
  <c r="DW36" i="265" s="1"/>
  <c r="DW30" i="280"/>
  <c r="BX35" i="265"/>
  <c r="BX37" i="265" s="1"/>
  <c r="BX42" i="265" s="1"/>
  <c r="BX47" i="265" s="1"/>
  <c r="BX16" i="265"/>
  <c r="BX19" i="265" s="1"/>
  <c r="BX22" i="265" s="1"/>
  <c r="FD12" i="288"/>
  <c r="FD19" i="273"/>
  <c r="FD37" i="273"/>
  <c r="FD56" i="273"/>
  <c r="FD47" i="273"/>
  <c r="FE13" i="273"/>
  <c r="FE14" i="273" s="1"/>
  <c r="FF10" i="273"/>
  <c r="FE5" i="286"/>
  <c r="FE5" i="288"/>
  <c r="FE5" i="275"/>
  <c r="FE5" i="282"/>
  <c r="FE5" i="280"/>
  <c r="FE5" i="278"/>
  <c r="FE5" i="273"/>
  <c r="FE5" i="265"/>
  <c r="FE5" i="285"/>
  <c r="EA51" i="273"/>
  <c r="EB48" i="273"/>
  <c r="DU19" i="278"/>
  <c r="DV142" i="273"/>
  <c r="DU11" i="278"/>
  <c r="DV148" i="273"/>
  <c r="DT59" i="265"/>
  <c r="DT60" i="265" s="1"/>
  <c r="DU20" i="285"/>
  <c r="DU23" i="285" s="1"/>
  <c r="DW13" i="288"/>
  <c r="DW32" i="286"/>
  <c r="DW43" i="286"/>
  <c r="DW20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14" i="265" s="1"/>
  <c r="DU30" i="265"/>
  <c r="DU33" i="265" s="1"/>
  <c r="DW15" i="286"/>
  <c r="DW100" i="273"/>
  <c r="DX101" i="273" s="1"/>
  <c r="DX59" i="273" s="1"/>
  <c r="DW13" i="285"/>
  <c r="DW13" i="265" s="1"/>
  <c r="DW22" i="285"/>
  <c r="DV4" i="265"/>
  <c r="DV4" i="288"/>
  <c r="DV4" i="275"/>
  <c r="DV4" i="282"/>
  <c r="DV4" i="285"/>
  <c r="DV4" i="280"/>
  <c r="DV4" i="278"/>
  <c r="DV4" i="286"/>
  <c r="DV4" i="273"/>
  <c r="DZ20" i="273"/>
  <c r="DZ153" i="273" s="1"/>
  <c r="DY24" i="273"/>
  <c r="DY25" i="273" s="1"/>
  <c r="AM62" i="286"/>
  <c r="DV60" i="273"/>
  <c r="DU66" i="273"/>
  <c r="DU67" i="273" s="1"/>
  <c r="DU140" i="273"/>
  <c r="DV137" i="273"/>
  <c r="DV34" i="278"/>
  <c r="DW42" i="273"/>
  <c r="DW52" i="273"/>
  <c r="DW38" i="273"/>
  <c r="DX39" i="273" s="1"/>
  <c r="DX41" i="273" s="1"/>
  <c r="DW146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41" i="273"/>
  <c r="DW147" i="273"/>
  <c r="DW136" i="273"/>
  <c r="AZ22" i="286"/>
  <c r="AY73" i="265"/>
  <c r="AY57" i="286"/>
  <c r="AY46" i="286"/>
  <c r="DX18" i="288"/>
  <c r="DX75" i="273"/>
  <c r="DX90" i="273"/>
  <c r="DX91" i="273" s="1"/>
  <c r="DX96" i="273"/>
  <c r="DX97" i="273" s="1"/>
  <c r="DX111" i="273"/>
  <c r="DX112" i="273" s="1"/>
  <c r="DX11" i="285" s="1"/>
  <c r="DX12" i="285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DY122" i="273" l="1"/>
  <c r="DY123" i="273" s="1"/>
  <c r="DY19" i="280" s="1"/>
  <c r="DY20" i="280" s="1"/>
  <c r="DY154" i="273"/>
  <c r="DY155" i="273" s="1"/>
  <c r="DY40" i="280" s="1"/>
  <c r="DY41" i="280" s="1"/>
  <c r="DY44" i="280" s="1"/>
  <c r="DX21" i="280"/>
  <c r="DX36" i="265" s="1"/>
  <c r="DX30" i="280"/>
  <c r="BX53" i="286"/>
  <c r="BX35" i="286"/>
  <c r="BY43" i="280"/>
  <c r="BY45" i="280" s="1"/>
  <c r="BY46" i="280" s="1"/>
  <c r="BY31" i="280"/>
  <c r="FE12" i="288"/>
  <c r="FE19" i="273"/>
  <c r="FE37" i="273"/>
  <c r="FE56" i="273"/>
  <c r="FE47" i="273"/>
  <c r="FF13" i="273"/>
  <c r="FF14" i="273" s="1"/>
  <c r="FG10" i="273"/>
  <c r="FF5" i="282"/>
  <c r="FF5" i="285"/>
  <c r="FF5" i="265"/>
  <c r="FF5" i="286"/>
  <c r="FF5" i="278"/>
  <c r="FF5" i="288"/>
  <c r="FF5" i="275"/>
  <c r="FF5" i="280"/>
  <c r="FF5" i="273"/>
  <c r="EC48" i="273"/>
  <c r="EB51" i="273"/>
  <c r="DX38" i="273"/>
  <c r="DY39" i="273" s="1"/>
  <c r="DY41" i="273" s="1"/>
  <c r="DX146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47" i="273"/>
  <c r="DX141" i="273"/>
  <c r="DX136" i="273"/>
  <c r="AZ14" i="286"/>
  <c r="AZ16" i="286" s="1"/>
  <c r="DW10" i="265"/>
  <c r="DW31" i="265"/>
  <c r="DX76" i="273"/>
  <c r="DX26" i="280" s="1"/>
  <c r="DX42" i="273"/>
  <c r="DX52" i="273"/>
  <c r="DV9" i="265"/>
  <c r="DV11" i="265" s="1"/>
  <c r="DV14" i="265" s="1"/>
  <c r="DV30" i="265"/>
  <c r="DV33" i="265" s="1"/>
  <c r="DW60" i="273"/>
  <c r="DV66" i="273"/>
  <c r="DV67" i="273" s="1"/>
  <c r="DY18" i="288"/>
  <c r="DY96" i="273"/>
  <c r="DY97" i="273" s="1"/>
  <c r="DY111" i="273"/>
  <c r="DY112" i="273" s="1"/>
  <c r="DY11" i="285" s="1"/>
  <c r="DY12" i="285" s="1"/>
  <c r="DY75" i="273"/>
  <c r="DY90" i="273"/>
  <c r="DY91" i="273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X13" i="285"/>
  <c r="DX13" i="265" s="1"/>
  <c r="DX22" i="285"/>
  <c r="DX15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37" i="273"/>
  <c r="DV140" i="273"/>
  <c r="DU3" i="275"/>
  <c r="DU3" i="285"/>
  <c r="DU3" i="282"/>
  <c r="DU3" i="265"/>
  <c r="DU50" i="273"/>
  <c r="DU3" i="273"/>
  <c r="DU3" i="280"/>
  <c r="DU3" i="286"/>
  <c r="DU3" i="288"/>
  <c r="DU3" i="278"/>
  <c r="AM36" i="286"/>
  <c r="AM37" i="286" s="1"/>
  <c r="AM14" i="288"/>
  <c r="AM16" i="288" s="1"/>
  <c r="AM19" i="288" s="1"/>
  <c r="AM47" i="286"/>
  <c r="AM48" i="286" s="1"/>
  <c r="AM63" i="286"/>
  <c r="EA20" i="273"/>
  <c r="EA153" i="273" s="1"/>
  <c r="DZ24" i="273"/>
  <c r="DZ25" i="273" s="1"/>
  <c r="DU59" i="265"/>
  <c r="DU60" i="265" s="1"/>
  <c r="DV20" i="285"/>
  <c r="DV23" i="285" s="1"/>
  <c r="DV11" i="278"/>
  <c r="DW148" i="273"/>
  <c r="DV19" i="278"/>
  <c r="DW142" i="273"/>
  <c r="DZ122" i="273" l="1"/>
  <c r="DZ123" i="273" s="1"/>
  <c r="DZ19" i="280" s="1"/>
  <c r="DZ20" i="280" s="1"/>
  <c r="DZ154" i="273"/>
  <c r="DZ155" i="273" s="1"/>
  <c r="DZ40" i="280" s="1"/>
  <c r="DZ41" i="280" s="1"/>
  <c r="DZ44" i="280" s="1"/>
  <c r="BZ28" i="280"/>
  <c r="BY70" i="265"/>
  <c r="BY35" i="265"/>
  <c r="BY37" i="265" s="1"/>
  <c r="BY42" i="265" s="1"/>
  <c r="BY47" i="265" s="1"/>
  <c r="BY16" i="265"/>
  <c r="BY19" i="265" s="1"/>
  <c r="BY22" i="265" s="1"/>
  <c r="DY21" i="280"/>
  <c r="DY36" i="265" s="1"/>
  <c r="DY30" i="280"/>
  <c r="FF12" i="288"/>
  <c r="FF19" i="273"/>
  <c r="FF37" i="273"/>
  <c r="FF56" i="273"/>
  <c r="FF47" i="273"/>
  <c r="FG13" i="273"/>
  <c r="FG14" i="273" s="1"/>
  <c r="FH10" i="273"/>
  <c r="FG5" i="282"/>
  <c r="FG5" i="278"/>
  <c r="FG5" i="288"/>
  <c r="FG5" i="265"/>
  <c r="FG5" i="286"/>
  <c r="FG5" i="285"/>
  <c r="FG5" i="275"/>
  <c r="FG5" i="280"/>
  <c r="FG5" i="273"/>
  <c r="DX34" i="278"/>
  <c r="DX9" i="265" s="1"/>
  <c r="EC51" i="273"/>
  <c r="ED48" i="273"/>
  <c r="DZ18" i="288"/>
  <c r="DZ75" i="273"/>
  <c r="DZ90" i="273"/>
  <c r="DZ91" i="273" s="1"/>
  <c r="DZ96" i="273"/>
  <c r="DZ97" i="273" s="1"/>
  <c r="DZ111" i="273"/>
  <c r="DZ112" i="273" s="1"/>
  <c r="DZ11" i="285" s="1"/>
  <c r="DZ12" i="285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46" i="273"/>
  <c r="DZ76" i="273"/>
  <c r="DZ26" i="280" s="1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41" i="273"/>
  <c r="DY147" i="273"/>
  <c r="DY136" i="273"/>
  <c r="DV3" i="282"/>
  <c r="DV3" i="285"/>
  <c r="DV3" i="273"/>
  <c r="DV50" i="273"/>
  <c r="DV3" i="288"/>
  <c r="DV3" i="280"/>
  <c r="DV3" i="275"/>
  <c r="DV3" i="278"/>
  <c r="DV3" i="286"/>
  <c r="DV3" i="265"/>
  <c r="DX13" i="288"/>
  <c r="DX32" i="286"/>
  <c r="DX43" i="286"/>
  <c r="DX20" i="286"/>
  <c r="DX18" i="285"/>
  <c r="DX15" i="275"/>
  <c r="DX20" i="275" s="1"/>
  <c r="DY17" i="275" s="1"/>
  <c r="DX57" i="273"/>
  <c r="DX60" i="273" s="1"/>
  <c r="DX79" i="273"/>
  <c r="DY80" i="273" s="1"/>
  <c r="DY58" i="273" s="1"/>
  <c r="AZ17" i="286"/>
  <c r="AZ49" i="265" s="1"/>
  <c r="AZ50" i="265" s="1"/>
  <c r="AZ15" i="288"/>
  <c r="AZ24" i="286"/>
  <c r="AZ25" i="286" s="1"/>
  <c r="DY42" i="273"/>
  <c r="DY52" i="273"/>
  <c r="DW19" i="278"/>
  <c r="DX142" i="273"/>
  <c r="DW11" i="278"/>
  <c r="DX148" i="273"/>
  <c r="DV59" i="265"/>
  <c r="DV60" i="265" s="1"/>
  <c r="DW20" i="285"/>
  <c r="DW23" i="285" s="1"/>
  <c r="EB20" i="273"/>
  <c r="EB153" i="273" s="1"/>
  <c r="EA24" i="273"/>
  <c r="EA25" i="273" s="1"/>
  <c r="AN45" i="286"/>
  <c r="AM63" i="265"/>
  <c r="AM65" i="265" s="1"/>
  <c r="AM67" i="265" s="1"/>
  <c r="AM80" i="265" s="1"/>
  <c r="AN34" i="286"/>
  <c r="AM74" i="265"/>
  <c r="AM75" i="265" s="1"/>
  <c r="AM81" i="265" s="1"/>
  <c r="DX137" i="273"/>
  <c r="DW140" i="273"/>
  <c r="DW9" i="265"/>
  <c r="DW11" i="265" s="1"/>
  <c r="DW14" i="265" s="1"/>
  <c r="DW30" i="265"/>
  <c r="DW33" i="265" s="1"/>
  <c r="DY15" i="286"/>
  <c r="DY100" i="273"/>
  <c r="DZ101" i="273" s="1"/>
  <c r="DZ59" i="273" s="1"/>
  <c r="DY13" i="285"/>
  <c r="DY13" i="265" s="1"/>
  <c r="DY22" i="285"/>
  <c r="DW66" i="273"/>
  <c r="DW67" i="273" s="1"/>
  <c r="DX4" i="265"/>
  <c r="DX4" i="288"/>
  <c r="DX4" i="275"/>
  <c r="DX4" i="286"/>
  <c r="DX4" i="285"/>
  <c r="DX4" i="273"/>
  <c r="DX4" i="280"/>
  <c r="DX4" i="282"/>
  <c r="DX4" i="278"/>
  <c r="DY76" i="273"/>
  <c r="DY26" i="280" s="1"/>
  <c r="DX31" i="265"/>
  <c r="DX10" i="265"/>
  <c r="EA122" i="273" l="1"/>
  <c r="EA123" i="273" s="1"/>
  <c r="EA19" i="280" s="1"/>
  <c r="EA20" i="280" s="1"/>
  <c r="EA154" i="273"/>
  <c r="EA155" i="273" s="1"/>
  <c r="EA40" i="280" s="1"/>
  <c r="EA41" i="280" s="1"/>
  <c r="EA44" i="280" s="1"/>
  <c r="BZ43" i="280"/>
  <c r="BZ45" i="280" s="1"/>
  <c r="BZ46" i="280" s="1"/>
  <c r="BZ31" i="280"/>
  <c r="BY35" i="286"/>
  <c r="BY53" i="286"/>
  <c r="DZ21" i="280"/>
  <c r="DZ36" i="265" s="1"/>
  <c r="DZ30" i="280"/>
  <c r="DX30" i="265"/>
  <c r="DX33" i="265" s="1"/>
  <c r="FG12" i="288"/>
  <c r="FG19" i="273"/>
  <c r="FG37" i="273"/>
  <c r="FG56" i="273"/>
  <c r="FG47" i="273"/>
  <c r="FH13" i="273"/>
  <c r="FH14" i="273" s="1"/>
  <c r="FI10" i="273"/>
  <c r="FH5" i="275"/>
  <c r="FH5" i="280"/>
  <c r="FH5" i="273"/>
  <c r="FH5" i="288"/>
  <c r="FH5" i="265"/>
  <c r="FH5" i="286"/>
  <c r="FH5" i="285"/>
  <c r="FH5" i="282"/>
  <c r="FH5" i="278"/>
  <c r="ED51" i="273"/>
  <c r="EE48" i="273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2" i="265"/>
  <c r="AM83" i="265"/>
  <c r="EA18" i="288"/>
  <c r="EA96" i="273"/>
  <c r="EA97" i="273" s="1"/>
  <c r="EA111" i="273"/>
  <c r="EA112" i="273" s="1"/>
  <c r="EA11" i="285" s="1"/>
  <c r="EA12" i="285" s="1"/>
  <c r="EA75" i="273"/>
  <c r="EA90" i="273"/>
  <c r="EA91" i="273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23" i="285" s="1"/>
  <c r="DX11" i="278"/>
  <c r="DY148" i="273"/>
  <c r="DX19" i="278"/>
  <c r="DY142" i="273"/>
  <c r="BA22" i="286"/>
  <c r="AZ73" i="265"/>
  <c r="AZ57" i="286"/>
  <c r="AZ46" i="286"/>
  <c r="DY27" i="278"/>
  <c r="DY32" i="278" s="1"/>
  <c r="DY34" i="278" s="1"/>
  <c r="DZ13" i="285"/>
  <c r="DZ13" i="265" s="1"/>
  <c r="DZ22" i="285"/>
  <c r="DZ15" i="286"/>
  <c r="DZ100" i="273"/>
  <c r="EA101" i="273" s="1"/>
  <c r="EA59" i="273" s="1"/>
  <c r="DY13" i="288"/>
  <c r="DY32" i="286"/>
  <c r="DY43" i="286"/>
  <c r="DY20" i="286"/>
  <c r="DY18" i="285"/>
  <c r="DY57" i="273"/>
  <c r="DY60" i="273" s="1"/>
  <c r="DY79" i="273"/>
  <c r="DZ80" i="273" s="1"/>
  <c r="DZ58" i="273" s="1"/>
  <c r="DY15" i="275"/>
  <c r="DY20" i="275" s="1"/>
  <c r="DZ17" i="275" s="1"/>
  <c r="DY137" i="273"/>
  <c r="DX140" i="273"/>
  <c r="AN52" i="286"/>
  <c r="AN54" i="286" s="1"/>
  <c r="AN60" i="286" s="1"/>
  <c r="AN56" i="286"/>
  <c r="AN58" i="286" s="1"/>
  <c r="AN61" i="286" s="1"/>
  <c r="EC20" i="273"/>
  <c r="EC153" i="273" s="1"/>
  <c r="EB24" i="273"/>
  <c r="EB25" i="273" s="1"/>
  <c r="DY4" i="265"/>
  <c r="DY4" i="288"/>
  <c r="DY4" i="282"/>
  <c r="DY4" i="280"/>
  <c r="DY4" i="278"/>
  <c r="DY4" i="286"/>
  <c r="DY4" i="273"/>
  <c r="DY4" i="275"/>
  <c r="DY4" i="285"/>
  <c r="DX11" i="265"/>
  <c r="DX14" i="265" s="1"/>
  <c r="DY10" i="265"/>
  <c r="DY31" i="265"/>
  <c r="DZ13" i="288"/>
  <c r="DZ32" i="286"/>
  <c r="DZ43" i="286"/>
  <c r="DZ20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46" i="273"/>
  <c r="DZ20" i="278"/>
  <c r="DZ21" i="278" s="1"/>
  <c r="DZ26" i="278" s="1"/>
  <c r="DZ41" i="278"/>
  <c r="DZ42" i="278" s="1"/>
  <c r="DZ43" i="278" s="1"/>
  <c r="DZ12" i="278"/>
  <c r="DZ13" i="278" s="1"/>
  <c r="DZ25" i="278" s="1"/>
  <c r="DZ27" i="278" s="1"/>
  <c r="DZ32" i="278" s="1"/>
  <c r="DZ33" i="278"/>
  <c r="DZ147" i="273"/>
  <c r="DZ141" i="273"/>
  <c r="DZ136" i="273"/>
  <c r="EA76" i="273"/>
  <c r="EA26" i="280" s="1"/>
  <c r="EB122" i="273" l="1"/>
  <c r="EB123" i="273" s="1"/>
  <c r="EB19" i="280" s="1"/>
  <c r="EB20" i="280" s="1"/>
  <c r="EB154" i="273"/>
  <c r="EB155" i="273" s="1"/>
  <c r="EB40" i="280" s="1"/>
  <c r="EB41" i="280" s="1"/>
  <c r="EB44" i="280" s="1"/>
  <c r="BZ35" i="265"/>
  <c r="BZ37" i="265" s="1"/>
  <c r="BZ42" i="265" s="1"/>
  <c r="BZ47" i="265" s="1"/>
  <c r="BZ16" i="265"/>
  <c r="BZ19" i="265" s="1"/>
  <c r="BZ22" i="265" s="1"/>
  <c r="EA21" i="280"/>
  <c r="EA36" i="265" s="1"/>
  <c r="EA30" i="280"/>
  <c r="CA28" i="280"/>
  <c r="BZ70" i="265"/>
  <c r="FH12" i="288"/>
  <c r="FH19" i="273"/>
  <c r="FH37" i="273"/>
  <c r="FH56" i="273"/>
  <c r="FH47" i="273"/>
  <c r="FI13" i="273"/>
  <c r="FI14" i="273" s="1"/>
  <c r="FJ10" i="273"/>
  <c r="FI5" i="286"/>
  <c r="FI5" i="288"/>
  <c r="FI5" i="275"/>
  <c r="FI5" i="282"/>
  <c r="FI5" i="280"/>
  <c r="FI5" i="278"/>
  <c r="FI5" i="273"/>
  <c r="FI5" i="265"/>
  <c r="FI5" i="285"/>
  <c r="EF48" i="273"/>
  <c r="EE51" i="273"/>
  <c r="EA13" i="288"/>
  <c r="EA32" i="286"/>
  <c r="EA43" i="286"/>
  <c r="EA20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EB18" i="288"/>
  <c r="EB75" i="273"/>
  <c r="EB90" i="273"/>
  <c r="EB91" i="273" s="1"/>
  <c r="EB96" i="273"/>
  <c r="EB97" i="273" s="1"/>
  <c r="EB111" i="273"/>
  <c r="EB112" i="273" s="1"/>
  <c r="EB11" i="285" s="1"/>
  <c r="EB12" i="285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46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41" i="273"/>
  <c r="EA147" i="273"/>
  <c r="EA136" i="273"/>
  <c r="DZ60" i="273"/>
  <c r="DY66" i="273"/>
  <c r="DY67" i="273" s="1"/>
  <c r="DZ34" i="278"/>
  <c r="EA42" i="273"/>
  <c r="EA52" i="273"/>
  <c r="DZ4" i="265"/>
  <c r="DZ4" i="288"/>
  <c r="DZ4" i="275"/>
  <c r="DZ4" i="286"/>
  <c r="DZ4" i="285"/>
  <c r="DZ4" i="273"/>
  <c r="DZ4" i="280"/>
  <c r="DZ4" i="282"/>
  <c r="DZ4" i="278"/>
  <c r="ED20" i="273"/>
  <c r="ED153" i="273" s="1"/>
  <c r="EC24" i="273"/>
  <c r="EC25" i="273" s="1"/>
  <c r="AN62" i="286"/>
  <c r="DZ137" i="273"/>
  <c r="DY140" i="273"/>
  <c r="DY9" i="265"/>
  <c r="DY11" i="265" s="1"/>
  <c r="DY14" i="265" s="1"/>
  <c r="DY30" i="265"/>
  <c r="DY33" i="265" s="1"/>
  <c r="BA14" i="286"/>
  <c r="BA16" i="286" s="1"/>
  <c r="DY19" i="278"/>
  <c r="DZ142" i="273"/>
  <c r="DY11" i="278"/>
  <c r="DZ148" i="273"/>
  <c r="EA15" i="286"/>
  <c r="EA100" i="273"/>
  <c r="EB101" i="273" s="1"/>
  <c r="EB59" i="273" s="1"/>
  <c r="EA13" i="285"/>
  <c r="EA13" i="265" s="1"/>
  <c r="EA22" i="285"/>
  <c r="DX3" i="286"/>
  <c r="DX3" i="285"/>
  <c r="DX3" i="282"/>
  <c r="DX3" i="265"/>
  <c r="DX3" i="280"/>
  <c r="DX50" i="273"/>
  <c r="DX3" i="275"/>
  <c r="DX3" i="288"/>
  <c r="DX3" i="278"/>
  <c r="DX3" i="273"/>
  <c r="CA43" i="280" l="1"/>
  <c r="CA45" i="280" s="1"/>
  <c r="CA46" i="280" s="1"/>
  <c r="CA31" i="280"/>
  <c r="EC122" i="273"/>
  <c r="EC123" i="273" s="1"/>
  <c r="EC19" i="280" s="1"/>
  <c r="EC20" i="280" s="1"/>
  <c r="EC154" i="273"/>
  <c r="EC155" i="273" s="1"/>
  <c r="EC40" i="280" s="1"/>
  <c r="EC41" i="280" s="1"/>
  <c r="EC44" i="280" s="1"/>
  <c r="BZ53" i="286"/>
  <c r="BZ35" i="286"/>
  <c r="EB21" i="280"/>
  <c r="EB36" i="265" s="1"/>
  <c r="EB30" i="280"/>
  <c r="FI12" i="288"/>
  <c r="FI19" i="273"/>
  <c r="FI37" i="273"/>
  <c r="FI56" i="273"/>
  <c r="FI47" i="273"/>
  <c r="FJ13" i="273"/>
  <c r="FJ14" i="273" s="1"/>
  <c r="FK10" i="273"/>
  <c r="FJ5" i="288"/>
  <c r="FJ5" i="275"/>
  <c r="FJ5" i="280"/>
  <c r="FJ5" i="273"/>
  <c r="FJ5" i="265"/>
  <c r="FJ5" i="286"/>
  <c r="FJ5" i="278"/>
  <c r="FJ5" i="282"/>
  <c r="FJ5" i="285"/>
  <c r="EF51" i="273"/>
  <c r="EG48" i="273"/>
  <c r="DY59" i="265"/>
  <c r="DY60" i="265" s="1"/>
  <c r="DZ20" i="285"/>
  <c r="DZ23" i="285" s="1"/>
  <c r="DZ11" i="278"/>
  <c r="EA148" i="273"/>
  <c r="DZ19" i="278"/>
  <c r="EA142" i="273"/>
  <c r="AN36" i="286"/>
  <c r="AN37" i="286" s="1"/>
  <c r="AN14" i="288"/>
  <c r="AN16" i="288" s="1"/>
  <c r="AN19" i="288" s="1"/>
  <c r="AN47" i="286"/>
  <c r="AN48" i="286" s="1"/>
  <c r="AN63" i="286"/>
  <c r="EE20" i="273"/>
  <c r="EE153" i="273" s="1"/>
  <c r="ED24" i="273"/>
  <c r="ED25" i="273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46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47" i="273"/>
  <c r="EB141" i="273"/>
  <c r="EB136" i="273"/>
  <c r="BA17" i="286"/>
  <c r="BA49" i="265" s="1"/>
  <c r="BA50" i="265" s="1"/>
  <c r="BA15" i="288"/>
  <c r="BA24" i="286"/>
  <c r="BA25" i="286" s="1"/>
  <c r="EA137" i="273"/>
  <c r="DZ140" i="273"/>
  <c r="EC18" i="288"/>
  <c r="EC96" i="273"/>
  <c r="EC97" i="273" s="1"/>
  <c r="EC111" i="273"/>
  <c r="EC112" i="273" s="1"/>
  <c r="EC11" i="285" s="1"/>
  <c r="EC12" i="285" s="1"/>
  <c r="EC75" i="273"/>
  <c r="EC76" i="273" s="1"/>
  <c r="EC26" i="280" s="1"/>
  <c r="EC90" i="273"/>
  <c r="EC91" i="273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14" i="265" s="1"/>
  <c r="DZ30" i="265"/>
  <c r="DZ33" i="265" s="1"/>
  <c r="EA60" i="273"/>
  <c r="DZ66" i="273"/>
  <c r="DZ67" i="273" s="1"/>
  <c r="EA10" i="265"/>
  <c r="EA31" i="265"/>
  <c r="EB76" i="273"/>
  <c r="EB26" i="280" s="1"/>
  <c r="EB42" i="273"/>
  <c r="EB52" i="273"/>
  <c r="EB13" i="285"/>
  <c r="EB13" i="265" s="1"/>
  <c r="EB22" i="285"/>
  <c r="EB15" i="286"/>
  <c r="EB100" i="273"/>
  <c r="EC101" i="273" s="1"/>
  <c r="EC59" i="273" s="1"/>
  <c r="ED122" i="273" l="1"/>
  <c r="ED123" i="273" s="1"/>
  <c r="ED19" i="280" s="1"/>
  <c r="ED20" i="280" s="1"/>
  <c r="ED154" i="273"/>
  <c r="ED155" i="273" s="1"/>
  <c r="ED40" i="280" s="1"/>
  <c r="ED41" i="280" s="1"/>
  <c r="ED44" i="280" s="1"/>
  <c r="CA35" i="265"/>
  <c r="CA37" i="265" s="1"/>
  <c r="CA42" i="265" s="1"/>
  <c r="CA47" i="265" s="1"/>
  <c r="CA16" i="265"/>
  <c r="CA19" i="265" s="1"/>
  <c r="CA22" i="265" s="1"/>
  <c r="EC21" i="280"/>
  <c r="EC36" i="265" s="1"/>
  <c r="EC30" i="280"/>
  <c r="CB28" i="280"/>
  <c r="CA70" i="265"/>
  <c r="FJ12" i="288"/>
  <c r="FJ19" i="273"/>
  <c r="FJ37" i="273"/>
  <c r="FJ56" i="273"/>
  <c r="FJ47" i="273"/>
  <c r="FK13" i="273"/>
  <c r="FK14" i="273" s="1"/>
  <c r="FL10" i="273"/>
  <c r="FK5" i="286"/>
  <c r="FK5" i="288"/>
  <c r="FK5" i="275"/>
  <c r="FK5" i="282"/>
  <c r="FK5" i="280"/>
  <c r="FK5" i="278"/>
  <c r="FK5" i="273"/>
  <c r="FK5" i="265"/>
  <c r="FK5" i="285"/>
  <c r="EB27" i="278"/>
  <c r="EB32" i="278" s="1"/>
  <c r="EH48" i="273"/>
  <c r="EG51" i="273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5" i="286"/>
  <c r="EC100" i="273"/>
  <c r="ED101" i="273" s="1"/>
  <c r="ED59" i="273" s="1"/>
  <c r="EC13" i="285"/>
  <c r="EC13" i="265" s="1"/>
  <c r="EC22" i="285"/>
  <c r="EA140" i="273"/>
  <c r="EB137" i="273"/>
  <c r="BB22" i="286"/>
  <c r="BA73" i="265"/>
  <c r="BA57" i="286"/>
  <c r="BA46" i="286"/>
  <c r="EC13" i="288"/>
  <c r="EC32" i="286"/>
  <c r="EC43" i="286"/>
  <c r="EC20" i="286"/>
  <c r="EC18" i="285"/>
  <c r="EC57" i="273"/>
  <c r="EC79" i="273"/>
  <c r="ED80" i="273" s="1"/>
  <c r="ED58" i="273" s="1"/>
  <c r="EC15" i="275"/>
  <c r="EB31" i="265"/>
  <c r="EB10" i="265"/>
  <c r="EA9" i="265"/>
  <c r="EA11" i="265" s="1"/>
  <c r="EA14" i="265" s="1"/>
  <c r="EA30" i="265"/>
  <c r="EA33" i="265" s="1"/>
  <c r="ED18" i="288"/>
  <c r="ED75" i="273"/>
  <c r="ED90" i="273"/>
  <c r="ED91" i="273" s="1"/>
  <c r="ED96" i="273"/>
  <c r="ED97" i="273" s="1"/>
  <c r="ED111" i="273"/>
  <c r="ED112" i="273" s="1"/>
  <c r="ED11" i="285" s="1"/>
  <c r="ED12" i="285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2" i="286"/>
  <c r="EB43" i="286"/>
  <c r="EB20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EC38" i="273"/>
  <c r="ED39" i="273" s="1"/>
  <c r="ED41" i="273" s="1"/>
  <c r="EC146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41" i="273"/>
  <c r="EC147" i="273"/>
  <c r="EC136" i="273"/>
  <c r="EB34" i="278"/>
  <c r="EC42" i="273"/>
  <c r="EC52" i="273"/>
  <c r="EE24" i="273"/>
  <c r="EE25" i="273" s="1"/>
  <c r="EF20" i="273"/>
  <c r="EF153" i="273" s="1"/>
  <c r="AO45" i="286"/>
  <c r="AN63" i="265"/>
  <c r="AN65" i="265" s="1"/>
  <c r="AN67" i="265" s="1"/>
  <c r="AN80" i="265" s="1"/>
  <c r="AO34" i="286"/>
  <c r="AN74" i="265"/>
  <c r="AN75" i="265" s="1"/>
  <c r="AN81" i="265" s="1"/>
  <c r="EA19" i="278"/>
  <c r="EB142" i="273"/>
  <c r="EA11" i="278"/>
  <c r="EB148" i="273"/>
  <c r="DZ59" i="265"/>
  <c r="DZ60" i="265" s="1"/>
  <c r="EA20" i="285"/>
  <c r="EA23" i="285" s="1"/>
  <c r="CB43" i="280" l="1"/>
  <c r="CB45" i="280" s="1"/>
  <c r="CB46" i="280" s="1"/>
  <c r="CB31" i="280"/>
  <c r="CA35" i="286"/>
  <c r="CA53" i="286"/>
  <c r="EE122" i="273"/>
  <c r="EE123" i="273" s="1"/>
  <c r="EE19" i="280" s="1"/>
  <c r="EE20" i="280" s="1"/>
  <c r="EE154" i="273"/>
  <c r="EE155" i="273" s="1"/>
  <c r="EE40" i="280" s="1"/>
  <c r="EE41" i="280" s="1"/>
  <c r="EE44" i="280" s="1"/>
  <c r="ED21" i="280"/>
  <c r="ED36" i="265" s="1"/>
  <c r="ED30" i="280"/>
  <c r="FK12" i="288"/>
  <c r="FK19" i="273"/>
  <c r="FK37" i="273"/>
  <c r="FK56" i="273"/>
  <c r="FK47" i="273"/>
  <c r="FL13" i="273"/>
  <c r="FL14" i="273" s="1"/>
  <c r="FM10" i="273"/>
  <c r="FL5" i="288"/>
  <c r="FL5" i="275"/>
  <c r="FL5" i="280"/>
  <c r="FL5" i="273"/>
  <c r="FL5" i="265"/>
  <c r="FL5" i="286"/>
  <c r="FL5" i="285"/>
  <c r="FL5" i="282"/>
  <c r="FL5" i="278"/>
  <c r="EC20" i="275"/>
  <c r="ED17" i="275" s="1"/>
  <c r="EH51" i="273"/>
  <c r="EI48" i="273"/>
  <c r="AO52" i="286"/>
  <c r="AO54" i="286" s="1"/>
  <c r="AO60" i="286" s="1"/>
  <c r="AO56" i="286"/>
  <c r="AO58" i="286" s="1"/>
  <c r="AO61" i="286" s="1"/>
  <c r="EE18" i="288"/>
  <c r="EE96" i="273"/>
  <c r="EE97" i="273" s="1"/>
  <c r="EE111" i="273"/>
  <c r="EE112" i="273" s="1"/>
  <c r="EE11" i="285" s="1"/>
  <c r="EE12" i="285" s="1"/>
  <c r="EE75" i="273"/>
  <c r="EE76" i="273" s="1"/>
  <c r="EE26" i="280" s="1"/>
  <c r="EE90" i="273"/>
  <c r="EE91" i="273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46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47" i="273"/>
  <c r="ED141" i="273"/>
  <c r="ED136" i="273"/>
  <c r="BB14" i="286"/>
  <c r="BB16" i="286" s="1"/>
  <c r="EA59" i="265"/>
  <c r="EA60" i="265" s="1"/>
  <c r="EB20" i="285"/>
  <c r="EB23" i="285" s="1"/>
  <c r="EB11" i="278"/>
  <c r="EC148" i="273"/>
  <c r="EB19" i="278"/>
  <c r="EC142" i="273"/>
  <c r="AN82" i="265"/>
  <c r="AN83" i="265"/>
  <c r="EF24" i="273"/>
  <c r="EF25" i="273" s="1"/>
  <c r="EG20" i="273"/>
  <c r="EG153" i="273" s="1"/>
  <c r="EB9" i="265"/>
  <c r="EB11" i="265" s="1"/>
  <c r="EB14" i="265" s="1"/>
  <c r="EB30" i="265"/>
  <c r="EB33" i="265" s="1"/>
  <c r="EC10" i="265"/>
  <c r="EC31" i="265"/>
  <c r="ED76" i="273"/>
  <c r="ED26" i="280" s="1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13" i="285"/>
  <c r="ED13" i="265" s="1"/>
  <c r="ED22" i="285"/>
  <c r="ED15" i="286"/>
  <c r="ED100" i="273"/>
  <c r="EE101" i="273" s="1"/>
  <c r="EE59" i="273" s="1"/>
  <c r="EB140" i="273"/>
  <c r="EC137" i="273"/>
  <c r="EF122" i="273" l="1"/>
  <c r="EF123" i="273" s="1"/>
  <c r="EF19" i="280" s="1"/>
  <c r="EF20" i="280" s="1"/>
  <c r="EF154" i="273"/>
  <c r="EF155" i="273" s="1"/>
  <c r="EF40" i="280" s="1"/>
  <c r="EF41" i="280" s="1"/>
  <c r="EF44" i="280" s="1"/>
  <c r="EE21" i="280"/>
  <c r="EE36" i="265" s="1"/>
  <c r="EE30" i="280"/>
  <c r="CB35" i="265"/>
  <c r="CB37" i="265" s="1"/>
  <c r="CB42" i="265" s="1"/>
  <c r="CB47" i="265" s="1"/>
  <c r="CB16" i="265"/>
  <c r="CB19" i="265" s="1"/>
  <c r="CB22" i="265" s="1"/>
  <c r="CC28" i="280"/>
  <c r="CB70" i="265"/>
  <c r="FL12" i="288"/>
  <c r="FL19" i="273"/>
  <c r="FL37" i="273"/>
  <c r="FL56" i="273"/>
  <c r="FL47" i="273"/>
  <c r="FM13" i="273"/>
  <c r="FM14" i="273" s="1"/>
  <c r="FN10" i="273"/>
  <c r="FM5" i="282"/>
  <c r="FM5" i="278"/>
  <c r="FM5" i="288"/>
  <c r="FM5" i="265"/>
  <c r="FM5" i="286"/>
  <c r="FM5" i="285"/>
  <c r="FM5" i="275"/>
  <c r="FM5" i="280"/>
  <c r="FM5" i="273"/>
  <c r="ED27" i="278"/>
  <c r="ED32" i="278" s="1"/>
  <c r="ED34" i="278" s="1"/>
  <c r="EI51" i="273"/>
  <c r="EJ48" i="273"/>
  <c r="EB59" i="265"/>
  <c r="EB60" i="265" s="1"/>
  <c r="EC20" i="285"/>
  <c r="EC23" i="285" s="1"/>
  <c r="EC140" i="273"/>
  <c r="ED137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H20" i="273"/>
  <c r="EH153" i="273" s="1"/>
  <c r="EC19" i="278"/>
  <c r="ED142" i="273"/>
  <c r="EC11" i="278"/>
  <c r="ED148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14" i="265" s="1"/>
  <c r="EC30" i="265"/>
  <c r="EC33" i="265" s="1"/>
  <c r="EE15" i="286"/>
  <c r="EE100" i="273"/>
  <c r="EF101" i="273" s="1"/>
  <c r="EF59" i="273" s="1"/>
  <c r="EE13" i="285"/>
  <c r="EE13" i="265" s="1"/>
  <c r="EE22" i="285"/>
  <c r="AO62" i="286"/>
  <c r="ED13" i="288"/>
  <c r="ED32" i="286"/>
  <c r="ED43" i="286"/>
  <c r="ED20" i="286"/>
  <c r="ED18" i="285"/>
  <c r="ED15" i="275"/>
  <c r="ED20" i="275" s="1"/>
  <c r="EE17" i="275" s="1"/>
  <c r="ED57" i="273"/>
  <c r="ED79" i="273"/>
  <c r="EE80" i="273" s="1"/>
  <c r="EE58" i="273" s="1"/>
  <c r="EF18" i="288"/>
  <c r="EF75" i="273"/>
  <c r="EF76" i="273" s="1"/>
  <c r="EF26" i="280" s="1"/>
  <c r="EF90" i="273"/>
  <c r="EF91" i="273" s="1"/>
  <c r="EF96" i="273"/>
  <c r="EF97" i="273" s="1"/>
  <c r="EF111" i="273"/>
  <c r="EF112" i="273" s="1"/>
  <c r="EF11" i="285" s="1"/>
  <c r="EF12" i="285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7" i="286"/>
  <c r="BB49" i="265" s="1"/>
  <c r="BB50" i="265" s="1"/>
  <c r="BB15" i="288"/>
  <c r="BB24" i="286"/>
  <c r="BB25" i="286" s="1"/>
  <c r="EE13" i="288"/>
  <c r="EE32" i="286"/>
  <c r="EE43" i="286"/>
  <c r="EE20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46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41" i="273"/>
  <c r="EE147" i="273"/>
  <c r="EE136" i="273"/>
  <c r="EG122" i="273" l="1"/>
  <c r="EG123" i="273" s="1"/>
  <c r="EG19" i="280" s="1"/>
  <c r="EG20" i="280" s="1"/>
  <c r="EG154" i="273"/>
  <c r="EG155" i="273" s="1"/>
  <c r="EG40" i="280" s="1"/>
  <c r="EG41" i="280" s="1"/>
  <c r="EG44" i="280" s="1"/>
  <c r="CC43" i="280"/>
  <c r="CC45" i="280" s="1"/>
  <c r="CC46" i="280" s="1"/>
  <c r="CC31" i="280"/>
  <c r="CB35" i="286"/>
  <c r="CB53" i="286"/>
  <c r="EF21" i="280"/>
  <c r="EF36" i="265" s="1"/>
  <c r="EF30" i="280"/>
  <c r="FM12" i="288"/>
  <c r="FM19" i="273"/>
  <c r="FM37" i="273"/>
  <c r="FM56" i="273"/>
  <c r="FM47" i="273"/>
  <c r="FN13" i="273"/>
  <c r="FN14" i="273" s="1"/>
  <c r="FO10" i="273"/>
  <c r="FN5" i="275"/>
  <c r="FN5" i="285"/>
  <c r="FN5" i="288"/>
  <c r="FN5" i="265"/>
  <c r="FN5" i="286"/>
  <c r="FN5" i="278"/>
  <c r="FN5" i="282"/>
  <c r="FN5" i="280"/>
  <c r="FN5" i="273"/>
  <c r="ED30" i="265"/>
  <c r="ED33" i="265" s="1"/>
  <c r="ED9" i="265"/>
  <c r="ED11" i="265" s="1"/>
  <c r="ED14" i="265" s="1"/>
  <c r="EK48" i="273"/>
  <c r="EJ51" i="273"/>
  <c r="EE10" i="265"/>
  <c r="EE31" i="265"/>
  <c r="EF13" i="288"/>
  <c r="EF32" i="286"/>
  <c r="EF43" i="286"/>
  <c r="EF20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3" i="285"/>
  <c r="EF13" i="265" s="1"/>
  <c r="EF22" i="285"/>
  <c r="EF15" i="286"/>
  <c r="EF100" i="273"/>
  <c r="EG101" i="273" s="1"/>
  <c r="EG59" i="273" s="1"/>
  <c r="AO36" i="286"/>
  <c r="AO37" i="286" s="1"/>
  <c r="AO14" i="288"/>
  <c r="AO16" i="288" s="1"/>
  <c r="AO19" i="288" s="1"/>
  <c r="AO47" i="286"/>
  <c r="AO48" i="286" s="1"/>
  <c r="AO63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11" i="273"/>
  <c r="EG112" i="273" s="1"/>
  <c r="EG11" i="285" s="1"/>
  <c r="EG12" i="285" s="1"/>
  <c r="EG75" i="273"/>
  <c r="EG76" i="273" s="1"/>
  <c r="EG26" i="280" s="1"/>
  <c r="EG90" i="273"/>
  <c r="EG91" i="273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2" i="286"/>
  <c r="BB73" i="265"/>
  <c r="BB57" i="286"/>
  <c r="BB46" i="286"/>
  <c r="EF38" i="273"/>
  <c r="EG39" i="273" s="1"/>
  <c r="EG41" i="273" s="1"/>
  <c r="EF146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47" i="273"/>
  <c r="EF141" i="273"/>
  <c r="EF136" i="273"/>
  <c r="ED11" i="278"/>
  <c r="EE148" i="273"/>
  <c r="ED19" i="278"/>
  <c r="EE142" i="273"/>
  <c r="EH24" i="273"/>
  <c r="EH25" i="273" s="1"/>
  <c r="EI20" i="273"/>
  <c r="EI153" i="273" s="1"/>
  <c r="EE137" i="273"/>
  <c r="ED140" i="273"/>
  <c r="EC59" i="265"/>
  <c r="EC60" i="265" s="1"/>
  <c r="ED20" i="285"/>
  <c r="ED23" i="285" s="1"/>
  <c r="CD28" i="280" l="1"/>
  <c r="CC70" i="265"/>
  <c r="EH122" i="273"/>
  <c r="EH123" i="273" s="1"/>
  <c r="EH19" i="280" s="1"/>
  <c r="EH20" i="280" s="1"/>
  <c r="EH154" i="273"/>
  <c r="EH155" i="273" s="1"/>
  <c r="EH40" i="280" s="1"/>
  <c r="EH41" i="280" s="1"/>
  <c r="EH44" i="280" s="1"/>
  <c r="CC16" i="265"/>
  <c r="CC19" i="265" s="1"/>
  <c r="CC22" i="265" s="1"/>
  <c r="CC35" i="265"/>
  <c r="CC37" i="265" s="1"/>
  <c r="CC42" i="265" s="1"/>
  <c r="CC47" i="265" s="1"/>
  <c r="EG21" i="280"/>
  <c r="EG36" i="265" s="1"/>
  <c r="EG30" i="280"/>
  <c r="FN12" i="288"/>
  <c r="FN19" i="273"/>
  <c r="FN37" i="273"/>
  <c r="FN56" i="273"/>
  <c r="FN47" i="273"/>
  <c r="FO13" i="273"/>
  <c r="FO14" i="273" s="1"/>
  <c r="FP10" i="273"/>
  <c r="FO5" i="275"/>
  <c r="FO5" i="280"/>
  <c r="FO5" i="273"/>
  <c r="FO5" i="288"/>
  <c r="FO5" i="265"/>
  <c r="FO5" i="286"/>
  <c r="FO5" i="285"/>
  <c r="FO5" i="282"/>
  <c r="FO5" i="278"/>
  <c r="EF27" i="278"/>
  <c r="EF32" i="278" s="1"/>
  <c r="EF34" i="278" s="1"/>
  <c r="EK51" i="273"/>
  <c r="EL48" i="273"/>
  <c r="ED59" i="265"/>
  <c r="ED60" i="265" s="1"/>
  <c r="EE20" i="285"/>
  <c r="EE23" i="285" s="1"/>
  <c r="EI24" i="273"/>
  <c r="EI25" i="273" s="1"/>
  <c r="EJ20" i="273"/>
  <c r="EJ153" i="273" s="1"/>
  <c r="EE19" i="278"/>
  <c r="EF142" i="273"/>
  <c r="EE11" i="278"/>
  <c r="EF148" i="273"/>
  <c r="EG42" i="273"/>
  <c r="EG52" i="273"/>
  <c r="EG15" i="286"/>
  <c r="EG100" i="273"/>
  <c r="EH101" i="273" s="1"/>
  <c r="EH59" i="273" s="1"/>
  <c r="EG13" i="285"/>
  <c r="EG13" i="265" s="1"/>
  <c r="EG22" i="285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37" i="273"/>
  <c r="EE140" i="273"/>
  <c r="EH18" i="288"/>
  <c r="EH75" i="273"/>
  <c r="EH76" i="273" s="1"/>
  <c r="EH26" i="280" s="1"/>
  <c r="EH90" i="273"/>
  <c r="EH91" i="273" s="1"/>
  <c r="EH96" i="273"/>
  <c r="EH97" i="273" s="1"/>
  <c r="EH111" i="273"/>
  <c r="EH112" i="273" s="1"/>
  <c r="EH11" i="285" s="1"/>
  <c r="EH12" i="285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2" i="286"/>
  <c r="EG43" i="286"/>
  <c r="EG20" i="286"/>
  <c r="EG18" i="285"/>
  <c r="EG57" i="273"/>
  <c r="EG79" i="273"/>
  <c r="EH80" i="273" s="1"/>
  <c r="EH58" i="273" s="1"/>
  <c r="EG15" i="275"/>
  <c r="EF31" i="265"/>
  <c r="EF10" i="265"/>
  <c r="BC14" i="286"/>
  <c r="BC16" i="286" s="1"/>
  <c r="EE9" i="265"/>
  <c r="EE11" i="265" s="1"/>
  <c r="EE14" i="265" s="1"/>
  <c r="EE30" i="265"/>
  <c r="EE33" i="265" s="1"/>
  <c r="EG38" i="273"/>
  <c r="EH39" i="273" s="1"/>
  <c r="EH41" i="273" s="1"/>
  <c r="EG146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41" i="273"/>
  <c r="EG147" i="273"/>
  <c r="EG136" i="273"/>
  <c r="AP45" i="286"/>
  <c r="AO63" i="265"/>
  <c r="AO65" i="265" s="1"/>
  <c r="AO67" i="265" s="1"/>
  <c r="AO80" i="265" s="1"/>
  <c r="AP34" i="286"/>
  <c r="AO74" i="265"/>
  <c r="AO75" i="265" s="1"/>
  <c r="AO81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CC35" i="286" l="1"/>
  <c r="CC53" i="286"/>
  <c r="EI122" i="273"/>
  <c r="EI123" i="273" s="1"/>
  <c r="EI19" i="280" s="1"/>
  <c r="EI20" i="280" s="1"/>
  <c r="EI154" i="273"/>
  <c r="EI155" i="273" s="1"/>
  <c r="EI40" i="280" s="1"/>
  <c r="EI41" i="280" s="1"/>
  <c r="EI44" i="280" s="1"/>
  <c r="EH21" i="280"/>
  <c r="EH36" i="265" s="1"/>
  <c r="EH30" i="280"/>
  <c r="CD43" i="280"/>
  <c r="CD45" i="280" s="1"/>
  <c r="CD46" i="280" s="1"/>
  <c r="CD31" i="280"/>
  <c r="FO12" i="288"/>
  <c r="FO19" i="273"/>
  <c r="FO37" i="273"/>
  <c r="FO56" i="273"/>
  <c r="FO47" i="273"/>
  <c r="FP13" i="273"/>
  <c r="FP14" i="273" s="1"/>
  <c r="FQ10" i="273"/>
  <c r="FP5" i="285"/>
  <c r="FP5" i="288"/>
  <c r="FP5" i="275"/>
  <c r="FP5" i="282"/>
  <c r="FP5" i="280"/>
  <c r="FP5" i="278"/>
  <c r="FP5" i="273"/>
  <c r="FP5" i="265"/>
  <c r="FP5" i="286"/>
  <c r="EF9" i="265"/>
  <c r="EF11" i="265" s="1"/>
  <c r="EF14" i="265" s="1"/>
  <c r="EF30" i="265"/>
  <c r="EF33" i="265" s="1"/>
  <c r="EG20" i="275"/>
  <c r="EH17" i="275" s="1"/>
  <c r="EL51" i="273"/>
  <c r="EM48" i="273"/>
  <c r="AO82" i="265"/>
  <c r="AO83" i="265"/>
  <c r="EG27" i="278"/>
  <c r="EG32" i="278" s="1"/>
  <c r="EG34" i="278" s="1"/>
  <c r="EH13" i="285"/>
  <c r="EH13" i="265" s="1"/>
  <c r="EH22" i="285"/>
  <c r="EH15" i="286"/>
  <c r="EH100" i="273"/>
  <c r="EI101" i="273" s="1"/>
  <c r="EI59" i="273" s="1"/>
  <c r="EF140" i="273"/>
  <c r="EG137" i="273"/>
  <c r="EG60" i="273"/>
  <c r="EF66" i="273"/>
  <c r="EF67" i="273" s="1"/>
  <c r="EI18" i="288"/>
  <c r="EI96" i="273"/>
  <c r="EI97" i="273" s="1"/>
  <c r="EI111" i="273"/>
  <c r="EI112" i="273" s="1"/>
  <c r="EI11" i="285" s="1"/>
  <c r="EI12" i="285" s="1"/>
  <c r="EI75" i="273"/>
  <c r="EI90" i="273"/>
  <c r="EI91" i="273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2" i="286"/>
  <c r="AP54" i="286" s="1"/>
  <c r="AP60" i="286" s="1"/>
  <c r="AP56" i="286"/>
  <c r="AP58" i="286" s="1"/>
  <c r="AP61" i="286" s="1"/>
  <c r="EG10" i="265"/>
  <c r="EG31" i="265"/>
  <c r="EH13" i="288"/>
  <c r="EH32" i="286"/>
  <c r="EH43" i="286"/>
  <c r="EH20" i="286"/>
  <c r="EH18" i="285"/>
  <c r="EH15" i="275"/>
  <c r="EH20" i="275" s="1"/>
  <c r="EI17" i="275" s="1"/>
  <c r="EH57" i="273"/>
  <c r="EH79" i="273"/>
  <c r="EI80" i="273" s="1"/>
  <c r="EI58" i="273" s="1"/>
  <c r="EH42" i="273"/>
  <c r="EH52" i="273"/>
  <c r="BC17" i="286"/>
  <c r="BC49" i="265" s="1"/>
  <c r="BC50" i="265" s="1"/>
  <c r="BC15" i="288"/>
  <c r="BC24" i="286"/>
  <c r="BC25" i="286" s="1"/>
  <c r="EH38" i="273"/>
  <c r="EI39" i="273" s="1"/>
  <c r="EI41" i="273" s="1"/>
  <c r="EH146" i="273"/>
  <c r="EH20" i="278"/>
  <c r="EH21" i="278" s="1"/>
  <c r="EH26" i="278" s="1"/>
  <c r="EH41" i="278"/>
  <c r="EH42" i="278" s="1"/>
  <c r="EH43" i="278" s="1"/>
  <c r="EH12" i="278"/>
  <c r="EH13" i="278" s="1"/>
  <c r="EH25" i="278" s="1"/>
  <c r="EH27" i="278" s="1"/>
  <c r="EH32" i="278" s="1"/>
  <c r="EH33" i="278"/>
  <c r="EH147" i="273"/>
  <c r="EH141" i="273"/>
  <c r="EH136" i="273"/>
  <c r="EI76" i="273"/>
  <c r="EI26" i="280" s="1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48" i="273"/>
  <c r="EF19" i="278"/>
  <c r="EG142" i="273"/>
  <c r="EJ24" i="273"/>
  <c r="EJ25" i="273" s="1"/>
  <c r="EK20" i="273"/>
  <c r="EK153" i="273" s="1"/>
  <c r="EE59" i="265"/>
  <c r="EE60" i="265" s="1"/>
  <c r="EF20" i="285"/>
  <c r="EF23" i="285" s="1"/>
  <c r="CD35" i="265" l="1"/>
  <c r="CD37" i="265" s="1"/>
  <c r="CD42" i="265" s="1"/>
  <c r="CD47" i="265" s="1"/>
  <c r="CD16" i="265"/>
  <c r="CD19" i="265" s="1"/>
  <c r="CD22" i="265" s="1"/>
  <c r="EI21" i="280"/>
  <c r="EI36" i="265" s="1"/>
  <c r="EI30" i="280"/>
  <c r="EJ122" i="273"/>
  <c r="EJ123" i="273" s="1"/>
  <c r="EJ19" i="280" s="1"/>
  <c r="EJ20" i="280" s="1"/>
  <c r="EJ154" i="273"/>
  <c r="EJ155" i="273" s="1"/>
  <c r="EJ40" i="280" s="1"/>
  <c r="EJ41" i="280" s="1"/>
  <c r="EJ44" i="280" s="1"/>
  <c r="CE28" i="280"/>
  <c r="CD70" i="265"/>
  <c r="FP12" i="288"/>
  <c r="FP19" i="273"/>
  <c r="FP37" i="273"/>
  <c r="FP56" i="273"/>
  <c r="FP47" i="273"/>
  <c r="FQ13" i="273"/>
  <c r="FQ14" i="273" s="1"/>
  <c r="FR10" i="273"/>
  <c r="FQ5" i="280"/>
  <c r="FQ5" i="273"/>
  <c r="FQ5" i="265"/>
  <c r="FQ5" i="286"/>
  <c r="FQ5" i="285"/>
  <c r="FQ5" i="288"/>
  <c r="FQ5" i="275"/>
  <c r="FQ5" i="282"/>
  <c r="FQ5" i="278"/>
  <c r="EM51" i="273"/>
  <c r="EN48" i="273"/>
  <c r="EF59" i="265"/>
  <c r="EF60" i="265" s="1"/>
  <c r="EG20" i="285"/>
  <c r="EG23" i="285" s="1"/>
  <c r="EK24" i="273"/>
  <c r="EK25" i="273" s="1"/>
  <c r="EL20" i="273"/>
  <c r="EL153" i="273" s="1"/>
  <c r="EG19" i="278"/>
  <c r="EH142" i="273"/>
  <c r="EG11" i="278"/>
  <c r="EH148" i="273"/>
  <c r="EI13" i="288"/>
  <c r="EI32" i="286"/>
  <c r="EI43" i="286"/>
  <c r="EI20" i="286"/>
  <c r="EI18" i="285"/>
  <c r="EI57" i="273"/>
  <c r="EI79" i="273"/>
  <c r="EJ80" i="273" s="1"/>
  <c r="EJ58" i="273" s="1"/>
  <c r="EI15" i="275"/>
  <c r="EI20" i="275" s="1"/>
  <c r="EJ17" i="275" s="1"/>
  <c r="EH31" i="265"/>
  <c r="EH10" i="265"/>
  <c r="EH4" i="265"/>
  <c r="EH4" i="288"/>
  <c r="EH4" i="282"/>
  <c r="EH4" i="280"/>
  <c r="EH4" i="278"/>
  <c r="EH4" i="286"/>
  <c r="EH4" i="273"/>
  <c r="EH4" i="275"/>
  <c r="EH4" i="285"/>
  <c r="AP62" i="286"/>
  <c r="EI38" i="273"/>
  <c r="EJ39" i="273" s="1"/>
  <c r="EJ41" i="273" s="1"/>
  <c r="EI146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41" i="273"/>
  <c r="EI147" i="273"/>
  <c r="EI136" i="273"/>
  <c r="EH60" i="273"/>
  <c r="EG66" i="273"/>
  <c r="EG67" i="273" s="1"/>
  <c r="EG9" i="265"/>
  <c r="EG11" i="265" s="1"/>
  <c r="EG14" i="265" s="1"/>
  <c r="EG30" i="265"/>
  <c r="EG33" i="265" s="1"/>
  <c r="EJ18" i="288"/>
  <c r="EJ75" i="273"/>
  <c r="EJ76" i="273" s="1"/>
  <c r="EJ26" i="280" s="1"/>
  <c r="EJ90" i="273"/>
  <c r="EJ91" i="273" s="1"/>
  <c r="EJ96" i="273"/>
  <c r="EJ97" i="273" s="1"/>
  <c r="EJ111" i="273"/>
  <c r="EJ112" i="273" s="1"/>
  <c r="EJ11" i="285" s="1"/>
  <c r="EJ12" i="285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2" i="286"/>
  <c r="BC73" i="265"/>
  <c r="BC57" i="286"/>
  <c r="BC46" i="286"/>
  <c r="EI15" i="286"/>
  <c r="EI100" i="273"/>
  <c r="EJ101" i="273" s="1"/>
  <c r="EJ59" i="273" s="1"/>
  <c r="EI13" i="285"/>
  <c r="EI13" i="265" s="1"/>
  <c r="EI22" i="285"/>
  <c r="EF50" i="273"/>
  <c r="EF3" i="280"/>
  <c r="EF3" i="288"/>
  <c r="EF3" i="286"/>
  <c r="EF3" i="275"/>
  <c r="EF3" i="282"/>
  <c r="EF3" i="285"/>
  <c r="EF3" i="278"/>
  <c r="EF3" i="273"/>
  <c r="EF3" i="265"/>
  <c r="EH137" i="273"/>
  <c r="EG140" i="273"/>
  <c r="EK122" i="273" l="1"/>
  <c r="EK123" i="273" s="1"/>
  <c r="EK19" i="280" s="1"/>
  <c r="EK20" i="280" s="1"/>
  <c r="EK154" i="273"/>
  <c r="EK155" i="273" s="1"/>
  <c r="EK40" i="280" s="1"/>
  <c r="EK41" i="280" s="1"/>
  <c r="EK44" i="280" s="1"/>
  <c r="CE43" i="280"/>
  <c r="CE45" i="280" s="1"/>
  <c r="CE46" i="280" s="1"/>
  <c r="CE31" i="280"/>
  <c r="EJ21" i="280"/>
  <c r="EJ36" i="265" s="1"/>
  <c r="EJ30" i="280"/>
  <c r="CD35" i="286"/>
  <c r="CD53" i="286"/>
  <c r="FQ12" i="288"/>
  <c r="FQ19" i="273"/>
  <c r="FQ37" i="273"/>
  <c r="FQ56" i="273"/>
  <c r="FQ47" i="273"/>
  <c r="FR13" i="273"/>
  <c r="FR14" i="273" s="1"/>
  <c r="FS10" i="273"/>
  <c r="FR5" i="286"/>
  <c r="FR5" i="288"/>
  <c r="FR5" i="275"/>
  <c r="FR5" i="282"/>
  <c r="FR5" i="280"/>
  <c r="FR5" i="285"/>
  <c r="FR5" i="273"/>
  <c r="FR5" i="265"/>
  <c r="FR5" i="278"/>
  <c r="EO48" i="273"/>
  <c r="EN51" i="273"/>
  <c r="BD14" i="286"/>
  <c r="BD16" i="286" s="1"/>
  <c r="EI4" i="265"/>
  <c r="EI4" i="275"/>
  <c r="EI4" i="278"/>
  <c r="EI4" i="273"/>
  <c r="EI4" i="286"/>
  <c r="EI4" i="280"/>
  <c r="EI4" i="282"/>
  <c r="EI4" i="288"/>
  <c r="EI4" i="285"/>
  <c r="EJ13" i="285"/>
  <c r="EJ13" i="265" s="1"/>
  <c r="EJ22" i="285"/>
  <c r="EJ15" i="286"/>
  <c r="EJ100" i="273"/>
  <c r="EK101" i="273" s="1"/>
  <c r="EK59" i="273" s="1"/>
  <c r="EI60" i="273"/>
  <c r="EH66" i="273"/>
  <c r="EH67" i="273" s="1"/>
  <c r="EI10" i="265"/>
  <c r="EI31" i="265"/>
  <c r="EJ13" i="288"/>
  <c r="EJ32" i="286"/>
  <c r="EJ43" i="286"/>
  <c r="EJ20" i="286"/>
  <c r="EJ18" i="285"/>
  <c r="EJ15" i="275"/>
  <c r="EJ20" i="275" s="1"/>
  <c r="EK17" i="275" s="1"/>
  <c r="EJ57" i="273"/>
  <c r="EJ79" i="273"/>
  <c r="EK80" i="273" s="1"/>
  <c r="EK58" i="273" s="1"/>
  <c r="EJ42" i="273"/>
  <c r="EJ52" i="273"/>
  <c r="EK18" i="288"/>
  <c r="EK96" i="273"/>
  <c r="EK97" i="273" s="1"/>
  <c r="EK111" i="273"/>
  <c r="EK112" i="273" s="1"/>
  <c r="EK11" i="285" s="1"/>
  <c r="EK12" i="285" s="1"/>
  <c r="EK75" i="273"/>
  <c r="EK76" i="273" s="1"/>
  <c r="EK26" i="280" s="1"/>
  <c r="EK90" i="273"/>
  <c r="EK91" i="273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40" i="273"/>
  <c r="EI137" i="273"/>
  <c r="EH9" i="265"/>
  <c r="EH11" i="265" s="1"/>
  <c r="EH14" i="265" s="1"/>
  <c r="EH30" i="265"/>
  <c r="EH33" i="265" s="1"/>
  <c r="EJ38" i="273"/>
  <c r="EK39" i="273" s="1"/>
  <c r="EK41" i="273" s="1"/>
  <c r="EJ146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47" i="273"/>
  <c r="EJ141" i="273"/>
  <c r="EJ136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6" i="286"/>
  <c r="AP37" i="286" s="1"/>
  <c r="AP14" i="288"/>
  <c r="AP16" i="288" s="1"/>
  <c r="AP19" i="288" s="1"/>
  <c r="AP47" i="286"/>
  <c r="AP48" i="286" s="1"/>
  <c r="AP63" i="286"/>
  <c r="EH11" i="278"/>
  <c r="EI148" i="273"/>
  <c r="EH19" i="278"/>
  <c r="EI142" i="273"/>
  <c r="EL24" i="273"/>
  <c r="EL25" i="273" s="1"/>
  <c r="EM20" i="273"/>
  <c r="EM153" i="273" s="1"/>
  <c r="EG59" i="265"/>
  <c r="EG60" i="265" s="1"/>
  <c r="EH20" i="285"/>
  <c r="EH23" i="285" s="1"/>
  <c r="CF28" i="280" l="1"/>
  <c r="CE70" i="265"/>
  <c r="EL122" i="273"/>
  <c r="EL123" i="273" s="1"/>
  <c r="EL19" i="280" s="1"/>
  <c r="EL20" i="280" s="1"/>
  <c r="EL154" i="273"/>
  <c r="EL155" i="273" s="1"/>
  <c r="EL40" i="280" s="1"/>
  <c r="EL41" i="280" s="1"/>
  <c r="EL44" i="280" s="1"/>
  <c r="CE35" i="265"/>
  <c r="CE37" i="265" s="1"/>
  <c r="CE42" i="265" s="1"/>
  <c r="CE47" i="265" s="1"/>
  <c r="CE16" i="265"/>
  <c r="CE19" i="265" s="1"/>
  <c r="CE22" i="265" s="1"/>
  <c r="EK21" i="280"/>
  <c r="EK36" i="265" s="1"/>
  <c r="EK30" i="280"/>
  <c r="FR12" i="288"/>
  <c r="FR19" i="273"/>
  <c r="FR37" i="273"/>
  <c r="FR56" i="273"/>
  <c r="FR47" i="273"/>
  <c r="FS13" i="273"/>
  <c r="FS14" i="273" s="1"/>
  <c r="FT10" i="273"/>
  <c r="FS5" i="288"/>
  <c r="FS5" i="275"/>
  <c r="FS5" i="280"/>
  <c r="FS5" i="273"/>
  <c r="FS5" i="265"/>
  <c r="FS5" i="286"/>
  <c r="FS5" i="285"/>
  <c r="FS5" i="282"/>
  <c r="FS5" i="278"/>
  <c r="EJ34" i="278"/>
  <c r="EJ9" i="265" s="1"/>
  <c r="EO51" i="273"/>
  <c r="EP48" i="273"/>
  <c r="EH59" i="265"/>
  <c r="EH60" i="265" s="1"/>
  <c r="EI20" i="285"/>
  <c r="EI23" i="285" s="1"/>
  <c r="EM24" i="273"/>
  <c r="EM25" i="273" s="1"/>
  <c r="EN20" i="273"/>
  <c r="EN153" i="273" s="1"/>
  <c r="EI19" i="278"/>
  <c r="EJ142" i="273"/>
  <c r="EI11" i="278"/>
  <c r="EJ148" i="273"/>
  <c r="AQ45" i="286"/>
  <c r="AP63" i="265"/>
  <c r="AP65" i="265" s="1"/>
  <c r="AP67" i="265" s="1"/>
  <c r="AP80" i="265" s="1"/>
  <c r="AQ34" i="286"/>
  <c r="AP74" i="265"/>
  <c r="AP75" i="265" s="1"/>
  <c r="AP81" i="265" s="1"/>
  <c r="EK42" i="273"/>
  <c r="EK52" i="273"/>
  <c r="EI140" i="273"/>
  <c r="EJ137" i="273"/>
  <c r="EK15" i="286"/>
  <c r="EK100" i="273"/>
  <c r="EL101" i="273" s="1"/>
  <c r="EL59" i="273" s="1"/>
  <c r="EK13" i="285"/>
  <c r="EK13" i="265" s="1"/>
  <c r="EK22" i="285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7" i="286"/>
  <c r="BD49" i="265" s="1"/>
  <c r="BD50" i="265" s="1"/>
  <c r="BD15" i="288"/>
  <c r="BD24" i="286"/>
  <c r="BD25" i="286" s="1"/>
  <c r="EL18" i="288"/>
  <c r="EL75" i="273"/>
  <c r="EL90" i="273"/>
  <c r="EL91" i="273" s="1"/>
  <c r="EL96" i="273"/>
  <c r="EL97" i="273" s="1"/>
  <c r="EL111" i="273"/>
  <c r="EL112" i="273" s="1"/>
  <c r="EL11" i="285" s="1"/>
  <c r="EL12" i="285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14" i="265" s="1"/>
  <c r="EI30" i="265"/>
  <c r="EI33" i="265" s="1"/>
  <c r="EK13" i="288"/>
  <c r="EK32" i="286"/>
  <c r="EK43" i="286"/>
  <c r="EK20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46" i="273"/>
  <c r="EL76" i="273"/>
  <c r="EL26" i="280" s="1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41" i="273"/>
  <c r="EK147" i="273"/>
  <c r="EK136" i="273"/>
  <c r="EH3" i="285"/>
  <c r="EH3" i="275"/>
  <c r="EH3" i="286"/>
  <c r="EH3" i="273"/>
  <c r="EH3" i="280"/>
  <c r="EH3" i="282"/>
  <c r="EH3" i="288"/>
  <c r="EH50" i="273"/>
  <c r="EH3" i="265"/>
  <c r="EH3" i="278"/>
  <c r="EL21" i="280" l="1"/>
  <c r="EL36" i="265" s="1"/>
  <c r="EL30" i="280"/>
  <c r="CF43" i="280"/>
  <c r="CF45" i="280" s="1"/>
  <c r="CF46" i="280" s="1"/>
  <c r="CF31" i="280"/>
  <c r="EM122" i="273"/>
  <c r="EM123" i="273" s="1"/>
  <c r="EM19" i="280" s="1"/>
  <c r="EM20" i="280" s="1"/>
  <c r="EM154" i="273"/>
  <c r="EM155" i="273" s="1"/>
  <c r="EM40" i="280" s="1"/>
  <c r="EM41" i="280" s="1"/>
  <c r="EM44" i="280" s="1"/>
  <c r="CE35" i="286"/>
  <c r="CE53" i="286"/>
  <c r="FS12" i="288"/>
  <c r="FS19" i="273"/>
  <c r="FS37" i="273"/>
  <c r="FS56" i="273"/>
  <c r="FS47" i="273"/>
  <c r="FT13" i="273"/>
  <c r="FT14" i="273" s="1"/>
  <c r="FU10" i="273"/>
  <c r="FT5" i="286"/>
  <c r="FT5" i="288"/>
  <c r="FT5" i="275"/>
  <c r="FT5" i="282"/>
  <c r="FT5" i="280"/>
  <c r="FT5" i="278"/>
  <c r="FT5" i="273"/>
  <c r="FT5" i="265"/>
  <c r="FT5" i="285"/>
  <c r="EJ30" i="265"/>
  <c r="EJ33" i="265" s="1"/>
  <c r="EQ48" i="273"/>
  <c r="EP51" i="273"/>
  <c r="EK10" i="265"/>
  <c r="EK31" i="265"/>
  <c r="EL13" i="288"/>
  <c r="EL32" i="286"/>
  <c r="EL43" i="286"/>
  <c r="EL20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13" i="285"/>
  <c r="EL13" i="265" s="1"/>
  <c r="EL22" i="285"/>
  <c r="EL15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40" i="273"/>
  <c r="EK137" i="273"/>
  <c r="EK4" i="265"/>
  <c r="EK4" i="288"/>
  <c r="EK4" i="286"/>
  <c r="EK4" i="273"/>
  <c r="EK4" i="278"/>
  <c r="EK4" i="282"/>
  <c r="EK4" i="280"/>
  <c r="EK4" i="285"/>
  <c r="EK4" i="275"/>
  <c r="EJ11" i="265"/>
  <c r="EJ14" i="265" s="1"/>
  <c r="AQ52" i="286"/>
  <c r="AQ54" i="286" s="1"/>
  <c r="AQ60" i="286" s="1"/>
  <c r="AQ56" i="286"/>
  <c r="AQ58" i="286" s="1"/>
  <c r="AQ61" i="286" s="1"/>
  <c r="EM18" i="288"/>
  <c r="EM96" i="273"/>
  <c r="EM97" i="273" s="1"/>
  <c r="EM111" i="273"/>
  <c r="EM112" i="273" s="1"/>
  <c r="EM11" i="285" s="1"/>
  <c r="EM12" i="285" s="1"/>
  <c r="EM75" i="273"/>
  <c r="EM90" i="273"/>
  <c r="EM91" i="273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L38" i="273"/>
  <c r="EM39" i="273" s="1"/>
  <c r="EM41" i="273" s="1"/>
  <c r="EL146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47" i="273"/>
  <c r="EL141" i="273"/>
  <c r="EL136" i="273"/>
  <c r="EM76" i="273"/>
  <c r="EM26" i="280" s="1"/>
  <c r="BE22" i="286"/>
  <c r="BD73" i="265"/>
  <c r="BD57" i="286"/>
  <c r="BD46" i="286"/>
  <c r="EK60" i="273"/>
  <c r="EJ66" i="273"/>
  <c r="EJ67" i="273" s="1"/>
  <c r="AP82" i="265"/>
  <c r="AP83" i="265"/>
  <c r="EJ11" i="278"/>
  <c r="EK148" i="273"/>
  <c r="EJ19" i="278"/>
  <c r="EK142" i="273"/>
  <c r="EN24" i="273"/>
  <c r="EN25" i="273" s="1"/>
  <c r="EO20" i="273"/>
  <c r="EO153" i="273" s="1"/>
  <c r="EI59" i="265"/>
  <c r="EI60" i="265" s="1"/>
  <c r="EJ20" i="285"/>
  <c r="EJ23" i="285" s="1"/>
  <c r="EM21" i="280" l="1"/>
  <c r="EM36" i="265" s="1"/>
  <c r="EM30" i="280"/>
  <c r="CG28" i="280"/>
  <c r="CF70" i="265"/>
  <c r="EN122" i="273"/>
  <c r="EN123" i="273" s="1"/>
  <c r="EN19" i="280" s="1"/>
  <c r="EN20" i="280" s="1"/>
  <c r="EN154" i="273"/>
  <c r="EN155" i="273" s="1"/>
  <c r="EN40" i="280" s="1"/>
  <c r="EN41" i="280" s="1"/>
  <c r="EN44" i="280" s="1"/>
  <c r="CF35" i="265"/>
  <c r="CF37" i="265" s="1"/>
  <c r="CF42" i="265" s="1"/>
  <c r="CF47" i="265" s="1"/>
  <c r="CF16" i="265"/>
  <c r="CF19" i="265" s="1"/>
  <c r="CF22" i="265" s="1"/>
  <c r="FT12" i="288"/>
  <c r="FT19" i="273"/>
  <c r="FT37" i="273"/>
  <c r="FT56" i="273"/>
  <c r="FT47" i="273"/>
  <c r="FU13" i="273"/>
  <c r="FU14" i="273" s="1"/>
  <c r="FV10" i="273"/>
  <c r="FU5" i="288"/>
  <c r="FU5" i="275"/>
  <c r="FU5" i="280"/>
  <c r="FU5" i="265"/>
  <c r="FU5" i="286"/>
  <c r="FU5" i="285"/>
  <c r="FU5" i="282"/>
  <c r="FU5" i="278"/>
  <c r="FU5" i="273"/>
  <c r="EL27" i="278"/>
  <c r="EL32" i="278" s="1"/>
  <c r="EL34" i="278" s="1"/>
  <c r="EQ51" i="273"/>
  <c r="ER48" i="273"/>
  <c r="EJ59" i="265"/>
  <c r="EJ60" i="265" s="1"/>
  <c r="EK20" i="285"/>
  <c r="EK23" i="285" s="1"/>
  <c r="EO24" i="273"/>
  <c r="EO25" i="273" s="1"/>
  <c r="EP20" i="273"/>
  <c r="EP153" i="273" s="1"/>
  <c r="EK19" i="278"/>
  <c r="EL142" i="273"/>
  <c r="EK11" i="278"/>
  <c r="EL148" i="273"/>
  <c r="EL60" i="273"/>
  <c r="EK66" i="273"/>
  <c r="EK67" i="273" s="1"/>
  <c r="EM13" i="288"/>
  <c r="EM32" i="286"/>
  <c r="EM43" i="286"/>
  <c r="EM20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14" i="265" s="1"/>
  <c r="EK30" i="265"/>
  <c r="EK33" i="265" s="1"/>
  <c r="EM38" i="273"/>
  <c r="EN39" i="273" s="1"/>
  <c r="EN41" i="273" s="1"/>
  <c r="EM146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41" i="273"/>
  <c r="EM147" i="273"/>
  <c r="EM136" i="273"/>
  <c r="EK140" i="273"/>
  <c r="EL137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96" i="273"/>
  <c r="EN97" i="273" s="1"/>
  <c r="EN111" i="273"/>
  <c r="EN112" i="273" s="1"/>
  <c r="EN11" i="285" s="1"/>
  <c r="EN12" i="285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4" i="286"/>
  <c r="BE16" i="286" s="1"/>
  <c r="EM42" i="273"/>
  <c r="EM52" i="273"/>
  <c r="EM15" i="286"/>
  <c r="EM100" i="273"/>
  <c r="EN101" i="273" s="1"/>
  <c r="EN59" i="273" s="1"/>
  <c r="EM13" i="285"/>
  <c r="EM13" i="265" s="1"/>
  <c r="EM22" i="285"/>
  <c r="AQ62" i="286"/>
  <c r="EN21" i="280" l="1"/>
  <c r="EN36" i="265" s="1"/>
  <c r="EN30" i="280"/>
  <c r="CG43" i="280"/>
  <c r="CG45" i="280" s="1"/>
  <c r="CG46" i="280" s="1"/>
  <c r="CG31" i="280"/>
  <c r="EO122" i="273"/>
  <c r="EO123" i="273" s="1"/>
  <c r="EO19" i="280" s="1"/>
  <c r="EO20" i="280" s="1"/>
  <c r="EO154" i="273"/>
  <c r="EO155" i="273" s="1"/>
  <c r="EO40" i="280" s="1"/>
  <c r="EO41" i="280" s="1"/>
  <c r="EO44" i="280" s="1"/>
  <c r="CF53" i="286"/>
  <c r="CF35" i="286"/>
  <c r="FU12" i="288"/>
  <c r="FU19" i="273"/>
  <c r="FU37" i="273"/>
  <c r="FU56" i="273"/>
  <c r="FU47" i="273"/>
  <c r="FV13" i="273"/>
  <c r="FV14" i="273" s="1"/>
  <c r="FW10" i="273"/>
  <c r="FV5" i="265"/>
  <c r="FV5" i="278"/>
  <c r="FV5" i="288"/>
  <c r="FV5" i="275"/>
  <c r="FV5" i="282"/>
  <c r="FV5" i="280"/>
  <c r="FV5" i="285"/>
  <c r="FV5" i="273"/>
  <c r="FV5" i="286"/>
  <c r="ER51" i="273"/>
  <c r="ES48" i="273"/>
  <c r="EL9" i="265"/>
  <c r="EL11" i="265" s="1"/>
  <c r="EL14" i="265" s="1"/>
  <c r="EL30" i="265"/>
  <c r="EL33" i="265" s="1"/>
  <c r="BE17" i="286"/>
  <c r="BE49" i="265" s="1"/>
  <c r="BE50" i="265" s="1"/>
  <c r="BE15" i="288"/>
  <c r="BE24" i="286"/>
  <c r="BE25" i="286" s="1"/>
  <c r="EN38" i="273"/>
  <c r="EO39" i="273" s="1"/>
  <c r="EO41" i="273" s="1"/>
  <c r="EN146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47" i="273"/>
  <c r="EN141" i="273"/>
  <c r="EN136" i="273"/>
  <c r="EM137" i="273"/>
  <c r="EL140" i="273"/>
  <c r="EM10" i="265"/>
  <c r="EM31" i="265"/>
  <c r="EN76" i="273"/>
  <c r="EN26" i="280" s="1"/>
  <c r="EN42" i="273"/>
  <c r="EN52" i="273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11" i="273"/>
  <c r="EO112" i="273" s="1"/>
  <c r="EO11" i="285" s="1"/>
  <c r="EO12" i="285" s="1"/>
  <c r="EO75" i="273"/>
  <c r="EO76" i="273" s="1"/>
  <c r="EO26" i="280" s="1"/>
  <c r="EO90" i="273"/>
  <c r="EO91" i="273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7" i="286"/>
  <c r="AQ48" i="286" s="1"/>
  <c r="AQ36" i="286"/>
  <c r="AQ37" i="286" s="1"/>
  <c r="AQ63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22" i="285"/>
  <c r="EN15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48" i="273"/>
  <c r="EL19" i="278"/>
  <c r="EM142" i="273"/>
  <c r="EP24" i="273"/>
  <c r="EP25" i="273" s="1"/>
  <c r="EQ20" i="273"/>
  <c r="EQ153" i="273" s="1"/>
  <c r="EK59" i="265"/>
  <c r="EK60" i="265" s="1"/>
  <c r="EL20" i="285"/>
  <c r="EL23" i="285" s="1"/>
  <c r="CG35" i="265" l="1"/>
  <c r="CG37" i="265" s="1"/>
  <c r="CG42" i="265" s="1"/>
  <c r="CG47" i="265" s="1"/>
  <c r="CG16" i="265"/>
  <c r="CG19" i="265" s="1"/>
  <c r="CG22" i="265" s="1"/>
  <c r="EP122" i="273"/>
  <c r="EP123" i="273" s="1"/>
  <c r="EP19" i="280" s="1"/>
  <c r="EP20" i="280" s="1"/>
  <c r="EP154" i="273"/>
  <c r="EP155" i="273" s="1"/>
  <c r="EP40" i="280" s="1"/>
  <c r="EP41" i="280" s="1"/>
  <c r="EP44" i="280" s="1"/>
  <c r="EO21" i="280"/>
  <c r="EO36" i="265" s="1"/>
  <c r="EO30" i="280"/>
  <c r="CH28" i="280"/>
  <c r="CG70" i="265"/>
  <c r="FV12" i="288"/>
  <c r="FV19" i="273"/>
  <c r="FV37" i="273"/>
  <c r="FV56" i="273"/>
  <c r="FV47" i="273"/>
  <c r="FW13" i="273"/>
  <c r="FW14" i="273" s="1"/>
  <c r="FX10" i="273"/>
  <c r="FW5" i="282"/>
  <c r="FW5" i="278"/>
  <c r="FW5" i="265"/>
  <c r="FW5" i="286"/>
  <c r="FW5" i="285"/>
  <c r="FW5" i="288"/>
  <c r="FW5" i="275"/>
  <c r="FW5" i="280"/>
  <c r="FW5" i="273"/>
  <c r="ES51" i="273"/>
  <c r="ET48" i="273"/>
  <c r="EP18" i="288"/>
  <c r="EP75" i="273"/>
  <c r="EP90" i="273"/>
  <c r="EP91" i="273" s="1"/>
  <c r="EP96" i="273"/>
  <c r="EP97" i="273" s="1"/>
  <c r="EP111" i="273"/>
  <c r="EP112" i="273" s="1"/>
  <c r="EP11" i="285" s="1"/>
  <c r="EP12" i="285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14" i="265" s="1"/>
  <c r="EM30" i="265"/>
  <c r="EM33" i="265" s="1"/>
  <c r="AQ52" i="265"/>
  <c r="AQ53" i="265" s="1"/>
  <c r="AQ24" i="265"/>
  <c r="AQ25" i="265" s="1"/>
  <c r="AR45" i="286"/>
  <c r="AQ63" i="265"/>
  <c r="AQ65" i="265" s="1"/>
  <c r="AQ67" i="265" s="1"/>
  <c r="AQ80" i="265" s="1"/>
  <c r="EO15" i="286"/>
  <c r="EO100" i="273"/>
  <c r="EP101" i="273" s="1"/>
  <c r="EP59" i="273" s="1"/>
  <c r="EO13" i="285"/>
  <c r="EO13" i="265" s="1"/>
  <c r="EO22" i="285"/>
  <c r="EN4" i="265"/>
  <c r="EN4" i="288"/>
  <c r="EN4" i="280"/>
  <c r="EN4" i="282"/>
  <c r="EN4" i="273"/>
  <c r="EN4" i="286"/>
  <c r="EN4" i="275"/>
  <c r="EN4" i="278"/>
  <c r="EN4" i="285"/>
  <c r="EO13" i="288"/>
  <c r="EO32" i="286"/>
  <c r="EO43" i="286"/>
  <c r="EO20" i="286"/>
  <c r="EO18" i="285"/>
  <c r="EO57" i="273"/>
  <c r="EO79" i="273"/>
  <c r="EP80" i="273" s="1"/>
  <c r="EP58" i="273" s="1"/>
  <c r="EO15" i="275"/>
  <c r="EN31" i="265"/>
  <c r="EN10" i="265"/>
  <c r="BF22" i="286"/>
  <c r="BE73" i="265"/>
  <c r="BE57" i="286"/>
  <c r="BE46" i="286"/>
  <c r="EL59" i="265"/>
  <c r="EL60" i="265" s="1"/>
  <c r="EM20" i="285"/>
  <c r="EM23" i="285" s="1"/>
  <c r="EQ24" i="273"/>
  <c r="EQ25" i="273" s="1"/>
  <c r="ER20" i="273"/>
  <c r="ER153" i="273" s="1"/>
  <c r="EM19" i="278"/>
  <c r="EN142" i="273"/>
  <c r="EM11" i="278"/>
  <c r="EN148" i="273"/>
  <c r="EL3" i="288"/>
  <c r="EL3" i="278"/>
  <c r="EL3" i="282"/>
  <c r="EL50" i="273"/>
  <c r="EL3" i="280"/>
  <c r="EL3" i="265"/>
  <c r="EL3" i="273"/>
  <c r="EL3" i="286"/>
  <c r="EL3" i="275"/>
  <c r="EL3" i="285"/>
  <c r="AR34" i="286"/>
  <c r="AQ74" i="265"/>
  <c r="AQ75" i="265" s="1"/>
  <c r="AQ81" i="265" s="1"/>
  <c r="EO38" i="273"/>
  <c r="EP39" i="273" s="1"/>
  <c r="EP41" i="273" s="1"/>
  <c r="EO146" i="273"/>
  <c r="EP76" i="273"/>
  <c r="EP26" i="280" s="1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41" i="273"/>
  <c r="EO147" i="273"/>
  <c r="EO136" i="273"/>
  <c r="EN13" i="288"/>
  <c r="EN32" i="286"/>
  <c r="EN43" i="286"/>
  <c r="EN20" i="286"/>
  <c r="EN18" i="285"/>
  <c r="EN15" i="275"/>
  <c r="EN20" i="275" s="1"/>
  <c r="EO17" i="275" s="1"/>
  <c r="EN57" i="273"/>
  <c r="EN60" i="273" s="1"/>
  <c r="EN79" i="273"/>
  <c r="EO80" i="273" s="1"/>
  <c r="EO58" i="273" s="1"/>
  <c r="EN137" i="273"/>
  <c r="EM140" i="273"/>
  <c r="EN34" i="278"/>
  <c r="EO42" i="273"/>
  <c r="EO52" i="273"/>
  <c r="EQ122" i="273" l="1"/>
  <c r="EQ123" i="273" s="1"/>
  <c r="EQ19" i="280" s="1"/>
  <c r="EQ20" i="280" s="1"/>
  <c r="EQ154" i="273"/>
  <c r="EQ155" i="273" s="1"/>
  <c r="EQ40" i="280" s="1"/>
  <c r="EQ41" i="280" s="1"/>
  <c r="EQ44" i="280" s="1"/>
  <c r="CH43" i="280"/>
  <c r="CH45" i="280" s="1"/>
  <c r="CH46" i="280" s="1"/>
  <c r="CH31" i="280"/>
  <c r="EP21" i="280"/>
  <c r="EP36" i="265" s="1"/>
  <c r="EP30" i="280"/>
  <c r="CG35" i="286"/>
  <c r="CG53" i="286"/>
  <c r="FW12" i="288"/>
  <c r="FW19" i="273"/>
  <c r="FW37" i="273"/>
  <c r="FW56" i="273"/>
  <c r="FW47" i="273"/>
  <c r="FX13" i="273"/>
  <c r="FX14" i="273" s="1"/>
  <c r="FY10" i="273"/>
  <c r="FX5" i="265"/>
  <c r="FX5" i="285"/>
  <c r="FX5" i="288"/>
  <c r="FX5" i="275"/>
  <c r="FX5" i="282"/>
  <c r="FX5" i="280"/>
  <c r="FX5" i="278"/>
  <c r="FX5" i="273"/>
  <c r="FX5" i="286"/>
  <c r="ET51" i="273"/>
  <c r="EU48" i="273"/>
  <c r="EO60" i="273"/>
  <c r="EN66" i="273"/>
  <c r="EN67" i="273" s="1"/>
  <c r="EN9" i="265"/>
  <c r="EN11" i="265" s="1"/>
  <c r="EN14" i="265" s="1"/>
  <c r="EN30" i="265"/>
  <c r="EN33" i="265" s="1"/>
  <c r="EO137" i="273"/>
  <c r="EN140" i="273"/>
  <c r="EO10" i="265"/>
  <c r="EO31" i="265"/>
  <c r="EP13" i="288"/>
  <c r="EP32" i="286"/>
  <c r="EP43" i="286"/>
  <c r="EP20" i="286"/>
  <c r="EP18" i="285"/>
  <c r="EP15" i="275"/>
  <c r="EP57" i="273"/>
  <c r="EP79" i="273"/>
  <c r="EQ80" i="273" s="1"/>
  <c r="EQ58" i="273" s="1"/>
  <c r="EP42" i="273"/>
  <c r="EP52" i="273"/>
  <c r="AR52" i="286"/>
  <c r="AR54" i="286" s="1"/>
  <c r="AR60" i="286" s="1"/>
  <c r="EQ18" i="288"/>
  <c r="EQ96" i="273"/>
  <c r="EQ97" i="273" s="1"/>
  <c r="EQ111" i="273"/>
  <c r="EQ112" i="273" s="1"/>
  <c r="EQ11" i="285" s="1"/>
  <c r="EQ12" i="285" s="1"/>
  <c r="EQ75" i="273"/>
  <c r="EQ90" i="273"/>
  <c r="EQ91" i="273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4" i="286"/>
  <c r="BF16" i="286" s="1"/>
  <c r="AQ82" i="265"/>
  <c r="AQ83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22" i="285"/>
  <c r="EP15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48" i="273"/>
  <c r="EN19" i="278"/>
  <c r="EO142" i="273"/>
  <c r="ER24" i="273"/>
  <c r="ER25" i="273" s="1"/>
  <c r="ES20" i="273"/>
  <c r="ES153" i="273" s="1"/>
  <c r="EM59" i="265"/>
  <c r="EM60" i="265" s="1"/>
  <c r="EN20" i="285"/>
  <c r="EN23" i="285" s="1"/>
  <c r="EO20" i="275"/>
  <c r="EP17" i="275" s="1"/>
  <c r="AR56" i="286"/>
  <c r="AR58" i="286" s="1"/>
  <c r="AR61" i="286" s="1"/>
  <c r="EP38" i="273"/>
  <c r="EQ39" i="273" s="1"/>
  <c r="EQ41" i="273" s="1"/>
  <c r="EP146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47" i="273"/>
  <c r="EP141" i="273"/>
  <c r="EP136" i="273"/>
  <c r="EQ76" i="273"/>
  <c r="EQ26" i="280" s="1"/>
  <c r="CH35" i="265" l="1"/>
  <c r="CH37" i="265" s="1"/>
  <c r="CH42" i="265" s="1"/>
  <c r="CH47" i="265" s="1"/>
  <c r="CH16" i="265"/>
  <c r="CH19" i="265" s="1"/>
  <c r="CH22" i="265" s="1"/>
  <c r="ER122" i="273"/>
  <c r="ER123" i="273" s="1"/>
  <c r="ER19" i="280" s="1"/>
  <c r="ER20" i="280" s="1"/>
  <c r="ER154" i="273"/>
  <c r="ER155" i="273" s="1"/>
  <c r="ER40" i="280" s="1"/>
  <c r="ER41" i="280" s="1"/>
  <c r="ER44" i="280" s="1"/>
  <c r="CI28" i="280"/>
  <c r="CH70" i="265"/>
  <c r="EQ21" i="280"/>
  <c r="EQ36" i="265" s="1"/>
  <c r="EQ30" i="280"/>
  <c r="FX12" i="288"/>
  <c r="FX19" i="273"/>
  <c r="FX37" i="273"/>
  <c r="FX56" i="273"/>
  <c r="FX47" i="273"/>
  <c r="FY13" i="273"/>
  <c r="FY14" i="273" s="1"/>
  <c r="FZ10" i="273"/>
  <c r="FY5" i="280"/>
  <c r="FY5" i="273"/>
  <c r="FY5" i="265"/>
  <c r="FY5" i="286"/>
  <c r="FY5" i="285"/>
  <c r="FY5" i="288"/>
  <c r="FY5" i="275"/>
  <c r="FY5" i="282"/>
  <c r="FY5" i="278"/>
  <c r="EP27" i="278"/>
  <c r="EP32" i="278" s="1"/>
  <c r="EP34" i="278" s="1"/>
  <c r="EV48" i="273"/>
  <c r="EU51" i="273"/>
  <c r="EP20" i="275"/>
  <c r="EQ17" i="275" s="1"/>
  <c r="EQ13" i="288"/>
  <c r="EQ32" i="286"/>
  <c r="EQ43" i="286"/>
  <c r="EQ20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26" i="280" s="1"/>
  <c r="ER90" i="273"/>
  <c r="ER91" i="273" s="1"/>
  <c r="ER96" i="273"/>
  <c r="ER97" i="273" s="1"/>
  <c r="ER111" i="273"/>
  <c r="ER112" i="273" s="1"/>
  <c r="ER11" i="285" s="1"/>
  <c r="ER12" i="285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7" i="286"/>
  <c r="BF49" i="265" s="1"/>
  <c r="BF50" i="265" s="1"/>
  <c r="BF15" i="288"/>
  <c r="BF24" i="286"/>
  <c r="BF25" i="286" s="1"/>
  <c r="EQ38" i="273"/>
  <c r="ER39" i="273" s="1"/>
  <c r="ER41" i="273" s="1"/>
  <c r="EQ146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41" i="273"/>
  <c r="EQ147" i="273"/>
  <c r="EQ136" i="273"/>
  <c r="EN59" i="265"/>
  <c r="EN60" i="265" s="1"/>
  <c r="EO20" i="285"/>
  <c r="EO23" i="285" s="1"/>
  <c r="EO140" i="273"/>
  <c r="EP137" i="273"/>
  <c r="EP60" i="273"/>
  <c r="EO66" i="273"/>
  <c r="EO67" i="273" s="1"/>
  <c r="EQ42" i="273"/>
  <c r="EQ52" i="273"/>
  <c r="ES24" i="273"/>
  <c r="ES25" i="273" s="1"/>
  <c r="ET20" i="273"/>
  <c r="ET153" i="273" s="1"/>
  <c r="EO19" i="278"/>
  <c r="EP142" i="273"/>
  <c r="EO11" i="278"/>
  <c r="EP148" i="273"/>
  <c r="EO9" i="265"/>
  <c r="EO11" i="265" s="1"/>
  <c r="EO14" i="265" s="1"/>
  <c r="EO30" i="265"/>
  <c r="EO33" i="265" s="1"/>
  <c r="EQ15" i="286"/>
  <c r="EQ100" i="273"/>
  <c r="ER101" i="273" s="1"/>
  <c r="ER59" i="273" s="1"/>
  <c r="EQ13" i="285"/>
  <c r="EQ13" i="265" s="1"/>
  <c r="EQ22" i="285"/>
  <c r="AR62" i="286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ER21" i="280" l="1"/>
  <c r="ER36" i="265" s="1"/>
  <c r="ER30" i="280"/>
  <c r="ES122" i="273"/>
  <c r="ES123" i="273" s="1"/>
  <c r="ES19" i="280" s="1"/>
  <c r="ES20" i="280" s="1"/>
  <c r="ES154" i="273"/>
  <c r="ES155" i="273" s="1"/>
  <c r="ES40" i="280" s="1"/>
  <c r="ES41" i="280" s="1"/>
  <c r="ES44" i="280" s="1"/>
  <c r="CI43" i="280"/>
  <c r="CI45" i="280" s="1"/>
  <c r="CI46" i="280" s="1"/>
  <c r="CI31" i="280"/>
  <c r="CH35" i="286"/>
  <c r="CH53" i="286"/>
  <c r="FY12" i="288"/>
  <c r="FY19" i="273"/>
  <c r="FY37" i="273"/>
  <c r="FY56" i="273"/>
  <c r="FY47" i="273"/>
  <c r="FZ13" i="273"/>
  <c r="FZ14" i="273" s="1"/>
  <c r="GA10" i="273"/>
  <c r="FZ5" i="282"/>
  <c r="FZ5" i="285"/>
  <c r="FZ5" i="288"/>
  <c r="FZ5" i="265"/>
  <c r="FZ5" i="286"/>
  <c r="FZ5" i="278"/>
  <c r="FZ5" i="275"/>
  <c r="FZ5" i="280"/>
  <c r="FZ5" i="273"/>
  <c r="EV51" i="273"/>
  <c r="EW48" i="273"/>
  <c r="AR14" i="288"/>
  <c r="AR16" i="288" s="1"/>
  <c r="AR19" i="288" s="1"/>
  <c r="AR47" i="286"/>
  <c r="AR48" i="286" s="1"/>
  <c r="AR36" i="286"/>
  <c r="AR37" i="286" s="1"/>
  <c r="AR63" i="286"/>
  <c r="ES18" i="288"/>
  <c r="ES96" i="273"/>
  <c r="ES97" i="273" s="1"/>
  <c r="ES111" i="273"/>
  <c r="ES112" i="273" s="1"/>
  <c r="ES11" i="285" s="1"/>
  <c r="ES12" i="285" s="1"/>
  <c r="ES75" i="273"/>
  <c r="ES76" i="273" s="1"/>
  <c r="ES26" i="280" s="1"/>
  <c r="ES90" i="273"/>
  <c r="ES91" i="273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2" i="286"/>
  <c r="ER43" i="286"/>
  <c r="ER20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13" i="285"/>
  <c r="ER13" i="265" s="1"/>
  <c r="ER22" i="285"/>
  <c r="ER15" i="286"/>
  <c r="ER100" i="273"/>
  <c r="ES101" i="273" s="1"/>
  <c r="ES59" i="273" s="1"/>
  <c r="EP11" i="278"/>
  <c r="EQ148" i="273"/>
  <c r="EP19" i="278"/>
  <c r="EQ142" i="273"/>
  <c r="ET24" i="273"/>
  <c r="ET25" i="273" s="1"/>
  <c r="EU20" i="273"/>
  <c r="EU153" i="273" s="1"/>
  <c r="EP9" i="265"/>
  <c r="EP11" i="265" s="1"/>
  <c r="EP14" i="265" s="1"/>
  <c r="EP30" i="265"/>
  <c r="EP33" i="265" s="1"/>
  <c r="EQ60" i="273"/>
  <c r="EP66" i="273"/>
  <c r="EP67" i="273" s="1"/>
  <c r="EP140" i="273"/>
  <c r="EQ137" i="273"/>
  <c r="EO59" i="265"/>
  <c r="EO60" i="265" s="1"/>
  <c r="EP20" i="285"/>
  <c r="EP23" i="285" s="1"/>
  <c r="EQ27" i="278"/>
  <c r="EQ32" i="278" s="1"/>
  <c r="EQ34" i="278" s="1"/>
  <c r="BG22" i="286"/>
  <c r="BF73" i="265"/>
  <c r="BF57" i="286"/>
  <c r="BF46" i="286"/>
  <c r="ER38" i="273"/>
  <c r="ES39" i="273" s="1"/>
  <c r="ES41" i="273" s="1"/>
  <c r="ER146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47" i="273"/>
  <c r="ER141" i="273"/>
  <c r="ER136" i="273"/>
  <c r="ET122" i="273" l="1"/>
  <c r="ET123" i="273" s="1"/>
  <c r="ET19" i="280" s="1"/>
  <c r="ET20" i="280" s="1"/>
  <c r="ET154" i="273"/>
  <c r="ET155" i="273" s="1"/>
  <c r="ET40" i="280" s="1"/>
  <c r="ET41" i="280" s="1"/>
  <c r="ET44" i="280" s="1"/>
  <c r="CJ28" i="280"/>
  <c r="CI70" i="265"/>
  <c r="CI35" i="265"/>
  <c r="CI37" i="265" s="1"/>
  <c r="CI42" i="265" s="1"/>
  <c r="CI47" i="265" s="1"/>
  <c r="CI16" i="265"/>
  <c r="CI19" i="265" s="1"/>
  <c r="CI22" i="265" s="1"/>
  <c r="ES21" i="280"/>
  <c r="ES36" i="265" s="1"/>
  <c r="ES30" i="280"/>
  <c r="FZ12" i="288"/>
  <c r="FZ19" i="273"/>
  <c r="FZ37" i="273"/>
  <c r="FZ56" i="273"/>
  <c r="FZ47" i="273"/>
  <c r="GA13" i="273"/>
  <c r="GA14" i="273" s="1"/>
  <c r="GB10" i="273"/>
  <c r="GA5" i="265"/>
  <c r="GA5" i="285"/>
  <c r="GA5" i="288"/>
  <c r="GA5" i="275"/>
  <c r="GA5" i="282"/>
  <c r="GA5" i="280"/>
  <c r="GA5" i="278"/>
  <c r="GA5" i="273"/>
  <c r="GA5" i="286"/>
  <c r="EW51" i="273"/>
  <c r="EX48" i="273"/>
  <c r="ES13" i="288"/>
  <c r="ES32" i="286"/>
  <c r="ES43" i="286"/>
  <c r="ES20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4" i="286"/>
  <c r="BG16" i="286" s="1"/>
  <c r="EP59" i="265"/>
  <c r="EP60" i="265" s="1"/>
  <c r="EQ20" i="285"/>
  <c r="EQ23" i="285" s="1"/>
  <c r="ER137" i="273"/>
  <c r="EQ140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V20" i="273"/>
  <c r="EV153" i="273" s="1"/>
  <c r="EQ19" i="278"/>
  <c r="ER142" i="273"/>
  <c r="EQ11" i="278"/>
  <c r="ER148" i="273"/>
  <c r="ES38" i="273"/>
  <c r="ET39" i="273" s="1"/>
  <c r="ET41" i="273" s="1"/>
  <c r="ES146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41" i="273"/>
  <c r="ES147" i="273"/>
  <c r="ES136" i="273"/>
  <c r="AS34" i="286"/>
  <c r="AR74" i="265"/>
  <c r="AR75" i="265" s="1"/>
  <c r="AR81" i="265" s="1"/>
  <c r="ER34" i="278"/>
  <c r="ES42" i="273"/>
  <c r="ES52" i="273"/>
  <c r="EQ9" i="265"/>
  <c r="EQ11" i="265" s="1"/>
  <c r="EQ14" i="265" s="1"/>
  <c r="EQ30" i="265"/>
  <c r="EQ33" i="265" s="1"/>
  <c r="ER60" i="273"/>
  <c r="EQ66" i="273"/>
  <c r="EQ67" i="273" s="1"/>
  <c r="ET18" i="288"/>
  <c r="ET75" i="273"/>
  <c r="ET90" i="273"/>
  <c r="ET91" i="273" s="1"/>
  <c r="ET96" i="273"/>
  <c r="ET97" i="273" s="1"/>
  <c r="ET111" i="273"/>
  <c r="ET112" i="273" s="1"/>
  <c r="ET11" i="285" s="1"/>
  <c r="ET12" i="285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5" i="286"/>
  <c r="ES100" i="273"/>
  <c r="ET101" i="273" s="1"/>
  <c r="ET59" i="273" s="1"/>
  <c r="ES13" i="285"/>
  <c r="ES13" i="265" s="1"/>
  <c r="ES22" i="285"/>
  <c r="AR52" i="265"/>
  <c r="AR53" i="265" s="1"/>
  <c r="AR24" i="265"/>
  <c r="AR25" i="265" s="1"/>
  <c r="AS45" i="286"/>
  <c r="AR63" i="265"/>
  <c r="AR65" i="265" s="1"/>
  <c r="AR67" i="265" s="1"/>
  <c r="AR80" i="265" s="1"/>
  <c r="CI53" i="286" l="1"/>
  <c r="CI35" i="286"/>
  <c r="CJ43" i="280"/>
  <c r="CJ45" i="280" s="1"/>
  <c r="CJ46" i="280" s="1"/>
  <c r="CJ31" i="280"/>
  <c r="ET21" i="280"/>
  <c r="ET36" i="265" s="1"/>
  <c r="ET30" i="280"/>
  <c r="EU122" i="273"/>
  <c r="EU123" i="273" s="1"/>
  <c r="EU19" i="280" s="1"/>
  <c r="EU20" i="280" s="1"/>
  <c r="EU154" i="273"/>
  <c r="EU155" i="273" s="1"/>
  <c r="EU40" i="280" s="1"/>
  <c r="EU41" i="280" s="1"/>
  <c r="EU44" i="280" s="1"/>
  <c r="GA12" i="288"/>
  <c r="GA19" i="273"/>
  <c r="GA37" i="273"/>
  <c r="GA56" i="273"/>
  <c r="GA47" i="273"/>
  <c r="GB13" i="273"/>
  <c r="GB14" i="273" s="1"/>
  <c r="GC10" i="273"/>
  <c r="GB5" i="286"/>
  <c r="GB5" i="275"/>
  <c r="GB5" i="282"/>
  <c r="GB5" i="280"/>
  <c r="GB5" i="278"/>
  <c r="GB5" i="273"/>
  <c r="GB5" i="288"/>
  <c r="GB5" i="265"/>
  <c r="GB5" i="285"/>
  <c r="EY48" i="273"/>
  <c r="EX51" i="273"/>
  <c r="AR82" i="265"/>
  <c r="AR83" i="265"/>
  <c r="ET13" i="285"/>
  <c r="ET13" i="265" s="1"/>
  <c r="ET22" i="285"/>
  <c r="ET15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48" i="273"/>
  <c r="ER19" i="278"/>
  <c r="ES142" i="273"/>
  <c r="EV24" i="273"/>
  <c r="EV25" i="273" s="1"/>
  <c r="EW20" i="273"/>
  <c r="EW153" i="273" s="1"/>
  <c r="ES137" i="273"/>
  <c r="ER140" i="273"/>
  <c r="BG17" i="286"/>
  <c r="BG49" i="265" s="1"/>
  <c r="BG50" i="265" s="1"/>
  <c r="BG15" i="288"/>
  <c r="BG24" i="286"/>
  <c r="BG25" i="286" s="1"/>
  <c r="AS56" i="286"/>
  <c r="AS58" i="286" s="1"/>
  <c r="AS61" i="286" s="1"/>
  <c r="ET38" i="273"/>
  <c r="EU39" i="273" s="1"/>
  <c r="EU41" i="273" s="1"/>
  <c r="ET146" i="273"/>
  <c r="ET20" i="278"/>
  <c r="ET21" i="278" s="1"/>
  <c r="ET26" i="278" s="1"/>
  <c r="ET41" i="278"/>
  <c r="ET42" i="278" s="1"/>
  <c r="ET43" i="278" s="1"/>
  <c r="ET12" i="278"/>
  <c r="ET13" i="278" s="1"/>
  <c r="ET25" i="278" s="1"/>
  <c r="ET33" i="278"/>
  <c r="ET147" i="273"/>
  <c r="ET141" i="273"/>
  <c r="ET136" i="273"/>
  <c r="ES60" i="273"/>
  <c r="ER66" i="273"/>
  <c r="ER67" i="273" s="1"/>
  <c r="ER9" i="265"/>
  <c r="ER11" i="265" s="1"/>
  <c r="ER14" i="265" s="1"/>
  <c r="ER30" i="265"/>
  <c r="ER33" i="265" s="1"/>
  <c r="AS52" i="286"/>
  <c r="AS54" i="286" s="1"/>
  <c r="AS60" i="286" s="1"/>
  <c r="AS62" i="286" s="1"/>
  <c r="ES10" i="265"/>
  <c r="ES31" i="265"/>
  <c r="ET76" i="273"/>
  <c r="ET26" i="280" s="1"/>
  <c r="ET42" i="273"/>
  <c r="ET52" i="273"/>
  <c r="EU18" i="288"/>
  <c r="EU96" i="273"/>
  <c r="EU97" i="273" s="1"/>
  <c r="EU111" i="273"/>
  <c r="EU112" i="273" s="1"/>
  <c r="EU11" i="285" s="1"/>
  <c r="EU12" i="285" s="1"/>
  <c r="EU75" i="273"/>
  <c r="EU90" i="273"/>
  <c r="EU91" i="273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CJ35" i="265" l="1"/>
  <c r="CJ37" i="265" s="1"/>
  <c r="CJ42" i="265" s="1"/>
  <c r="CJ47" i="265" s="1"/>
  <c r="CJ16" i="265"/>
  <c r="CJ19" i="265" s="1"/>
  <c r="CJ22" i="265" s="1"/>
  <c r="EV122" i="273"/>
  <c r="EV123" i="273" s="1"/>
  <c r="EV19" i="280" s="1"/>
  <c r="EV20" i="280" s="1"/>
  <c r="EV154" i="273"/>
  <c r="EV155" i="273" s="1"/>
  <c r="EV40" i="280" s="1"/>
  <c r="EV41" i="280" s="1"/>
  <c r="EV44" i="280" s="1"/>
  <c r="EU21" i="280"/>
  <c r="EU36" i="265" s="1"/>
  <c r="EU30" i="280"/>
  <c r="CK28" i="280"/>
  <c r="CJ70" i="265"/>
  <c r="ET27" i="278"/>
  <c r="ET32" i="278" s="1"/>
  <c r="GB12" i="288"/>
  <c r="GB19" i="273"/>
  <c r="GB37" i="273"/>
  <c r="GB56" i="273"/>
  <c r="GB47" i="273"/>
  <c r="GC13" i="273"/>
  <c r="GC14" i="273" s="1"/>
  <c r="GD10" i="273"/>
  <c r="GC5" i="288"/>
  <c r="GC5" i="265"/>
  <c r="GC5" i="285"/>
  <c r="GC5" i="275"/>
  <c r="GC5" i="282"/>
  <c r="GC5" i="280"/>
  <c r="GC5" i="278"/>
  <c r="GC5" i="273"/>
  <c r="GC5" i="286"/>
  <c r="EZ48" i="273"/>
  <c r="EY51" i="273"/>
  <c r="EU38" i="273"/>
  <c r="EV39" i="273" s="1"/>
  <c r="EV41" i="273" s="1"/>
  <c r="EU146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41" i="273"/>
  <c r="EU147" i="273"/>
  <c r="EU136" i="273"/>
  <c r="ET13" i="288"/>
  <c r="ET32" i="286"/>
  <c r="ET43" i="286"/>
  <c r="ET20" i="286"/>
  <c r="ET18" i="285"/>
  <c r="ET15" i="275"/>
  <c r="ET20" i="275" s="1"/>
  <c r="EU17" i="275" s="1"/>
  <c r="ET57" i="273"/>
  <c r="ET79" i="273"/>
  <c r="EU80" i="273" s="1"/>
  <c r="EU58" i="273" s="1"/>
  <c r="AS14" i="288"/>
  <c r="AS16" i="288" s="1"/>
  <c r="AS19" i="288" s="1"/>
  <c r="AS47" i="286"/>
  <c r="AS48" i="286" s="1"/>
  <c r="AS36" i="286"/>
  <c r="AS37" i="286" s="1"/>
  <c r="AS63" i="286"/>
  <c r="ER50" i="273"/>
  <c r="ER3" i="282"/>
  <c r="ER3" i="265"/>
  <c r="ER3" i="273"/>
  <c r="ER3" i="275"/>
  <c r="ER3" i="280"/>
  <c r="ER3" i="286"/>
  <c r="ER3" i="288"/>
  <c r="ER3" i="285"/>
  <c r="ER3" i="278"/>
  <c r="EU76" i="273"/>
  <c r="EU26" i="280" s="1"/>
  <c r="ET31" i="265"/>
  <c r="ET10" i="265"/>
  <c r="EW24" i="273"/>
  <c r="EW25" i="273" s="1"/>
  <c r="EX20" i="273"/>
  <c r="EX153" i="273" s="1"/>
  <c r="ES19" i="278"/>
  <c r="ET142" i="273"/>
  <c r="ES11" i="278"/>
  <c r="ET148" i="273"/>
  <c r="ES9" i="265"/>
  <c r="ES11" i="265" s="1"/>
  <c r="ES14" i="265" s="1"/>
  <c r="ES30" i="265"/>
  <c r="ES33" i="265" s="1"/>
  <c r="ER59" i="265"/>
  <c r="ER60" i="265" s="1"/>
  <c r="ES20" i="285"/>
  <c r="ES23" i="285" s="1"/>
  <c r="EU15" i="286"/>
  <c r="EU100" i="273"/>
  <c r="EV101" i="273" s="1"/>
  <c r="EV59" i="273" s="1"/>
  <c r="EU13" i="285"/>
  <c r="EU13" i="265" s="1"/>
  <c r="EU22" i="285"/>
  <c r="ET4" i="265"/>
  <c r="ET4" i="275"/>
  <c r="ET4" i="286"/>
  <c r="ET4" i="285"/>
  <c r="ET4" i="273"/>
  <c r="ET4" i="282"/>
  <c r="ET4" i="278"/>
  <c r="ET4" i="288"/>
  <c r="ET4" i="280"/>
  <c r="ET60" i="273"/>
  <c r="ES66" i="273"/>
  <c r="ES67" i="273" s="1"/>
  <c r="ET34" i="278"/>
  <c r="EU42" i="273"/>
  <c r="EU52" i="273"/>
  <c r="BH22" i="286"/>
  <c r="BG73" i="265"/>
  <c r="BG57" i="286"/>
  <c r="BG46" i="286"/>
  <c r="ET137" i="273"/>
  <c r="ES140" i="273"/>
  <c r="EV18" i="288"/>
  <c r="EV75" i="273"/>
  <c r="EV76" i="273" s="1"/>
  <c r="EV26" i="280" s="1"/>
  <c r="EV90" i="273"/>
  <c r="EV91" i="273" s="1"/>
  <c r="EV96" i="273"/>
  <c r="EV97" i="273" s="1"/>
  <c r="EV111" i="273"/>
  <c r="EV112" i="273" s="1"/>
  <c r="EV11" i="285" s="1"/>
  <c r="EV12" i="285" s="1"/>
  <c r="EV32" i="273"/>
  <c r="EV33" i="273" s="1"/>
  <c r="EV2" i="265"/>
  <c r="EV2" i="275"/>
  <c r="EV2" i="286"/>
  <c r="EV2" i="285"/>
  <c r="EV2" i="273"/>
  <c r="EV2" i="280"/>
  <c r="EV2" i="288"/>
  <c r="EV2" i="282"/>
  <c r="EV2" i="278"/>
  <c r="CK43" i="280" l="1"/>
  <c r="CK45" i="280" s="1"/>
  <c r="CK46" i="280" s="1"/>
  <c r="CK31" i="280"/>
  <c r="EV21" i="280"/>
  <c r="EV36" i="265" s="1"/>
  <c r="EV30" i="280"/>
  <c r="CJ53" i="286"/>
  <c r="CJ35" i="286"/>
  <c r="EW122" i="273"/>
  <c r="EW123" i="273" s="1"/>
  <c r="EW19" i="280" s="1"/>
  <c r="EW20" i="280" s="1"/>
  <c r="EW154" i="273"/>
  <c r="EW155" i="273" s="1"/>
  <c r="EW40" i="280" s="1"/>
  <c r="EW41" i="280" s="1"/>
  <c r="EW44" i="280" s="1"/>
  <c r="GD13" i="273"/>
  <c r="GD14" i="273" s="1"/>
  <c r="GE10" i="273"/>
  <c r="GD5" i="286"/>
  <c r="GD5" i="275"/>
  <c r="GD5" i="282"/>
  <c r="GD5" i="280"/>
  <c r="GD5" i="285"/>
  <c r="GD5" i="273"/>
  <c r="GD5" i="288"/>
  <c r="GD5" i="265"/>
  <c r="GD5" i="278"/>
  <c r="GC12" i="288"/>
  <c r="GC19" i="273"/>
  <c r="GC37" i="273"/>
  <c r="GC56" i="273"/>
  <c r="GC47" i="273"/>
  <c r="EZ51" i="273"/>
  <c r="FA48" i="273"/>
  <c r="EV13" i="285"/>
  <c r="EV13" i="265" s="1"/>
  <c r="EV22" i="285"/>
  <c r="EV15" i="286"/>
  <c r="EV100" i="273"/>
  <c r="EW101" i="273" s="1"/>
  <c r="EW59" i="273" s="1"/>
  <c r="EU137" i="273"/>
  <c r="ET140" i="273"/>
  <c r="ET9" i="265"/>
  <c r="ET11" i="265" s="1"/>
  <c r="ET14" i="265" s="1"/>
  <c r="ET30" i="265"/>
  <c r="ET33" i="265" s="1"/>
  <c r="ET66" i="273"/>
  <c r="ET67" i="273" s="1"/>
  <c r="EW18" i="288"/>
  <c r="EW96" i="273"/>
  <c r="EW97" i="273" s="1"/>
  <c r="EW111" i="273"/>
  <c r="EW112" i="273" s="1"/>
  <c r="EW11" i="285" s="1"/>
  <c r="EW12" i="285" s="1"/>
  <c r="EW75" i="273"/>
  <c r="EW76" i="273" s="1"/>
  <c r="EW26" i="280" s="1"/>
  <c r="EW90" i="273"/>
  <c r="EW91" i="273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4" i="286"/>
  <c r="AS74" i="265"/>
  <c r="AS75" i="265" s="1"/>
  <c r="AS81" i="265" s="1"/>
  <c r="EU10" i="265"/>
  <c r="EU31" i="265"/>
  <c r="EV13" i="288"/>
  <c r="EV32" i="286"/>
  <c r="EV43" i="286"/>
  <c r="EV20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46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47" i="273"/>
  <c r="EV141" i="273"/>
  <c r="EV136" i="273"/>
  <c r="BH14" i="286"/>
  <c r="BH16" i="286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48" i="273"/>
  <c r="ET19" i="278"/>
  <c r="EU142" i="273"/>
  <c r="EX24" i="273"/>
  <c r="EX25" i="273" s="1"/>
  <c r="EY20" i="273"/>
  <c r="EY153" i="273" s="1"/>
  <c r="EU13" i="288"/>
  <c r="EU32" i="286"/>
  <c r="EU43" i="286"/>
  <c r="EU20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5" i="286"/>
  <c r="AS63" i="265"/>
  <c r="AS65" i="265" s="1"/>
  <c r="AS67" i="265" s="1"/>
  <c r="AS80" i="265" s="1"/>
  <c r="EU27" i="278"/>
  <c r="EU32" i="278" s="1"/>
  <c r="EU34" i="278" s="1"/>
  <c r="EX122" i="273" l="1"/>
  <c r="EX123" i="273" s="1"/>
  <c r="EX19" i="280" s="1"/>
  <c r="EX20" i="280" s="1"/>
  <c r="EX154" i="273"/>
  <c r="EX155" i="273" s="1"/>
  <c r="EX40" i="280" s="1"/>
  <c r="EX41" i="280" s="1"/>
  <c r="EX44" i="280" s="1"/>
  <c r="EW21" i="280"/>
  <c r="EW36" i="265" s="1"/>
  <c r="EW30" i="280"/>
  <c r="CL28" i="280"/>
  <c r="CK70" i="265"/>
  <c r="CK35" i="265"/>
  <c r="CK37" i="265" s="1"/>
  <c r="CK42" i="265" s="1"/>
  <c r="CK47" i="265" s="1"/>
  <c r="CK16" i="265"/>
  <c r="CK19" i="265" s="1"/>
  <c r="CK22" i="265" s="1"/>
  <c r="GE13" i="273"/>
  <c r="GE14" i="273" s="1"/>
  <c r="GF10" i="273"/>
  <c r="GE5" i="288"/>
  <c r="GE5" i="282"/>
  <c r="GE5" i="278"/>
  <c r="GE5" i="265"/>
  <c r="GE5" i="286"/>
  <c r="GE5" i="285"/>
  <c r="GE5" i="275"/>
  <c r="GE5" i="280"/>
  <c r="GE5" i="273"/>
  <c r="GD12" i="288"/>
  <c r="GD19" i="273"/>
  <c r="GD37" i="273"/>
  <c r="GD56" i="273"/>
  <c r="GD47" i="273"/>
  <c r="EV27" i="278"/>
  <c r="EV32" i="278" s="1"/>
  <c r="EV34" i="278" s="1"/>
  <c r="FB48" i="273"/>
  <c r="FA51" i="273"/>
  <c r="EV60" i="273"/>
  <c r="EU66" i="273"/>
  <c r="EU67" i="273" s="1"/>
  <c r="ET59" i="265"/>
  <c r="ET60" i="265" s="1"/>
  <c r="EU20" i="285"/>
  <c r="EU9" i="265"/>
  <c r="EU11" i="265" s="1"/>
  <c r="EU14" i="265" s="1"/>
  <c r="EU30" i="265"/>
  <c r="EU33" i="265" s="1"/>
  <c r="AT56" i="286"/>
  <c r="AT58" i="286" s="1"/>
  <c r="AT61" i="286" s="1"/>
  <c r="EU23" i="285"/>
  <c r="EX18" i="288"/>
  <c r="EX75" i="273"/>
  <c r="EX90" i="273"/>
  <c r="EX91" i="273" s="1"/>
  <c r="EX96" i="273"/>
  <c r="EX97" i="273" s="1"/>
  <c r="EX111" i="273"/>
  <c r="EX112" i="273" s="1"/>
  <c r="EX11" i="285" s="1"/>
  <c r="EX12" i="285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7" i="286"/>
  <c r="BH49" i="265" s="1"/>
  <c r="BH50" i="265" s="1"/>
  <c r="BH15" i="288"/>
  <c r="BH24" i="286"/>
  <c r="BH25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5" i="286"/>
  <c r="EW100" i="273"/>
  <c r="EX101" i="273" s="1"/>
  <c r="EX59" i="273" s="1"/>
  <c r="EW13" i="285"/>
  <c r="EW13" i="265" s="1"/>
  <c r="EW22" i="285"/>
  <c r="ET50" i="273"/>
  <c r="ET3" i="282"/>
  <c r="ET3" i="278"/>
  <c r="ET3" i="275"/>
  <c r="ET3" i="288"/>
  <c r="ET3" i="286"/>
  <c r="ET3" i="273"/>
  <c r="ET3" i="285"/>
  <c r="ET3" i="280"/>
  <c r="ET3" i="265"/>
  <c r="EV137" i="273"/>
  <c r="EU140" i="273"/>
  <c r="AS82" i="265"/>
  <c r="AS83" i="265"/>
  <c r="EY24" i="273"/>
  <c r="EY25" i="273" s="1"/>
  <c r="EZ20" i="273"/>
  <c r="EZ153" i="273" s="1"/>
  <c r="EU19" i="278"/>
  <c r="EV142" i="273"/>
  <c r="EU11" i="278"/>
  <c r="EV148" i="273"/>
  <c r="EW13" i="288"/>
  <c r="EW32" i="286"/>
  <c r="EW43" i="286"/>
  <c r="EW20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2" i="286"/>
  <c r="AT54" i="286" s="1"/>
  <c r="AT60" i="286" s="1"/>
  <c r="EW38" i="273"/>
  <c r="EX39" i="273" s="1"/>
  <c r="EX41" i="273" s="1"/>
  <c r="EW146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41" i="273"/>
  <c r="EW147" i="273"/>
  <c r="EW136" i="273"/>
  <c r="EY122" i="273" l="1"/>
  <c r="EY123" i="273" s="1"/>
  <c r="EY19" i="280" s="1"/>
  <c r="EY20" i="280" s="1"/>
  <c r="EY154" i="273"/>
  <c r="EY155" i="273" s="1"/>
  <c r="EY40" i="280" s="1"/>
  <c r="EY41" i="280" s="1"/>
  <c r="EY44" i="280" s="1"/>
  <c r="CL43" i="280"/>
  <c r="CL45" i="280" s="1"/>
  <c r="CL46" i="280" s="1"/>
  <c r="CL31" i="280"/>
  <c r="CK53" i="286"/>
  <c r="CK35" i="286"/>
  <c r="EX21" i="280"/>
  <c r="EX36" i="265" s="1"/>
  <c r="EX30" i="280"/>
  <c r="GF13" i="273"/>
  <c r="GF14" i="273" s="1"/>
  <c r="GG10" i="273"/>
  <c r="GF5" i="275"/>
  <c r="GF5" i="280"/>
  <c r="GF5" i="288"/>
  <c r="GF5" i="265"/>
  <c r="GF5" i="286"/>
  <c r="GF5" i="285"/>
  <c r="GF5" i="282"/>
  <c r="GF5" i="278"/>
  <c r="GF5" i="273"/>
  <c r="GE12" i="288"/>
  <c r="GE19" i="273"/>
  <c r="GE37" i="273"/>
  <c r="GE56" i="273"/>
  <c r="GE47" i="273"/>
  <c r="EV30" i="265"/>
  <c r="EV9" i="265"/>
  <c r="FC48" i="273"/>
  <c r="FB51" i="273"/>
  <c r="EW27" i="278"/>
  <c r="EW32" i="278" s="1"/>
  <c r="EW34" i="278" s="1"/>
  <c r="EY18" i="288"/>
  <c r="EY96" i="273"/>
  <c r="EY97" i="273" s="1"/>
  <c r="EY111" i="273"/>
  <c r="EY112" i="273" s="1"/>
  <c r="EY11" i="285" s="1"/>
  <c r="EY12" i="285" s="1"/>
  <c r="EY75" i="273"/>
  <c r="EY90" i="273"/>
  <c r="EY91" i="273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40" i="273"/>
  <c r="EW137" i="273"/>
  <c r="EV33" i="265"/>
  <c r="BI22" i="286"/>
  <c r="BH73" i="265"/>
  <c r="BH57" i="286"/>
  <c r="BH46" i="286"/>
  <c r="EX38" i="273"/>
  <c r="EY39" i="273" s="1"/>
  <c r="EY41" i="273" s="1"/>
  <c r="EX146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47" i="273"/>
  <c r="EX141" i="273"/>
  <c r="EX136" i="273"/>
  <c r="EY76" i="273"/>
  <c r="EY26" i="280" s="1"/>
  <c r="EU59" i="265"/>
  <c r="EU60" i="265" s="1"/>
  <c r="EV20" i="285"/>
  <c r="EV23" i="285" s="1"/>
  <c r="EW60" i="273"/>
  <c r="EV66" i="273"/>
  <c r="EV67" i="273" s="1"/>
  <c r="EW10" i="265"/>
  <c r="EW31" i="265"/>
  <c r="EX76" i="273"/>
  <c r="EX26" i="280" s="1"/>
  <c r="EX42" i="273"/>
  <c r="EX52" i="273"/>
  <c r="AT62" i="286"/>
  <c r="EW20" i="275"/>
  <c r="EX17" i="275" s="1"/>
  <c r="EV11" i="278"/>
  <c r="EW148" i="273"/>
  <c r="EV19" i="278"/>
  <c r="EW142" i="273"/>
  <c r="EZ24" i="273"/>
  <c r="EZ25" i="273" s="1"/>
  <c r="FA20" i="273"/>
  <c r="FA153" i="273" s="1"/>
  <c r="EW4" i="265"/>
  <c r="EW4" i="275"/>
  <c r="EW4" i="286"/>
  <c r="EW4" i="285"/>
  <c r="EW4" i="273"/>
  <c r="EW4" i="282"/>
  <c r="EW4" i="278"/>
  <c r="EW4" i="288"/>
  <c r="EW4" i="280"/>
  <c r="EV11" i="265"/>
  <c r="EV14" i="265" s="1"/>
  <c r="EX13" i="285"/>
  <c r="EX13" i="265" s="1"/>
  <c r="EX22" i="285"/>
  <c r="EX15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CL35" i="265" l="1"/>
  <c r="CL37" i="265" s="1"/>
  <c r="CL42" i="265" s="1"/>
  <c r="CL47" i="265" s="1"/>
  <c r="CL16" i="265"/>
  <c r="CL19" i="265" s="1"/>
  <c r="CL22" i="265" s="1"/>
  <c r="EZ122" i="273"/>
  <c r="EZ123" i="273" s="1"/>
  <c r="EZ19" i="280" s="1"/>
  <c r="EZ20" i="280" s="1"/>
  <c r="EZ154" i="273"/>
  <c r="EZ155" i="273" s="1"/>
  <c r="EZ40" i="280" s="1"/>
  <c r="EZ41" i="280" s="1"/>
  <c r="EZ44" i="280" s="1"/>
  <c r="CM28" i="280"/>
  <c r="CL70" i="265"/>
  <c r="EY21" i="280"/>
  <c r="EY36" i="265" s="1"/>
  <c r="EY30" i="280"/>
  <c r="GG13" i="273"/>
  <c r="GG14" i="273" s="1"/>
  <c r="GH10" i="273"/>
  <c r="GG5" i="288"/>
  <c r="GG5" i="275"/>
  <c r="GG5" i="282"/>
  <c r="GG5" i="280"/>
  <c r="GG5" i="278"/>
  <c r="GG5" i="273"/>
  <c r="GG5" i="286"/>
  <c r="GG5" i="265"/>
  <c r="GG5" i="285"/>
  <c r="GF12" i="288"/>
  <c r="GF19" i="273"/>
  <c r="GF37" i="273"/>
  <c r="GF56" i="273"/>
  <c r="GF47" i="273"/>
  <c r="FC51" i="273"/>
  <c r="FD48" i="273"/>
  <c r="FA24" i="273"/>
  <c r="FA25" i="273" s="1"/>
  <c r="FB20" i="273"/>
  <c r="FB153" i="273" s="1"/>
  <c r="EW19" i="278"/>
  <c r="EX142" i="273"/>
  <c r="EW11" i="278"/>
  <c r="EX148" i="273"/>
  <c r="EX13" i="288"/>
  <c r="EX32" i="286"/>
  <c r="EX43" i="286"/>
  <c r="EX20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2" i="286"/>
  <c r="EY43" i="286"/>
  <c r="EY20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4" i="286"/>
  <c r="BI16" i="286" s="1"/>
  <c r="EX137" i="273"/>
  <c r="EW140" i="273"/>
  <c r="EY15" i="286"/>
  <c r="EY100" i="273"/>
  <c r="EZ101" i="273" s="1"/>
  <c r="EZ59" i="273" s="1"/>
  <c r="EY13" i="285"/>
  <c r="EY13" i="265" s="1"/>
  <c r="EY22" i="285"/>
  <c r="EW9" i="265"/>
  <c r="EW11" i="265" s="1"/>
  <c r="EW14" i="265" s="1"/>
  <c r="EW30" i="265"/>
  <c r="EW33" i="265" s="1"/>
  <c r="EZ18" i="288"/>
  <c r="EZ75" i="273"/>
  <c r="EZ90" i="273"/>
  <c r="EZ91" i="273" s="1"/>
  <c r="EZ96" i="273"/>
  <c r="EZ97" i="273" s="1"/>
  <c r="EZ111" i="273"/>
  <c r="EZ112" i="273" s="1"/>
  <c r="EZ11" i="285" s="1"/>
  <c r="EZ12" i="285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7" i="286"/>
  <c r="AT48" i="286" s="1"/>
  <c r="AT36" i="286"/>
  <c r="AT37" i="286" s="1"/>
  <c r="AT63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46" i="273"/>
  <c r="EZ76" i="273"/>
  <c r="EZ26" i="280" s="1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41" i="273"/>
  <c r="EY147" i="273"/>
  <c r="EY136" i="273"/>
  <c r="CM43" i="280" l="1"/>
  <c r="CM45" i="280" s="1"/>
  <c r="CM46" i="280" s="1"/>
  <c r="CM31" i="280"/>
  <c r="CL53" i="286"/>
  <c r="CL35" i="286"/>
  <c r="FA122" i="273"/>
  <c r="FA123" i="273" s="1"/>
  <c r="FA19" i="280" s="1"/>
  <c r="FA20" i="280" s="1"/>
  <c r="FA154" i="273"/>
  <c r="FA155" i="273" s="1"/>
  <c r="FA40" i="280" s="1"/>
  <c r="FA41" i="280" s="1"/>
  <c r="FA44" i="280" s="1"/>
  <c r="EZ21" i="280"/>
  <c r="EZ36" i="265" s="1"/>
  <c r="EZ30" i="280"/>
  <c r="GH13" i="273"/>
  <c r="GH14" i="273" s="1"/>
  <c r="GI10" i="273"/>
  <c r="GH5" i="275"/>
  <c r="GH5" i="282"/>
  <c r="GH5" i="280"/>
  <c r="GH5" i="285"/>
  <c r="GH5" i="273"/>
  <c r="GH5" i="286"/>
  <c r="GH5" i="288"/>
  <c r="GH5" i="265"/>
  <c r="GH5" i="278"/>
  <c r="GG12" i="288"/>
  <c r="GG19" i="273"/>
  <c r="GG37" i="273"/>
  <c r="GG56" i="273"/>
  <c r="GG47" i="273"/>
  <c r="FE48" i="273"/>
  <c r="FD51" i="273"/>
  <c r="EY10" i="265"/>
  <c r="EY31" i="265"/>
  <c r="EZ13" i="288"/>
  <c r="EZ32" i="286"/>
  <c r="EZ43" i="286"/>
  <c r="EZ20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4" i="286"/>
  <c r="AT74" i="265"/>
  <c r="AT75" i="265" s="1"/>
  <c r="AT81" i="265" s="1"/>
  <c r="EZ38" i="273"/>
  <c r="FA39" i="273" s="1"/>
  <c r="FA41" i="273" s="1"/>
  <c r="EZ146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47" i="273"/>
  <c r="EZ141" i="273"/>
  <c r="EZ136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48" i="273"/>
  <c r="EX19" i="278"/>
  <c r="EY142" i="273"/>
  <c r="FB24" i="273"/>
  <c r="FB25" i="273" s="1"/>
  <c r="FC20" i="273"/>
  <c r="FC153" i="273" s="1"/>
  <c r="EY27" i="278"/>
  <c r="EY32" i="278" s="1"/>
  <c r="EY34" i="278" s="1"/>
  <c r="EX9" i="265"/>
  <c r="EX11" i="265" s="1"/>
  <c r="EX14" i="265" s="1"/>
  <c r="EX30" i="265"/>
  <c r="EX33" i="265" s="1"/>
  <c r="AT52" i="265"/>
  <c r="AT53" i="265" s="1"/>
  <c r="AT24" i="265"/>
  <c r="AT25" i="265" s="1"/>
  <c r="AU45" i="286"/>
  <c r="AT63" i="265"/>
  <c r="AT65" i="265" s="1"/>
  <c r="AT67" i="265" s="1"/>
  <c r="AT80" i="265" s="1"/>
  <c r="EZ13" i="285"/>
  <c r="EZ13" i="265" s="1"/>
  <c r="EZ22" i="285"/>
  <c r="EZ15" i="286"/>
  <c r="EZ100" i="273"/>
  <c r="FA101" i="273" s="1"/>
  <c r="FA59" i="273" s="1"/>
  <c r="EX140" i="273"/>
  <c r="EY137" i="273"/>
  <c r="BI17" i="286"/>
  <c r="BI49" i="265" s="1"/>
  <c r="BI50" i="265" s="1"/>
  <c r="BI15" i="288"/>
  <c r="BI24" i="286"/>
  <c r="BI25" i="286" s="1"/>
  <c r="EY60" i="273"/>
  <c r="EX66" i="273"/>
  <c r="EX67" i="273" s="1"/>
  <c r="FA18" i="288"/>
  <c r="FA96" i="273"/>
  <c r="FA97" i="273" s="1"/>
  <c r="FA111" i="273"/>
  <c r="FA112" i="273" s="1"/>
  <c r="FA11" i="285" s="1"/>
  <c r="FA12" i="285" s="1"/>
  <c r="FA75" i="273"/>
  <c r="FA90" i="273"/>
  <c r="FA91" i="273" s="1"/>
  <c r="FA32" i="273"/>
  <c r="FA33" i="273" s="1"/>
  <c r="FA2" i="265"/>
  <c r="FA2" i="288"/>
  <c r="FA2" i="282"/>
  <c r="FA2" i="280"/>
  <c r="FA2" i="278"/>
  <c r="FA2" i="286"/>
  <c r="FA2" i="273"/>
  <c r="FA2" i="275"/>
  <c r="FA2" i="285"/>
  <c r="FB122" i="273" l="1"/>
  <c r="FB123" i="273" s="1"/>
  <c r="FB19" i="280" s="1"/>
  <c r="FB20" i="280" s="1"/>
  <c r="FB154" i="273"/>
  <c r="FB155" i="273" s="1"/>
  <c r="FB40" i="280" s="1"/>
  <c r="FB41" i="280" s="1"/>
  <c r="FB44" i="280" s="1"/>
  <c r="CM35" i="265"/>
  <c r="CM37" i="265" s="1"/>
  <c r="CM42" i="265" s="1"/>
  <c r="CM47" i="265" s="1"/>
  <c r="CM16" i="265"/>
  <c r="CM19" i="265" s="1"/>
  <c r="CM22" i="265" s="1"/>
  <c r="FA21" i="280"/>
  <c r="FA36" i="265" s="1"/>
  <c r="FA30" i="280"/>
  <c r="CN28" i="280"/>
  <c r="CM70" i="265"/>
  <c r="GI13" i="273"/>
  <c r="GI14" i="273" s="1"/>
  <c r="GJ10" i="273"/>
  <c r="GI5" i="275"/>
  <c r="GI5" i="282"/>
  <c r="GI5" i="280"/>
  <c r="GI5" i="278"/>
  <c r="GI5" i="273"/>
  <c r="GI5" i="288"/>
  <c r="GI5" i="265"/>
  <c r="GI5" i="285"/>
  <c r="GI5" i="286"/>
  <c r="GH12" i="288"/>
  <c r="GH19" i="273"/>
  <c r="GH37" i="273"/>
  <c r="GH56" i="273"/>
  <c r="GH47" i="273"/>
  <c r="FE51" i="273"/>
  <c r="FF48" i="273"/>
  <c r="FA38" i="273"/>
  <c r="FB39" i="273" s="1"/>
  <c r="FB41" i="273" s="1"/>
  <c r="FA146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41" i="273"/>
  <c r="FA147" i="273"/>
  <c r="FA136" i="273"/>
  <c r="EX59" i="265"/>
  <c r="EX60" i="265" s="1"/>
  <c r="EY20" i="285"/>
  <c r="EY23" i="285" s="1"/>
  <c r="EZ60" i="273"/>
  <c r="EY66" i="273"/>
  <c r="EY67" i="273" s="1"/>
  <c r="BJ22" i="286"/>
  <c r="BI73" i="265"/>
  <c r="BI57" i="286"/>
  <c r="BI46" i="286"/>
  <c r="AT82" i="265"/>
  <c r="AT83" i="265"/>
  <c r="EY9" i="265"/>
  <c r="EY11" i="265" s="1"/>
  <c r="EY14" i="265" s="1"/>
  <c r="EY30" i="265"/>
  <c r="EY33" i="265" s="1"/>
  <c r="FB18" i="288"/>
  <c r="FB75" i="273"/>
  <c r="FB76" i="273" s="1"/>
  <c r="FB26" i="280" s="1"/>
  <c r="FB90" i="273"/>
  <c r="FB91" i="273" s="1"/>
  <c r="FB96" i="273"/>
  <c r="FB97" i="273" s="1"/>
  <c r="FB111" i="273"/>
  <c r="FB112" i="273" s="1"/>
  <c r="FB11" i="285" s="1"/>
  <c r="FB12" i="285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FA26" i="280" s="1"/>
  <c r="EZ31" i="265"/>
  <c r="EZ10" i="265"/>
  <c r="EZ4" i="265"/>
  <c r="EZ4" i="288"/>
  <c r="EZ4" i="275"/>
  <c r="EZ4" i="286"/>
  <c r="EZ4" i="285"/>
  <c r="EZ4" i="273"/>
  <c r="EZ4" i="282"/>
  <c r="EZ4" i="278"/>
  <c r="EZ4" i="280"/>
  <c r="FA15" i="286"/>
  <c r="FA100" i="273"/>
  <c r="FB101" i="273" s="1"/>
  <c r="FB59" i="273" s="1"/>
  <c r="FA13" i="285"/>
  <c r="FA13" i="265" s="1"/>
  <c r="FA22" i="285"/>
  <c r="EX3" i="265"/>
  <c r="EX3" i="285"/>
  <c r="EX3" i="273"/>
  <c r="EX3" i="282"/>
  <c r="EX3" i="280"/>
  <c r="EX50" i="273"/>
  <c r="EX3" i="278"/>
  <c r="EX3" i="275"/>
  <c r="EX3" i="288"/>
  <c r="EX3" i="286"/>
  <c r="EY140" i="273"/>
  <c r="EZ137" i="273"/>
  <c r="AU56" i="286"/>
  <c r="AU58" i="286" s="1"/>
  <c r="AU61" i="286" s="1"/>
  <c r="FC24" i="273"/>
  <c r="FC25" i="273" s="1"/>
  <c r="FD20" i="273"/>
  <c r="FD153" i="273" s="1"/>
  <c r="EY19" i="278"/>
  <c r="EZ142" i="273"/>
  <c r="EY11" i="278"/>
  <c r="EZ148" i="273"/>
  <c r="EZ34" i="278"/>
  <c r="FA42" i="273"/>
  <c r="FA52" i="273"/>
  <c r="AU52" i="286"/>
  <c r="AU54" i="286" s="1"/>
  <c r="AU60" i="286" s="1"/>
  <c r="FC122" i="273" l="1"/>
  <c r="FC123" i="273" s="1"/>
  <c r="FC19" i="280" s="1"/>
  <c r="FC20" i="280" s="1"/>
  <c r="FC154" i="273"/>
  <c r="FC155" i="273" s="1"/>
  <c r="FC40" i="280" s="1"/>
  <c r="FC41" i="280" s="1"/>
  <c r="FC44" i="280" s="1"/>
  <c r="FB21" i="280"/>
  <c r="FB36" i="265" s="1"/>
  <c r="FB30" i="280"/>
  <c r="CN43" i="280"/>
  <c r="CN45" i="280" s="1"/>
  <c r="CN46" i="280" s="1"/>
  <c r="CN31" i="280"/>
  <c r="CM35" i="286"/>
  <c r="CM53" i="286"/>
  <c r="AU62" i="286"/>
  <c r="AU14" i="288" s="1"/>
  <c r="AU16" i="288" s="1"/>
  <c r="AU19" i="288" s="1"/>
  <c r="GJ13" i="273"/>
  <c r="GJ14" i="273" s="1"/>
  <c r="GJ5" i="265"/>
  <c r="GJ5" i="286"/>
  <c r="GJ5" i="285"/>
  <c r="GJ5" i="273"/>
  <c r="GJ5" i="282"/>
  <c r="GJ5" i="288"/>
  <c r="GJ5" i="275"/>
  <c r="GJ5" i="280"/>
  <c r="GJ5" i="278"/>
  <c r="F11" i="273"/>
  <c r="GI12" i="288"/>
  <c r="GI19" i="273"/>
  <c r="GI37" i="273"/>
  <c r="GI56" i="273"/>
  <c r="GI47" i="273"/>
  <c r="FF51" i="273"/>
  <c r="FG48" i="273"/>
  <c r="FA4" i="265"/>
  <c r="FA4" i="282"/>
  <c r="FA4" i="280"/>
  <c r="FA4" i="278"/>
  <c r="FA4" i="286"/>
  <c r="FA4" i="273"/>
  <c r="FA4" i="288"/>
  <c r="FA4" i="275"/>
  <c r="FA4" i="285"/>
  <c r="EZ11" i="278"/>
  <c r="FA148" i="273"/>
  <c r="EZ19" i="278"/>
  <c r="FA142" i="273"/>
  <c r="FD24" i="273"/>
  <c r="FD25" i="273" s="1"/>
  <c r="FE20" i="273"/>
  <c r="FE153" i="273" s="1"/>
  <c r="FB13" i="285"/>
  <c r="FB13" i="265" s="1"/>
  <c r="FB22" i="285"/>
  <c r="FB15" i="286"/>
  <c r="FB100" i="273"/>
  <c r="FC101" i="273" s="1"/>
  <c r="FC59" i="273" s="1"/>
  <c r="BJ14" i="286"/>
  <c r="BJ16" i="286" s="1"/>
  <c r="EZ66" i="273"/>
  <c r="EZ67" i="273" s="1"/>
  <c r="FA10" i="265"/>
  <c r="FA31" i="265"/>
  <c r="FB13" i="288"/>
  <c r="FB32" i="286"/>
  <c r="FB43" i="286"/>
  <c r="FB20" i="286"/>
  <c r="FB18" i="285"/>
  <c r="FB15" i="275"/>
  <c r="FB57" i="273"/>
  <c r="FB79" i="273"/>
  <c r="FC80" i="273" s="1"/>
  <c r="FC58" i="273" s="1"/>
  <c r="FB42" i="273"/>
  <c r="FB52" i="273"/>
  <c r="EZ9" i="265"/>
  <c r="EZ11" i="265" s="1"/>
  <c r="EZ14" i="265" s="1"/>
  <c r="EZ30" i="265"/>
  <c r="EZ33" i="265" s="1"/>
  <c r="FC18" i="288"/>
  <c r="FC96" i="273"/>
  <c r="FC97" i="273" s="1"/>
  <c r="FC111" i="273"/>
  <c r="FC112" i="273" s="1"/>
  <c r="FC11" i="285" s="1"/>
  <c r="FC12" i="285" s="1"/>
  <c r="FC75" i="273"/>
  <c r="FC76" i="273" s="1"/>
  <c r="FC26" i="280" s="1"/>
  <c r="FC90" i="273"/>
  <c r="FC91" i="273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37" i="273"/>
  <c r="EZ140" i="273"/>
  <c r="FA13" i="288"/>
  <c r="FA32" i="286"/>
  <c r="FA43" i="286"/>
  <c r="FA20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46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47" i="273"/>
  <c r="FB141" i="273"/>
  <c r="FB136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FD122" i="273" l="1"/>
  <c r="FD123" i="273" s="1"/>
  <c r="FD19" i="280" s="1"/>
  <c r="FD20" i="280" s="1"/>
  <c r="FD154" i="273"/>
  <c r="FD155" i="273" s="1"/>
  <c r="FD40" i="280" s="1"/>
  <c r="FD41" i="280" s="1"/>
  <c r="FD44" i="280" s="1"/>
  <c r="CN35" i="265"/>
  <c r="CN37" i="265" s="1"/>
  <c r="CN42" i="265" s="1"/>
  <c r="CN47" i="265" s="1"/>
  <c r="CN16" i="265"/>
  <c r="CN19" i="265" s="1"/>
  <c r="CN22" i="265" s="1"/>
  <c r="CO28" i="280"/>
  <c r="CN70" i="265"/>
  <c r="FC21" i="280"/>
  <c r="FC36" i="265" s="1"/>
  <c r="FC30" i="280"/>
  <c r="AU63" i="286"/>
  <c r="AU47" i="286"/>
  <c r="AU48" i="286" s="1"/>
  <c r="AV45" i="286" s="1"/>
  <c r="AU36" i="286"/>
  <c r="AU37" i="286" s="1"/>
  <c r="AU74" i="265" s="1"/>
  <c r="AU75" i="265" s="1"/>
  <c r="AU81" i="265" s="1"/>
  <c r="GJ12" i="288"/>
  <c r="GJ19" i="273"/>
  <c r="GJ37" i="273"/>
  <c r="GJ56" i="273"/>
  <c r="GJ47" i="273"/>
  <c r="H14" i="273"/>
  <c r="FB27" i="278"/>
  <c r="FB32" i="278" s="1"/>
  <c r="FB34" i="278" s="1"/>
  <c r="FG51" i="273"/>
  <c r="FH48" i="273"/>
  <c r="FB60" i="273"/>
  <c r="FA66" i="273"/>
  <c r="FA67" i="273" s="1"/>
  <c r="EZ59" i="265"/>
  <c r="EZ60" i="265" s="1"/>
  <c r="FA20" i="285"/>
  <c r="FA23" i="285" s="1"/>
  <c r="FC13" i="288"/>
  <c r="FC32" i="286"/>
  <c r="FC43" i="286"/>
  <c r="FC20" i="286"/>
  <c r="FC18" i="285"/>
  <c r="FC57" i="273"/>
  <c r="FC79" i="273"/>
  <c r="FD80" i="273" s="1"/>
  <c r="FD58" i="273" s="1"/>
  <c r="FC15" i="275"/>
  <c r="FB31" i="265"/>
  <c r="FB10" i="265"/>
  <c r="FC15" i="286"/>
  <c r="FC100" i="273"/>
  <c r="FD101" i="273" s="1"/>
  <c r="FD59" i="273" s="1"/>
  <c r="FC13" i="285"/>
  <c r="FC13" i="265" s="1"/>
  <c r="FC22" i="285"/>
  <c r="FB4" i="265"/>
  <c r="FB4" i="286"/>
  <c r="FB4" i="273"/>
  <c r="FB4" i="278"/>
  <c r="FB4" i="282"/>
  <c r="FB4" i="275"/>
  <c r="FB4" i="285"/>
  <c r="FB4" i="288"/>
  <c r="FB4" i="280"/>
  <c r="BJ17" i="286"/>
  <c r="BJ49" i="265" s="1"/>
  <c r="BJ50" i="265" s="1"/>
  <c r="BJ15" i="288"/>
  <c r="BJ24" i="286"/>
  <c r="BJ25" i="286" s="1"/>
  <c r="FE24" i="273"/>
  <c r="FE25" i="273" s="1"/>
  <c r="FF20" i="273"/>
  <c r="FF153" i="273" s="1"/>
  <c r="FA19" i="278"/>
  <c r="FB142" i="273"/>
  <c r="FA11" i="278"/>
  <c r="FB148" i="273"/>
  <c r="AV34" i="286"/>
  <c r="FA9" i="265"/>
  <c r="FA11" i="265" s="1"/>
  <c r="FA14" i="265" s="1"/>
  <c r="FA30" i="265"/>
  <c r="FA33" i="265" s="1"/>
  <c r="FC42" i="273"/>
  <c r="FC52" i="273"/>
  <c r="FB137" i="273"/>
  <c r="FA140" i="273"/>
  <c r="FC38" i="273"/>
  <c r="FD39" i="273" s="1"/>
  <c r="FD41" i="273" s="1"/>
  <c r="FC146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41" i="273"/>
  <c r="FC147" i="273"/>
  <c r="FC136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26" i="280" s="1"/>
  <c r="FD90" i="273"/>
  <c r="FD91" i="273" s="1"/>
  <c r="FD96" i="273"/>
  <c r="FD97" i="273" s="1"/>
  <c r="FD111" i="273"/>
  <c r="FD112" i="273" s="1"/>
  <c r="FD11" i="285" s="1"/>
  <c r="FD12" i="285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AU24" i="265"/>
  <c r="AU25" i="265" s="1"/>
  <c r="FE122" i="273" l="1"/>
  <c r="FE123" i="273" s="1"/>
  <c r="FE19" i="280" s="1"/>
  <c r="FE20" i="280" s="1"/>
  <c r="FE154" i="273"/>
  <c r="FE155" i="273" s="1"/>
  <c r="FE40" i="280" s="1"/>
  <c r="FE41" i="280" s="1"/>
  <c r="FE44" i="280" s="1"/>
  <c r="CO43" i="280"/>
  <c r="CO45" i="280" s="1"/>
  <c r="CO46" i="280" s="1"/>
  <c r="CO31" i="280"/>
  <c r="FD21" i="280"/>
  <c r="FD36" i="265" s="1"/>
  <c r="FD30" i="280"/>
  <c r="CN35" i="286"/>
  <c r="CN53" i="286"/>
  <c r="AU63" i="265"/>
  <c r="AU65" i="265" s="1"/>
  <c r="AU67" i="265" s="1"/>
  <c r="AU80" i="265" s="1"/>
  <c r="AU83" i="265" s="1"/>
  <c r="H12" i="288"/>
  <c r="H56" i="273"/>
  <c r="H37" i="273"/>
  <c r="H47" i="273"/>
  <c r="H19" i="273"/>
  <c r="FI48" i="273"/>
  <c r="FH51" i="273"/>
  <c r="AU82" i="265"/>
  <c r="FD13" i="285"/>
  <c r="FD13" i="265" s="1"/>
  <c r="FD22" i="285"/>
  <c r="FD15" i="286"/>
  <c r="FD100" i="273"/>
  <c r="FE101" i="273" s="1"/>
  <c r="FE59" i="273" s="1"/>
  <c r="FC10" i="265"/>
  <c r="FC31" i="265"/>
  <c r="FD13" i="288"/>
  <c r="FD32" i="286"/>
  <c r="FD43" i="286"/>
  <c r="FD20" i="286"/>
  <c r="FD18" i="285"/>
  <c r="FD15" i="275"/>
  <c r="FD57" i="273"/>
  <c r="FD79" i="273"/>
  <c r="FE80" i="273" s="1"/>
  <c r="FE58" i="273" s="1"/>
  <c r="FD42" i="273"/>
  <c r="FD52" i="273"/>
  <c r="FC137" i="273"/>
  <c r="FB140" i="273"/>
  <c r="FB9" i="265"/>
  <c r="FB11" i="265" s="1"/>
  <c r="FB14" i="265" s="1"/>
  <c r="FB30" i="265"/>
  <c r="FB33" i="265" s="1"/>
  <c r="AV52" i="286"/>
  <c r="AV54" i="286" s="1"/>
  <c r="AV60" i="286" s="1"/>
  <c r="FE18" i="288"/>
  <c r="FE96" i="273"/>
  <c r="FE97" i="273" s="1"/>
  <c r="FE111" i="273"/>
  <c r="FE112" i="273" s="1"/>
  <c r="FE11" i="285" s="1"/>
  <c r="FE12" i="285" s="1"/>
  <c r="FE75" i="273"/>
  <c r="FE90" i="273"/>
  <c r="FE91" i="273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6" i="286"/>
  <c r="AV58" i="286" s="1"/>
  <c r="AV61" i="286" s="1"/>
  <c r="FD38" i="273"/>
  <c r="FE39" i="273" s="1"/>
  <c r="FE41" i="273" s="1"/>
  <c r="FD146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47" i="273"/>
  <c r="FD141" i="273"/>
  <c r="FD136" i="273"/>
  <c r="FE76" i="273"/>
  <c r="FE26" i="280" s="1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48" i="273"/>
  <c r="FB19" i="278"/>
  <c r="FC142" i="273"/>
  <c r="FF24" i="273"/>
  <c r="FF25" i="273" s="1"/>
  <c r="FG20" i="273"/>
  <c r="FG153" i="273" s="1"/>
  <c r="BK22" i="286"/>
  <c r="BJ73" i="265"/>
  <c r="BJ57" i="286"/>
  <c r="BJ46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FF122" i="273" l="1"/>
  <c r="FF123" i="273" s="1"/>
  <c r="FF19" i="280" s="1"/>
  <c r="FF20" i="280" s="1"/>
  <c r="FF154" i="273"/>
  <c r="FF155" i="273" s="1"/>
  <c r="FF40" i="280" s="1"/>
  <c r="FF41" i="280" s="1"/>
  <c r="FF44" i="280" s="1"/>
  <c r="CP28" i="280"/>
  <c r="CO70" i="265"/>
  <c r="CO35" i="265"/>
  <c r="CO37" i="265" s="1"/>
  <c r="CO42" i="265" s="1"/>
  <c r="CO47" i="265" s="1"/>
  <c r="CO16" i="265"/>
  <c r="CO19" i="265" s="1"/>
  <c r="CO22" i="265" s="1"/>
  <c r="FE21" i="280"/>
  <c r="FE36" i="265" s="1"/>
  <c r="FE30" i="280"/>
  <c r="FJ48" i="273"/>
  <c r="FI51" i="273"/>
  <c r="BK14" i="286"/>
  <c r="BK16" i="286" s="1"/>
  <c r="FF18" i="288"/>
  <c r="FF75" i="273"/>
  <c r="FF90" i="273"/>
  <c r="FF91" i="273" s="1"/>
  <c r="FF96" i="273"/>
  <c r="FF97" i="273" s="1"/>
  <c r="FF111" i="273"/>
  <c r="FF112" i="273" s="1"/>
  <c r="FF11" i="285" s="1"/>
  <c r="FF12" i="285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2" i="286"/>
  <c r="FE43" i="286"/>
  <c r="FE20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46" i="273"/>
  <c r="FF76" i="273"/>
  <c r="FF26" i="280" s="1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41" i="273"/>
  <c r="FE147" i="273"/>
  <c r="FE136" i="273"/>
  <c r="FC140" i="273"/>
  <c r="FD137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H20" i="273"/>
  <c r="FH153" i="273" s="1"/>
  <c r="FC19" i="278"/>
  <c r="FD142" i="273"/>
  <c r="FC11" i="278"/>
  <c r="FD148" i="273"/>
  <c r="FB59" i="265"/>
  <c r="FB60" i="265" s="1"/>
  <c r="FC20" i="285"/>
  <c r="FC23" i="285" s="1"/>
  <c r="FC9" i="265"/>
  <c r="FC11" i="265" s="1"/>
  <c r="FC14" i="265" s="1"/>
  <c r="FC30" i="265"/>
  <c r="FC33" i="265" s="1"/>
  <c r="FD34" i="278"/>
  <c r="FE42" i="273"/>
  <c r="FE52" i="273"/>
  <c r="FD60" i="273"/>
  <c r="FC66" i="273"/>
  <c r="FC67" i="273" s="1"/>
  <c r="FE15" i="286"/>
  <c r="FE100" i="273"/>
  <c r="FF101" i="273" s="1"/>
  <c r="FF59" i="273" s="1"/>
  <c r="FE13" i="285"/>
  <c r="FE13" i="265" s="1"/>
  <c r="FE22" i="285"/>
  <c r="AV62" i="286"/>
  <c r="FD20" i="275"/>
  <c r="FE17" i="275" s="1"/>
  <c r="CP43" i="280" l="1"/>
  <c r="CP45" i="280" s="1"/>
  <c r="CP46" i="280" s="1"/>
  <c r="CP31" i="280"/>
  <c r="FG122" i="273"/>
  <c r="FG123" i="273" s="1"/>
  <c r="FG19" i="280" s="1"/>
  <c r="FG20" i="280" s="1"/>
  <c r="FG154" i="273"/>
  <c r="FG155" i="273" s="1"/>
  <c r="FG40" i="280" s="1"/>
  <c r="FG41" i="280" s="1"/>
  <c r="FG44" i="280" s="1"/>
  <c r="CO53" i="286"/>
  <c r="CO35" i="286"/>
  <c r="FF21" i="280"/>
  <c r="FF36" i="265" s="1"/>
  <c r="FF30" i="280"/>
  <c r="FJ51" i="273"/>
  <c r="FK48" i="273"/>
  <c r="AV14" i="288"/>
  <c r="AV16" i="288" s="1"/>
  <c r="AV19" i="288" s="1"/>
  <c r="AV47" i="286"/>
  <c r="AV48" i="286" s="1"/>
  <c r="AV36" i="286"/>
  <c r="AV37" i="286" s="1"/>
  <c r="AV63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48" i="273"/>
  <c r="FD19" i="278"/>
  <c r="FE142" i="273"/>
  <c r="FH24" i="273"/>
  <c r="FH25" i="273" s="1"/>
  <c r="FI20" i="273"/>
  <c r="FI153" i="273" s="1"/>
  <c r="FE27" i="278"/>
  <c r="FE32" i="278" s="1"/>
  <c r="FE34" i="278" s="1"/>
  <c r="FE20" i="275"/>
  <c r="FF17" i="275" s="1"/>
  <c r="FF13" i="285"/>
  <c r="FF13" i="265" s="1"/>
  <c r="FF22" i="285"/>
  <c r="FF15" i="286"/>
  <c r="FF100" i="273"/>
  <c r="FG101" i="273" s="1"/>
  <c r="FG59" i="273" s="1"/>
  <c r="BK17" i="286"/>
  <c r="BK49" i="265" s="1"/>
  <c r="BK50" i="265" s="1"/>
  <c r="BK15" i="288"/>
  <c r="BK24" i="286"/>
  <c r="BK25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14" i="265" s="1"/>
  <c r="FD30" i="265"/>
  <c r="FD33" i="265" s="1"/>
  <c r="FG18" i="288"/>
  <c r="FG96" i="273"/>
  <c r="FG97" i="273" s="1"/>
  <c r="FG111" i="273"/>
  <c r="FG112" i="273" s="1"/>
  <c r="FG11" i="285" s="1"/>
  <c r="FG12" i="285" s="1"/>
  <c r="FG75" i="273"/>
  <c r="FG76" i="273" s="1"/>
  <c r="FG26" i="280" s="1"/>
  <c r="FG90" i="273"/>
  <c r="FG91" i="273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40" i="273"/>
  <c r="FE137" i="273"/>
  <c r="FE10" i="265"/>
  <c r="FE31" i="265"/>
  <c r="FF13" i="288"/>
  <c r="FF32" i="286"/>
  <c r="FF43" i="286"/>
  <c r="FF20" i="286"/>
  <c r="FF18" i="285"/>
  <c r="FF15" i="275"/>
  <c r="FF20" i="275" s="1"/>
  <c r="FG17" i="275" s="1"/>
  <c r="FF57" i="273"/>
  <c r="FF79" i="273"/>
  <c r="FG80" i="273" s="1"/>
  <c r="FG58" i="273" s="1"/>
  <c r="FF42" i="273"/>
  <c r="FF52" i="273"/>
  <c r="FF38" i="273"/>
  <c r="FG39" i="273" s="1"/>
  <c r="FG41" i="273" s="1"/>
  <c r="FF146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47" i="273"/>
  <c r="FF141" i="273"/>
  <c r="FF136" i="273"/>
  <c r="FG21" i="280" l="1"/>
  <c r="FG36" i="265" s="1"/>
  <c r="FG30" i="280"/>
  <c r="CQ28" i="280"/>
  <c r="CP70" i="265"/>
  <c r="FH122" i="273"/>
  <c r="FH123" i="273" s="1"/>
  <c r="FH19" i="280" s="1"/>
  <c r="FH20" i="280" s="1"/>
  <c r="FH154" i="273"/>
  <c r="FH155" i="273" s="1"/>
  <c r="FH40" i="280" s="1"/>
  <c r="FH41" i="280" s="1"/>
  <c r="FH44" i="280" s="1"/>
  <c r="CP35" i="265"/>
  <c r="CP37" i="265" s="1"/>
  <c r="CP42" i="265" s="1"/>
  <c r="CP47" i="265" s="1"/>
  <c r="CP16" i="265"/>
  <c r="CP19" i="265" s="1"/>
  <c r="CP22" i="265" s="1"/>
  <c r="FF27" i="278"/>
  <c r="FF32" i="278" s="1"/>
  <c r="FF34" i="278" s="1"/>
  <c r="FF9" i="265" s="1"/>
  <c r="FL48" i="273"/>
  <c r="FK51" i="273"/>
  <c r="FG42" i="273"/>
  <c r="FG52" i="273"/>
  <c r="FF137" i="273"/>
  <c r="FE140" i="273"/>
  <c r="FG15" i="286"/>
  <c r="FG100" i="273"/>
  <c r="FH101" i="273" s="1"/>
  <c r="FH59" i="273" s="1"/>
  <c r="FG13" i="285"/>
  <c r="FG13" i="265" s="1"/>
  <c r="FG22" i="285"/>
  <c r="BL22" i="286"/>
  <c r="BK73" i="265"/>
  <c r="BK57" i="286"/>
  <c r="BK46" i="286"/>
  <c r="FE9" i="265"/>
  <c r="FE11" i="265" s="1"/>
  <c r="FE14" i="265" s="1"/>
  <c r="FE30" i="265"/>
  <c r="FE33" i="265" s="1"/>
  <c r="FH18" i="288"/>
  <c r="FH75" i="273"/>
  <c r="FH76" i="273" s="1"/>
  <c r="FH26" i="280" s="1"/>
  <c r="FH90" i="273"/>
  <c r="FH91" i="273" s="1"/>
  <c r="FH96" i="273"/>
  <c r="FH97" i="273" s="1"/>
  <c r="FH111" i="273"/>
  <c r="FH112" i="273" s="1"/>
  <c r="FH11" i="285" s="1"/>
  <c r="FH12" i="285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4" i="286"/>
  <c r="AV74" i="265"/>
  <c r="AV75" i="265" s="1"/>
  <c r="AV81" i="265" s="1"/>
  <c r="FG13" i="288"/>
  <c r="FG32" i="286"/>
  <c r="FG43" i="286"/>
  <c r="FG20" i="286"/>
  <c r="FG18" i="285"/>
  <c r="FG57" i="273"/>
  <c r="FG79" i="273"/>
  <c r="FH80" i="273" s="1"/>
  <c r="FH58" i="273" s="1"/>
  <c r="FG15" i="275"/>
  <c r="FG20" i="275" s="1"/>
  <c r="FH17" i="275" s="1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46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41" i="273"/>
  <c r="FG147" i="273"/>
  <c r="FG136" i="273"/>
  <c r="FI24" i="273"/>
  <c r="FI25" i="273" s="1"/>
  <c r="FJ20" i="273"/>
  <c r="FJ153" i="273" s="1"/>
  <c r="FE19" i="278"/>
  <c r="FF142" i="273"/>
  <c r="FE11" i="278"/>
  <c r="FF148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5" i="286"/>
  <c r="AV63" i="265"/>
  <c r="AV65" i="265" s="1"/>
  <c r="AV67" i="265" s="1"/>
  <c r="AV80" i="265" s="1"/>
  <c r="FI122" i="273" l="1"/>
  <c r="FI123" i="273" s="1"/>
  <c r="FI19" i="280" s="1"/>
  <c r="FI20" i="280" s="1"/>
  <c r="FI154" i="273"/>
  <c r="FI155" i="273" s="1"/>
  <c r="FI40" i="280" s="1"/>
  <c r="FI41" i="280" s="1"/>
  <c r="FI44" i="280" s="1"/>
  <c r="FH21" i="280"/>
  <c r="FH36" i="265" s="1"/>
  <c r="FH30" i="280"/>
  <c r="CQ43" i="280"/>
  <c r="CQ45" i="280" s="1"/>
  <c r="CQ46" i="280" s="1"/>
  <c r="CQ31" i="280"/>
  <c r="CP35" i="286"/>
  <c r="CP53" i="286"/>
  <c r="FF30" i="265"/>
  <c r="FF33" i="265" s="1"/>
  <c r="FM48" i="273"/>
  <c r="FL51" i="273"/>
  <c r="AW56" i="286"/>
  <c r="AW58" i="286" s="1"/>
  <c r="AW61" i="286" s="1"/>
  <c r="FI18" i="288"/>
  <c r="FI96" i="273"/>
  <c r="FI97" i="273" s="1"/>
  <c r="FI111" i="273"/>
  <c r="FI112" i="273" s="1"/>
  <c r="FI11" i="285" s="1"/>
  <c r="FI12" i="285" s="1"/>
  <c r="FI75" i="273"/>
  <c r="FI76" i="273" s="1"/>
  <c r="FI26" i="280" s="1"/>
  <c r="FI90" i="273"/>
  <c r="FI91" i="273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22" i="285"/>
  <c r="FH15" i="286"/>
  <c r="FH100" i="273"/>
  <c r="FI101" i="273" s="1"/>
  <c r="FI59" i="273" s="1"/>
  <c r="FG137" i="273"/>
  <c r="FF140" i="273"/>
  <c r="FG4" i="265"/>
  <c r="FG4" i="280"/>
  <c r="FG4" i="278"/>
  <c r="FG4" i="273"/>
  <c r="FG4" i="286"/>
  <c r="FG4" i="288"/>
  <c r="FG4" i="282"/>
  <c r="FG4" i="285"/>
  <c r="FG4" i="275"/>
  <c r="FF11" i="265"/>
  <c r="FF14" i="265" s="1"/>
  <c r="AV82" i="265"/>
  <c r="AV83" i="265"/>
  <c r="FE59" i="265"/>
  <c r="FE60" i="265" s="1"/>
  <c r="FF20" i="285"/>
  <c r="FF23" i="285" s="1"/>
  <c r="FF11" i="278"/>
  <c r="FG148" i="273"/>
  <c r="FF19" i="278"/>
  <c r="FG142" i="273"/>
  <c r="FJ24" i="273"/>
  <c r="FJ25" i="273" s="1"/>
  <c r="FK20" i="273"/>
  <c r="FK153" i="273" s="1"/>
  <c r="FG10" i="265"/>
  <c r="FG31" i="265"/>
  <c r="FH13" i="288"/>
  <c r="FH32" i="286"/>
  <c r="FH43" i="286"/>
  <c r="FH20" i="286"/>
  <c r="FH18" i="285"/>
  <c r="FH15" i="275"/>
  <c r="FH20" i="275" s="1"/>
  <c r="FI17" i="275" s="1"/>
  <c r="FH57" i="273"/>
  <c r="FH79" i="273"/>
  <c r="FI80" i="273" s="1"/>
  <c r="FI58" i="273" s="1"/>
  <c r="FH42" i="273"/>
  <c r="FH52" i="273"/>
  <c r="AW52" i="286"/>
  <c r="AW54" i="286" s="1"/>
  <c r="AW60" i="286" s="1"/>
  <c r="FG60" i="273"/>
  <c r="FF66" i="273"/>
  <c r="FF67" i="273" s="1"/>
  <c r="FH38" i="273"/>
  <c r="FI39" i="273" s="1"/>
  <c r="FI41" i="273" s="1"/>
  <c r="FH146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47" i="273"/>
  <c r="FH141" i="273"/>
  <c r="FH136" i="273"/>
  <c r="BL14" i="286"/>
  <c r="BL16" i="286" s="1"/>
  <c r="FJ122" i="273" l="1"/>
  <c r="FJ123" i="273" s="1"/>
  <c r="FJ19" i="280" s="1"/>
  <c r="FJ20" i="280" s="1"/>
  <c r="FJ154" i="273"/>
  <c r="FJ155" i="273" s="1"/>
  <c r="FJ40" i="280" s="1"/>
  <c r="FJ41" i="280" s="1"/>
  <c r="FJ44" i="280" s="1"/>
  <c r="CR28" i="280"/>
  <c r="CQ70" i="265"/>
  <c r="CQ35" i="265"/>
  <c r="CQ37" i="265" s="1"/>
  <c r="CQ42" i="265" s="1"/>
  <c r="CQ47" i="265" s="1"/>
  <c r="CQ16" i="265"/>
  <c r="CQ19" i="265" s="1"/>
  <c r="CQ22" i="265" s="1"/>
  <c r="FI21" i="280"/>
  <c r="FI36" i="265" s="1"/>
  <c r="FI30" i="280"/>
  <c r="FM51" i="273"/>
  <c r="FN48" i="273"/>
  <c r="BL17" i="286"/>
  <c r="BL49" i="265" s="1"/>
  <c r="BL50" i="265" s="1"/>
  <c r="BL15" i="288"/>
  <c r="BL24" i="286"/>
  <c r="BL25" i="286" s="1"/>
  <c r="FI13" i="288"/>
  <c r="FI32" i="286"/>
  <c r="FI43" i="286"/>
  <c r="FI20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90" i="273"/>
  <c r="FJ91" i="273" s="1"/>
  <c r="FJ96" i="273"/>
  <c r="FJ97" i="273" s="1"/>
  <c r="FJ111" i="273"/>
  <c r="FJ112" i="273" s="1"/>
  <c r="FJ11" i="285" s="1"/>
  <c r="FJ12" i="285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40" i="273"/>
  <c r="FH137" i="273"/>
  <c r="FI15" i="286"/>
  <c r="FI100" i="273"/>
  <c r="FJ101" i="273" s="1"/>
  <c r="FJ59" i="273" s="1"/>
  <c r="FI13" i="285"/>
  <c r="FI13" i="265" s="1"/>
  <c r="FI22" i="285"/>
  <c r="FH34" i="278"/>
  <c r="FI42" i="273"/>
  <c r="FI52" i="273"/>
  <c r="FH60" i="273"/>
  <c r="FG66" i="273"/>
  <c r="FG67" i="273" s="1"/>
  <c r="AW62" i="286"/>
  <c r="FK24" i="273"/>
  <c r="FK25" i="273" s="1"/>
  <c r="FL20" i="273"/>
  <c r="FL153" i="273" s="1"/>
  <c r="FG19" i="278"/>
  <c r="FH142" i="273"/>
  <c r="FG11" i="278"/>
  <c r="FH148" i="273"/>
  <c r="FF59" i="265"/>
  <c r="FF60" i="265" s="1"/>
  <c r="FG20" i="285"/>
  <c r="FG23" i="285" s="1"/>
  <c r="FG9" i="265"/>
  <c r="FG11" i="265" s="1"/>
  <c r="FG14" i="265" s="1"/>
  <c r="FG30" i="265"/>
  <c r="FG33" i="265" s="1"/>
  <c r="FI38" i="273"/>
  <c r="FJ39" i="273" s="1"/>
  <c r="FJ41" i="273" s="1"/>
  <c r="FI146" i="273"/>
  <c r="FJ76" i="273"/>
  <c r="FJ26" i="280" s="1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41" i="273"/>
  <c r="FI147" i="273"/>
  <c r="FI136" i="273"/>
  <c r="CR43" i="280" l="1"/>
  <c r="CR45" i="280" s="1"/>
  <c r="CR46" i="280" s="1"/>
  <c r="CR31" i="280"/>
  <c r="FK122" i="273"/>
  <c r="FK123" i="273" s="1"/>
  <c r="FK19" i="280" s="1"/>
  <c r="FK20" i="280" s="1"/>
  <c r="FK154" i="273"/>
  <c r="FK155" i="273" s="1"/>
  <c r="FK40" i="280" s="1"/>
  <c r="FK41" i="280" s="1"/>
  <c r="FK44" i="280" s="1"/>
  <c r="CQ53" i="286"/>
  <c r="CQ35" i="286"/>
  <c r="FJ21" i="280"/>
  <c r="FJ36" i="265" s="1"/>
  <c r="FJ30" i="280"/>
  <c r="FO48" i="273"/>
  <c r="FN51" i="273"/>
  <c r="FI10" i="265"/>
  <c r="FI31" i="265"/>
  <c r="FJ13" i="288"/>
  <c r="FJ32" i="286"/>
  <c r="FJ43" i="286"/>
  <c r="FJ20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59" i="265"/>
  <c r="FG60" i="265" s="1"/>
  <c r="FH20" i="285"/>
  <c r="FH23" i="285" s="1"/>
  <c r="FH11" i="278"/>
  <c r="FI148" i="273"/>
  <c r="FH19" i="278"/>
  <c r="FI142" i="273"/>
  <c r="FL24" i="273"/>
  <c r="FL25" i="273" s="1"/>
  <c r="FM20" i="273"/>
  <c r="FM153" i="273" s="1"/>
  <c r="AW14" i="288"/>
  <c r="AW16" i="288" s="1"/>
  <c r="AW19" i="288" s="1"/>
  <c r="AW47" i="286"/>
  <c r="AW48" i="286" s="1"/>
  <c r="AW36" i="286"/>
  <c r="AW37" i="286" s="1"/>
  <c r="AW63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37" i="273"/>
  <c r="FH140" i="273"/>
  <c r="FJ13" i="285"/>
  <c r="FJ13" i="265" s="1"/>
  <c r="FJ22" i="285"/>
  <c r="FJ15" i="286"/>
  <c r="FJ100" i="273"/>
  <c r="FK101" i="273" s="1"/>
  <c r="FK59" i="273" s="1"/>
  <c r="FI27" i="278"/>
  <c r="FI32" i="278" s="1"/>
  <c r="FI34" i="278" s="1"/>
  <c r="FK18" i="288"/>
  <c r="FK96" i="273"/>
  <c r="FK97" i="273" s="1"/>
  <c r="FK111" i="273"/>
  <c r="FK112" i="273" s="1"/>
  <c r="FK11" i="285" s="1"/>
  <c r="FK12" i="285" s="1"/>
  <c r="FK75" i="273"/>
  <c r="FK90" i="273"/>
  <c r="FK91" i="273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14" i="265" s="1"/>
  <c r="FH30" i="265"/>
  <c r="FH33" i="265" s="1"/>
  <c r="FJ38" i="273"/>
  <c r="FK39" i="273" s="1"/>
  <c r="FK41" i="273" s="1"/>
  <c r="FJ146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47" i="273"/>
  <c r="FJ141" i="273"/>
  <c r="FJ136" i="273"/>
  <c r="BM22" i="286"/>
  <c r="BL73" i="265"/>
  <c r="BL57" i="286"/>
  <c r="BL46" i="286"/>
  <c r="FL122" i="273" l="1"/>
  <c r="FL123" i="273" s="1"/>
  <c r="FL19" i="280" s="1"/>
  <c r="FL20" i="280" s="1"/>
  <c r="FL154" i="273"/>
  <c r="FL155" i="273" s="1"/>
  <c r="FL40" i="280" s="1"/>
  <c r="FL41" i="280" s="1"/>
  <c r="FL44" i="280" s="1"/>
  <c r="FK21" i="280"/>
  <c r="FK36" i="265" s="1"/>
  <c r="FK30" i="280"/>
  <c r="CR35" i="265"/>
  <c r="CR37" i="265" s="1"/>
  <c r="CR42" i="265" s="1"/>
  <c r="CR47" i="265" s="1"/>
  <c r="CR16" i="265"/>
  <c r="CR19" i="265" s="1"/>
  <c r="CR22" i="265" s="1"/>
  <c r="CS28" i="280"/>
  <c r="CR70" i="265"/>
  <c r="FJ34" i="278"/>
  <c r="FJ30" i="265" s="1"/>
  <c r="FP48" i="273"/>
  <c r="FO51" i="273"/>
  <c r="BM14" i="286"/>
  <c r="BM16" i="286" s="1"/>
  <c r="FJ9" i="265"/>
  <c r="FK42" i="273"/>
  <c r="FK52" i="273"/>
  <c r="FK38" i="273"/>
  <c r="FL39" i="273" s="1"/>
  <c r="FL41" i="273" s="1"/>
  <c r="FK146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41" i="273"/>
  <c r="FK147" i="273"/>
  <c r="FK136" i="273"/>
  <c r="FJ137" i="273"/>
  <c r="FI140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5" i="286"/>
  <c r="AW63" i="265"/>
  <c r="AW65" i="265" s="1"/>
  <c r="AW67" i="265" s="1"/>
  <c r="AW80" i="265" s="1"/>
  <c r="FM24" i="273"/>
  <c r="FM25" i="273" s="1"/>
  <c r="FN20" i="273"/>
  <c r="FN153" i="273" s="1"/>
  <c r="FI19" i="278"/>
  <c r="FJ142" i="273"/>
  <c r="FI11" i="278"/>
  <c r="FJ148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K26" i="280" s="1"/>
  <c r="FJ31" i="265"/>
  <c r="FJ10" i="265"/>
  <c r="FK15" i="286"/>
  <c r="FK100" i="273"/>
  <c r="FL101" i="273" s="1"/>
  <c r="FL59" i="273" s="1"/>
  <c r="FK13" i="285"/>
  <c r="FK13" i="265" s="1"/>
  <c r="FK22" i="285"/>
  <c r="FI9" i="265"/>
  <c r="FI11" i="265" s="1"/>
  <c r="FI14" i="265" s="1"/>
  <c r="FI30" i="265"/>
  <c r="FI33" i="265" s="1"/>
  <c r="FJ60" i="273"/>
  <c r="FI66" i="273"/>
  <c r="FI67" i="273" s="1"/>
  <c r="AX34" i="286"/>
  <c r="AW74" i="265"/>
  <c r="AW75" i="265" s="1"/>
  <c r="AW81" i="265" s="1"/>
  <c r="FL18" i="288"/>
  <c r="FL75" i="273"/>
  <c r="FL90" i="273"/>
  <c r="FL91" i="273" s="1"/>
  <c r="FL96" i="273"/>
  <c r="FL97" i="273" s="1"/>
  <c r="FL111" i="273"/>
  <c r="FL112" i="273" s="1"/>
  <c r="FL11" i="285" s="1"/>
  <c r="FL12" i="285" s="1"/>
  <c r="FL32" i="273"/>
  <c r="FL33" i="273" s="1"/>
  <c r="FL2" i="265"/>
  <c r="FL2" i="288"/>
  <c r="FL2" i="275"/>
  <c r="FL2" i="286"/>
  <c r="FL2" i="285"/>
  <c r="FL2" i="273"/>
  <c r="FL2" i="282"/>
  <c r="FL2" i="278"/>
  <c r="FL2" i="280"/>
  <c r="FL21" i="280" l="1"/>
  <c r="FL36" i="265" s="1"/>
  <c r="FL30" i="280"/>
  <c r="FM122" i="273"/>
  <c r="FM123" i="273" s="1"/>
  <c r="FM19" i="280" s="1"/>
  <c r="FM20" i="280" s="1"/>
  <c r="FM154" i="273"/>
  <c r="FM155" i="273" s="1"/>
  <c r="FM40" i="280" s="1"/>
  <c r="FM41" i="280" s="1"/>
  <c r="FM44" i="280" s="1"/>
  <c r="CS43" i="280"/>
  <c r="CS45" i="280" s="1"/>
  <c r="CS46" i="280" s="1"/>
  <c r="CS31" i="280"/>
  <c r="CR35" i="286"/>
  <c r="CR53" i="286"/>
  <c r="FQ48" i="273"/>
  <c r="FP51" i="273"/>
  <c r="FL13" i="285"/>
  <c r="FL13" i="265" s="1"/>
  <c r="FL22" i="285"/>
  <c r="FL15" i="286"/>
  <c r="FL100" i="273"/>
  <c r="FM101" i="273" s="1"/>
  <c r="FM59" i="273" s="1"/>
  <c r="AX52" i="286"/>
  <c r="AX54" i="286" s="1"/>
  <c r="AX60" i="286" s="1"/>
  <c r="FJ66" i="273"/>
  <c r="FJ67" i="273" s="1"/>
  <c r="FK13" i="288"/>
  <c r="FK32" i="286"/>
  <c r="FK43" i="286"/>
  <c r="FK20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48" i="273"/>
  <c r="FJ19" i="278"/>
  <c r="FK142" i="273"/>
  <c r="FN24" i="273"/>
  <c r="FN25" i="273" s="1"/>
  <c r="FO20" i="273"/>
  <c r="FO153" i="273" s="1"/>
  <c r="AW82" i="265"/>
  <c r="AW83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FJ14" i="265" s="1"/>
  <c r="BM17" i="286"/>
  <c r="BM49" i="265" s="1"/>
  <c r="BM50" i="265" s="1"/>
  <c r="BM15" i="288"/>
  <c r="BM24" i="286"/>
  <c r="BM25" i="286" s="1"/>
  <c r="FL38" i="273"/>
  <c r="FM39" i="273" s="1"/>
  <c r="FM41" i="273" s="1"/>
  <c r="FL146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47" i="273"/>
  <c r="FL141" i="273"/>
  <c r="FL136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11" i="273"/>
  <c r="FM112" i="273" s="1"/>
  <c r="FM11" i="285" s="1"/>
  <c r="FM12" i="285" s="1"/>
  <c r="FM75" i="273"/>
  <c r="FM90" i="273"/>
  <c r="FM91" i="273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6" i="286"/>
  <c r="AX58" i="286" s="1"/>
  <c r="AX61" i="286" s="1"/>
  <c r="FJ140" i="273"/>
  <c r="FK137" i="273"/>
  <c r="FK10" i="265"/>
  <c r="FK31" i="265"/>
  <c r="FL76" i="273"/>
  <c r="FL26" i="280" s="1"/>
  <c r="FL42" i="273"/>
  <c r="FL52" i="273"/>
  <c r="FJ33" i="265"/>
  <c r="FN122" i="273" l="1"/>
  <c r="FN123" i="273" s="1"/>
  <c r="FN19" i="280" s="1"/>
  <c r="FN20" i="280" s="1"/>
  <c r="FN154" i="273"/>
  <c r="FN155" i="273" s="1"/>
  <c r="FN40" i="280" s="1"/>
  <c r="FN41" i="280" s="1"/>
  <c r="FN44" i="280" s="1"/>
  <c r="CS16" i="265"/>
  <c r="CS19" i="265" s="1"/>
  <c r="CS22" i="265" s="1"/>
  <c r="CS35" i="265"/>
  <c r="CS37" i="265" s="1"/>
  <c r="CS42" i="265" s="1"/>
  <c r="CS47" i="265" s="1"/>
  <c r="FM21" i="280"/>
  <c r="FM36" i="265" s="1"/>
  <c r="FM30" i="280"/>
  <c r="CT28" i="280"/>
  <c r="CS70" i="265"/>
  <c r="FQ51" i="273"/>
  <c r="FR48" i="273"/>
  <c r="FK66" i="273"/>
  <c r="FK67" i="273" s="1"/>
  <c r="FL4" i="265"/>
  <c r="FL4" i="275"/>
  <c r="FL4" i="286"/>
  <c r="FL4" i="285"/>
  <c r="FL4" i="273"/>
  <c r="FL4" i="282"/>
  <c r="FL4" i="278"/>
  <c r="FL4" i="288"/>
  <c r="FL4" i="280"/>
  <c r="FL137" i="273"/>
  <c r="FK140" i="273"/>
  <c r="FM15" i="286"/>
  <c r="FM100" i="273"/>
  <c r="FN101" i="273" s="1"/>
  <c r="FN59" i="273" s="1"/>
  <c r="FM13" i="285"/>
  <c r="FM13" i="265" s="1"/>
  <c r="FM22" i="285"/>
  <c r="FL13" i="288"/>
  <c r="FL32" i="286"/>
  <c r="FL43" i="286"/>
  <c r="FL20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46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41" i="273"/>
  <c r="FM147" i="273"/>
  <c r="FM136" i="273"/>
  <c r="FL34" i="278"/>
  <c r="FM42" i="273"/>
  <c r="FM52" i="273"/>
  <c r="FK9" i="265"/>
  <c r="FK11" i="265" s="1"/>
  <c r="FK14" i="265" s="1"/>
  <c r="FK30" i="265"/>
  <c r="FK33" i="265" s="1"/>
  <c r="FN18" i="288"/>
  <c r="FN75" i="273"/>
  <c r="FN90" i="273"/>
  <c r="FN91" i="273" s="1"/>
  <c r="FN96" i="273"/>
  <c r="FN97" i="273" s="1"/>
  <c r="FN111" i="273"/>
  <c r="FN112" i="273" s="1"/>
  <c r="FN11" i="285" s="1"/>
  <c r="FN12" i="285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M26" i="280" s="1"/>
  <c r="FL31" i="265"/>
  <c r="FL10" i="265"/>
  <c r="BN22" i="286"/>
  <c r="BM73" i="265"/>
  <c r="BM57" i="286"/>
  <c r="BM46" i="286"/>
  <c r="FO24" i="273"/>
  <c r="FO25" i="273" s="1"/>
  <c r="FP20" i="273"/>
  <c r="FP153" i="273" s="1"/>
  <c r="FK19" i="278"/>
  <c r="FL142" i="273"/>
  <c r="FK11" i="278"/>
  <c r="FL148" i="273"/>
  <c r="FJ59" i="265"/>
  <c r="FJ60" i="265" s="1"/>
  <c r="FK20" i="285"/>
  <c r="FK23" i="285" s="1"/>
  <c r="AX62" i="286"/>
  <c r="FO122" i="273" l="1"/>
  <c r="FO123" i="273" s="1"/>
  <c r="FO19" i="280" s="1"/>
  <c r="FO20" i="280" s="1"/>
  <c r="FO154" i="273"/>
  <c r="FO155" i="273" s="1"/>
  <c r="FO40" i="280" s="1"/>
  <c r="FO41" i="280" s="1"/>
  <c r="FO44" i="280" s="1"/>
  <c r="CT43" i="280"/>
  <c r="CT45" i="280" s="1"/>
  <c r="CT46" i="280" s="1"/>
  <c r="CT31" i="280"/>
  <c r="CS53" i="286"/>
  <c r="CS35" i="286"/>
  <c r="FN21" i="280"/>
  <c r="FN36" i="265" s="1"/>
  <c r="FN30" i="280"/>
  <c r="FR51" i="273"/>
  <c r="FS48" i="273"/>
  <c r="FL66" i="273"/>
  <c r="FL67" i="273" s="1"/>
  <c r="FK59" i="265"/>
  <c r="FK60" i="265" s="1"/>
  <c r="FL20" i="285"/>
  <c r="FL23" i="285" s="1"/>
  <c r="FK50" i="273"/>
  <c r="FK3" i="273"/>
  <c r="FK3" i="280"/>
  <c r="FK3" i="278"/>
  <c r="FK3" i="288"/>
  <c r="FK3" i="275"/>
  <c r="FK3" i="265"/>
  <c r="FK3" i="282"/>
  <c r="FK3" i="286"/>
  <c r="FK3" i="285"/>
  <c r="FL11" i="278"/>
  <c r="FM148" i="273"/>
  <c r="FL19" i="278"/>
  <c r="FM142" i="273"/>
  <c r="FP24" i="273"/>
  <c r="FP25" i="273" s="1"/>
  <c r="FQ20" i="273"/>
  <c r="FQ153" i="273" s="1"/>
  <c r="BN14" i="286"/>
  <c r="BN16" i="286" s="1"/>
  <c r="FN38" i="273"/>
  <c r="FO39" i="273" s="1"/>
  <c r="FO41" i="273" s="1"/>
  <c r="FN146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47" i="273"/>
  <c r="FN141" i="273"/>
  <c r="FN136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7" i="286"/>
  <c r="AX48" i="286" s="1"/>
  <c r="AX36" i="286"/>
  <c r="AX37" i="286" s="1"/>
  <c r="AX63" i="286"/>
  <c r="FO18" i="288"/>
  <c r="FO96" i="273"/>
  <c r="FO97" i="273" s="1"/>
  <c r="FO111" i="273"/>
  <c r="FO112" i="273" s="1"/>
  <c r="FO11" i="285" s="1"/>
  <c r="FO12" i="285" s="1"/>
  <c r="FO75" i="273"/>
  <c r="FO90" i="273"/>
  <c r="FO91" i="273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2" i="286"/>
  <c r="FM43" i="286"/>
  <c r="FM20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22" i="285"/>
  <c r="FN15" i="286"/>
  <c r="FN100" i="273"/>
  <c r="FO101" i="273" s="1"/>
  <c r="FO59" i="273" s="1"/>
  <c r="FL9" i="265"/>
  <c r="FL11" i="265" s="1"/>
  <c r="FL14" i="265" s="1"/>
  <c r="FL30" i="265"/>
  <c r="FL33" i="265" s="1"/>
  <c r="FM10" i="265"/>
  <c r="FM31" i="265"/>
  <c r="FN76" i="273"/>
  <c r="FN26" i="280" s="1"/>
  <c r="FN42" i="273"/>
  <c r="FN52" i="273"/>
  <c r="FL140" i="273"/>
  <c r="FM137" i="273"/>
  <c r="CT35" i="265" l="1"/>
  <c r="CT37" i="265" s="1"/>
  <c r="CT42" i="265" s="1"/>
  <c r="CT47" i="265" s="1"/>
  <c r="CT16" i="265"/>
  <c r="CT19" i="265" s="1"/>
  <c r="CT22" i="265" s="1"/>
  <c r="FP122" i="273"/>
  <c r="FP123" i="273" s="1"/>
  <c r="FP19" i="280" s="1"/>
  <c r="FP20" i="280" s="1"/>
  <c r="FP154" i="273"/>
  <c r="FP155" i="273" s="1"/>
  <c r="FP40" i="280" s="1"/>
  <c r="FP41" i="280" s="1"/>
  <c r="FP44" i="280" s="1"/>
  <c r="CU28" i="280"/>
  <c r="CT70" i="265"/>
  <c r="FO21" i="280"/>
  <c r="FO36" i="265" s="1"/>
  <c r="FO30" i="280"/>
  <c r="FS51" i="273"/>
  <c r="FT48" i="273"/>
  <c r="FN34" i="278"/>
  <c r="FN30" i="265" s="1"/>
  <c r="FM66" i="273"/>
  <c r="FM67" i="273" s="1"/>
  <c r="FO38" i="273"/>
  <c r="FP39" i="273" s="1"/>
  <c r="FP41" i="273" s="1"/>
  <c r="FO146" i="273"/>
  <c r="AY45" i="286"/>
  <c r="AX63" i="265"/>
  <c r="AX65" i="265" s="1"/>
  <c r="AX67" i="265" s="1"/>
  <c r="AX80" i="265" s="1"/>
  <c r="FM9" i="265"/>
  <c r="FM11" i="265" s="1"/>
  <c r="FM14" i="265" s="1"/>
  <c r="FM30" i="265"/>
  <c r="FM33" i="265" s="1"/>
  <c r="BN17" i="286"/>
  <c r="BN49" i="265" s="1"/>
  <c r="BN50" i="265" s="1"/>
  <c r="BN15" i="288"/>
  <c r="BN24" i="286"/>
  <c r="BN25" i="286" s="1"/>
  <c r="FN137" i="273"/>
  <c r="FM140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5" i="286"/>
  <c r="FO100" i="273"/>
  <c r="FP101" i="273" s="1"/>
  <c r="FP59" i="273" s="1"/>
  <c r="FO13" i="285"/>
  <c r="FO13" i="265" s="1"/>
  <c r="FO22" i="285"/>
  <c r="AY34" i="286"/>
  <c r="AX74" i="265"/>
  <c r="AX75" i="265" s="1"/>
  <c r="AX81" i="265" s="1"/>
  <c r="FO76" i="273"/>
  <c r="FO26" i="280" s="1"/>
  <c r="FN31" i="265"/>
  <c r="FN10" i="265"/>
  <c r="FQ24" i="273"/>
  <c r="FQ25" i="273" s="1"/>
  <c r="FR20" i="273"/>
  <c r="FR153" i="273" s="1"/>
  <c r="FM19" i="278"/>
  <c r="FN142" i="273"/>
  <c r="FM11" i="278"/>
  <c r="FN148" i="273"/>
  <c r="FL3" i="275"/>
  <c r="FL3" i="286"/>
  <c r="FL3" i="273"/>
  <c r="FL3" i="280"/>
  <c r="FL50" i="273"/>
  <c r="FL3" i="265"/>
  <c r="FL3" i="282"/>
  <c r="FL3" i="285"/>
  <c r="FL3" i="288"/>
  <c r="FL3" i="278"/>
  <c r="FN13" i="288"/>
  <c r="FN32" i="286"/>
  <c r="FN43" i="286"/>
  <c r="FN20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41" i="273"/>
  <c r="FO147" i="273"/>
  <c r="FO136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96" i="273"/>
  <c r="FP97" i="273" s="1"/>
  <c r="FP111" i="273"/>
  <c r="FP112" i="273" s="1"/>
  <c r="FP11" i="285" s="1"/>
  <c r="FP12" i="285" s="1"/>
  <c r="FP32" i="273"/>
  <c r="FP33" i="273" s="1"/>
  <c r="FP2" i="265"/>
  <c r="FP2" i="282"/>
  <c r="FP2" i="280"/>
  <c r="FP2" i="278"/>
  <c r="FP2" i="275"/>
  <c r="FP2" i="285"/>
  <c r="FP2" i="288"/>
  <c r="FP2" i="286"/>
  <c r="FP2" i="273"/>
  <c r="CU43" i="280" l="1"/>
  <c r="CU45" i="280" s="1"/>
  <c r="CU46" i="280" s="1"/>
  <c r="CU31" i="280"/>
  <c r="FP21" i="280"/>
  <c r="FP36" i="265" s="1"/>
  <c r="FP30" i="280"/>
  <c r="FQ122" i="273"/>
  <c r="FQ123" i="273" s="1"/>
  <c r="FQ19" i="280" s="1"/>
  <c r="FQ20" i="280" s="1"/>
  <c r="FQ154" i="273"/>
  <c r="FQ155" i="273" s="1"/>
  <c r="FQ40" i="280" s="1"/>
  <c r="FQ41" i="280" s="1"/>
  <c r="FQ44" i="280" s="1"/>
  <c r="CT53" i="286"/>
  <c r="CT35" i="286"/>
  <c r="FN33" i="265"/>
  <c r="FN9" i="265"/>
  <c r="FN11" i="265" s="1"/>
  <c r="FN14" i="265" s="1"/>
  <c r="FU48" i="273"/>
  <c r="FT51" i="273"/>
  <c r="FN66" i="273"/>
  <c r="FN67" i="273" s="1"/>
  <c r="FM59" i="265"/>
  <c r="FM60" i="265" s="1"/>
  <c r="FN20" i="285"/>
  <c r="FN23" i="285" s="1"/>
  <c r="FP38" i="273"/>
  <c r="FQ39" i="273" s="1"/>
  <c r="FQ41" i="273" s="1"/>
  <c r="FP146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47" i="273"/>
  <c r="FP141" i="273"/>
  <c r="FP136" i="273"/>
  <c r="FO27" i="278"/>
  <c r="FO32" i="278" s="1"/>
  <c r="FO34" i="278" s="1"/>
  <c r="FN11" i="278"/>
  <c r="FO148" i="273"/>
  <c r="FN19" i="278"/>
  <c r="FO142" i="273"/>
  <c r="FR24" i="273"/>
  <c r="FR25" i="273" s="1"/>
  <c r="FS20" i="273"/>
  <c r="FS153" i="273" s="1"/>
  <c r="FO13" i="288"/>
  <c r="FO32" i="286"/>
  <c r="FO43" i="286"/>
  <c r="FO20" i="286"/>
  <c r="FO18" i="285"/>
  <c r="FO57" i="273"/>
  <c r="FO60" i="273" s="1"/>
  <c r="FO79" i="273"/>
  <c r="FP80" i="273" s="1"/>
  <c r="FP58" i="273" s="1"/>
  <c r="FO15" i="275"/>
  <c r="FO20" i="275" s="1"/>
  <c r="FP17" i="275" s="1"/>
  <c r="AY52" i="286"/>
  <c r="AY54" i="286" s="1"/>
  <c r="AY60" i="286" s="1"/>
  <c r="BO22" i="286"/>
  <c r="BN73" i="265"/>
  <c r="BN57" i="286"/>
  <c r="BN46" i="286"/>
  <c r="AY56" i="286"/>
  <c r="AY58" i="286" s="1"/>
  <c r="AY61" i="286" s="1"/>
  <c r="FM3" i="275"/>
  <c r="FM3" i="273"/>
  <c r="FM3" i="280"/>
  <c r="FM3" i="278"/>
  <c r="FM50" i="273"/>
  <c r="FM3" i="286"/>
  <c r="FM3" i="265"/>
  <c r="FM3" i="285"/>
  <c r="FM3" i="288"/>
  <c r="FM3" i="282"/>
  <c r="FP13" i="285"/>
  <c r="FP13" i="265" s="1"/>
  <c r="FP22" i="285"/>
  <c r="FP15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O10" i="265"/>
  <c r="FO31" i="265"/>
  <c r="FQ18" i="288"/>
  <c r="FQ96" i="273"/>
  <c r="FQ97" i="273" s="1"/>
  <c r="FQ111" i="273"/>
  <c r="FQ112" i="273" s="1"/>
  <c r="FQ11" i="285" s="1"/>
  <c r="FQ12" i="285" s="1"/>
  <c r="FQ75" i="273"/>
  <c r="FQ76" i="273" s="1"/>
  <c r="FQ26" i="280" s="1"/>
  <c r="FQ90" i="273"/>
  <c r="FQ91" i="273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40" i="273"/>
  <c r="FO137" i="273"/>
  <c r="AX82" i="265"/>
  <c r="AX83" i="265"/>
  <c r="FP76" i="273"/>
  <c r="FP26" i="280" s="1"/>
  <c r="FP42" i="273"/>
  <c r="FP52" i="273"/>
  <c r="CV28" i="280" l="1"/>
  <c r="CU70" i="265"/>
  <c r="FR122" i="273"/>
  <c r="FR123" i="273" s="1"/>
  <c r="FR19" i="280" s="1"/>
  <c r="FR20" i="280" s="1"/>
  <c r="FR154" i="273"/>
  <c r="FR155" i="273" s="1"/>
  <c r="FR40" i="280" s="1"/>
  <c r="FR41" i="280" s="1"/>
  <c r="FR44" i="280" s="1"/>
  <c r="FQ21" i="280"/>
  <c r="FQ36" i="265" s="1"/>
  <c r="FQ30" i="280"/>
  <c r="CU35" i="265"/>
  <c r="CU37" i="265" s="1"/>
  <c r="CU42" i="265" s="1"/>
  <c r="CU47" i="265" s="1"/>
  <c r="CU16" i="265"/>
  <c r="CU19" i="265" s="1"/>
  <c r="CU22" i="265" s="1"/>
  <c r="FV48" i="273"/>
  <c r="FU51" i="273"/>
  <c r="FN59" i="265"/>
  <c r="FN60" i="265" s="1"/>
  <c r="FO20" i="285"/>
  <c r="FO23" i="285" s="1"/>
  <c r="FO66" i="273"/>
  <c r="FO67" i="273" s="1"/>
  <c r="FP13" i="288"/>
  <c r="FP32" i="286"/>
  <c r="FP43" i="286"/>
  <c r="FP20" i="286"/>
  <c r="FP18" i="285"/>
  <c r="FP15" i="275"/>
  <c r="FP20" i="275" s="1"/>
  <c r="FQ17" i="275" s="1"/>
  <c r="FP57" i="273"/>
  <c r="FP60" i="273" s="1"/>
  <c r="FP79" i="273"/>
  <c r="FQ80" i="273" s="1"/>
  <c r="FQ58" i="273" s="1"/>
  <c r="FP137" i="273"/>
  <c r="FO140" i="273"/>
  <c r="FQ15" i="286"/>
  <c r="FQ100" i="273"/>
  <c r="FR101" i="273" s="1"/>
  <c r="FR59" i="273" s="1"/>
  <c r="FQ13" i="285"/>
  <c r="FQ13" i="265" s="1"/>
  <c r="FQ22" i="285"/>
  <c r="FS24" i="273"/>
  <c r="FS25" i="273" s="1"/>
  <c r="FT20" i="273"/>
  <c r="FT153" i="273" s="1"/>
  <c r="FO19" i="278"/>
  <c r="FP142" i="273"/>
  <c r="FO11" i="278"/>
  <c r="FP148" i="273"/>
  <c r="FO9" i="265"/>
  <c r="FO11" i="265" s="1"/>
  <c r="FO14" i="265" s="1"/>
  <c r="FO30" i="265"/>
  <c r="FO33" i="265" s="1"/>
  <c r="FQ13" i="288"/>
  <c r="FQ32" i="286"/>
  <c r="FQ43" i="286"/>
  <c r="FQ20" i="286"/>
  <c r="FQ18" i="285"/>
  <c r="FQ57" i="273"/>
  <c r="FQ79" i="273"/>
  <c r="FR80" i="273" s="1"/>
  <c r="FR58" i="273" s="1"/>
  <c r="FQ15" i="275"/>
  <c r="FQ20" i="275" s="1"/>
  <c r="FR17" i="275" s="1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46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41" i="273"/>
  <c r="FQ147" i="273"/>
  <c r="FQ136" i="273"/>
  <c r="BO14" i="286"/>
  <c r="BO16" i="286" s="1"/>
  <c r="AY62" i="286"/>
  <c r="FR18" i="288"/>
  <c r="FR75" i="273"/>
  <c r="FR76" i="273" s="1"/>
  <c r="FR26" i="280" s="1"/>
  <c r="FR90" i="273"/>
  <c r="FR91" i="273" s="1"/>
  <c r="FR96" i="273"/>
  <c r="FR97" i="273" s="1"/>
  <c r="FR111" i="273"/>
  <c r="FR112" i="273" s="1"/>
  <c r="FR11" i="285" s="1"/>
  <c r="FR12" i="285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CV43" i="280" l="1"/>
  <c r="CV45" i="280" s="1"/>
  <c r="CV46" i="280" s="1"/>
  <c r="CV31" i="280"/>
  <c r="FS122" i="273"/>
  <c r="FS123" i="273" s="1"/>
  <c r="FS19" i="280" s="1"/>
  <c r="FS20" i="280" s="1"/>
  <c r="FS154" i="273"/>
  <c r="FS155" i="273" s="1"/>
  <c r="FS40" i="280" s="1"/>
  <c r="FS41" i="280" s="1"/>
  <c r="FS44" i="280" s="1"/>
  <c r="CU53" i="286"/>
  <c r="CU35" i="286"/>
  <c r="FR21" i="280"/>
  <c r="FR36" i="265" s="1"/>
  <c r="FR30" i="280"/>
  <c r="FV51" i="273"/>
  <c r="FW48" i="273"/>
  <c r="FQ60" i="273"/>
  <c r="FP66" i="273"/>
  <c r="FP67" i="273" s="1"/>
  <c r="FR13" i="285"/>
  <c r="FR13" i="265" s="1"/>
  <c r="FR22" i="285"/>
  <c r="AY14" i="288"/>
  <c r="AY16" i="288" s="1"/>
  <c r="AY19" i="288" s="1"/>
  <c r="AY47" i="286"/>
  <c r="AY48" i="286" s="1"/>
  <c r="AY36" i="286"/>
  <c r="AY37" i="286" s="1"/>
  <c r="AY63" i="286"/>
  <c r="FR13" i="288"/>
  <c r="FR32" i="286"/>
  <c r="FR43" i="286"/>
  <c r="FR20" i="286"/>
  <c r="FR18" i="285"/>
  <c r="FR15" i="275"/>
  <c r="FR20" i="275" s="1"/>
  <c r="FS17" i="275" s="1"/>
  <c r="FR57" i="273"/>
  <c r="FR79" i="273"/>
  <c r="FS80" i="273" s="1"/>
  <c r="FS58" i="273" s="1"/>
  <c r="FP11" i="278"/>
  <c r="FQ148" i="273"/>
  <c r="FP19" i="278"/>
  <c r="FQ142" i="273"/>
  <c r="FT24" i="273"/>
  <c r="FT25" i="273" s="1"/>
  <c r="FU20" i="273"/>
  <c r="FU153" i="273" s="1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5" i="286"/>
  <c r="FR100" i="273"/>
  <c r="FS101" i="273" s="1"/>
  <c r="FS59" i="273" s="1"/>
  <c r="BO17" i="286"/>
  <c r="BO49" i="265" s="1"/>
  <c r="BO50" i="265" s="1"/>
  <c r="BO15" i="288"/>
  <c r="BO24" i="286"/>
  <c r="BO25" i="286" s="1"/>
  <c r="FQ10" i="265"/>
  <c r="FQ31" i="265"/>
  <c r="FR42" i="273"/>
  <c r="FR52" i="273"/>
  <c r="FP9" i="265"/>
  <c r="FP11" i="265" s="1"/>
  <c r="FP14" i="265" s="1"/>
  <c r="FP30" i="265"/>
  <c r="FP33" i="265" s="1"/>
  <c r="FR38" i="273"/>
  <c r="FS39" i="273" s="1"/>
  <c r="FS41" i="273" s="1"/>
  <c r="FR146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47" i="273"/>
  <c r="FR141" i="273"/>
  <c r="FR136" i="273"/>
  <c r="FO59" i="265"/>
  <c r="FO60" i="265" s="1"/>
  <c r="FP20" i="285"/>
  <c r="FP23" i="285" s="1"/>
  <c r="FQ27" i="278"/>
  <c r="FQ32" i="278" s="1"/>
  <c r="FQ34" i="278" s="1"/>
  <c r="FS18" i="288"/>
  <c r="FS96" i="273"/>
  <c r="FS97" i="273" s="1"/>
  <c r="FS111" i="273"/>
  <c r="FS112" i="273" s="1"/>
  <c r="FS11" i="285" s="1"/>
  <c r="FS12" i="285" s="1"/>
  <c r="FS75" i="273"/>
  <c r="FS90" i="273"/>
  <c r="FS91" i="273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40" i="273"/>
  <c r="FQ137" i="273"/>
  <c r="FT122" i="273" l="1"/>
  <c r="FT123" i="273" s="1"/>
  <c r="FT19" i="280" s="1"/>
  <c r="FT20" i="280" s="1"/>
  <c r="FT154" i="273"/>
  <c r="FT155" i="273" s="1"/>
  <c r="FT40" i="280" s="1"/>
  <c r="FT41" i="280" s="1"/>
  <c r="FT44" i="280" s="1"/>
  <c r="FS21" i="280"/>
  <c r="FS36" i="265" s="1"/>
  <c r="FS30" i="280"/>
  <c r="CW28" i="280"/>
  <c r="CV70" i="265"/>
  <c r="CV35" i="265"/>
  <c r="CV37" i="265" s="1"/>
  <c r="CV42" i="265" s="1"/>
  <c r="CV47" i="265" s="1"/>
  <c r="CV16" i="265"/>
  <c r="CV19" i="265" s="1"/>
  <c r="CV22" i="265" s="1"/>
  <c r="FR27" i="278"/>
  <c r="FR32" i="278" s="1"/>
  <c r="FR34" i="278" s="1"/>
  <c r="FX48" i="273"/>
  <c r="FW51" i="273"/>
  <c r="FU24" i="273"/>
  <c r="FU25" i="273" s="1"/>
  <c r="FV20" i="273"/>
  <c r="FV153" i="273" s="1"/>
  <c r="FQ19" i="278"/>
  <c r="FR142" i="273"/>
  <c r="FQ11" i="278"/>
  <c r="FR148" i="273"/>
  <c r="AY52" i="265"/>
  <c r="AY53" i="265" s="1"/>
  <c r="AY24" i="265"/>
  <c r="AY25" i="265" s="1"/>
  <c r="AZ45" i="286"/>
  <c r="AY63" i="265"/>
  <c r="AY65" i="265" s="1"/>
  <c r="AY67" i="265" s="1"/>
  <c r="AY80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46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41" i="273"/>
  <c r="FS147" i="273"/>
  <c r="FS136" i="273"/>
  <c r="FQ9" i="265"/>
  <c r="FQ11" i="265" s="1"/>
  <c r="FQ14" i="265" s="1"/>
  <c r="FQ30" i="265"/>
  <c r="FQ33" i="265" s="1"/>
  <c r="FS42" i="273"/>
  <c r="FS52" i="273"/>
  <c r="BP22" i="286"/>
  <c r="BO73" i="265"/>
  <c r="BO57" i="286"/>
  <c r="BO46" i="286"/>
  <c r="FQ140" i="273"/>
  <c r="FR137" i="273"/>
  <c r="FS15" i="286"/>
  <c r="FS100" i="273"/>
  <c r="FT101" i="273" s="1"/>
  <c r="FT59" i="273" s="1"/>
  <c r="FS13" i="285"/>
  <c r="FS13" i="265" s="1"/>
  <c r="FS22" i="285"/>
  <c r="FS76" i="273"/>
  <c r="FS26" i="280" s="1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96" i="273"/>
  <c r="FT97" i="273" s="1"/>
  <c r="FT111" i="273"/>
  <c r="FT112" i="273" s="1"/>
  <c r="FT11" i="285" s="1"/>
  <c r="FT12" i="285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4" i="286"/>
  <c r="AY74" i="265"/>
  <c r="AY75" i="265" s="1"/>
  <c r="AY81" i="265" s="1"/>
  <c r="FR60" i="273"/>
  <c r="FQ66" i="273"/>
  <c r="FQ67" i="273" s="1"/>
  <c r="FU122" i="273" l="1"/>
  <c r="FU123" i="273" s="1"/>
  <c r="FU19" i="280" s="1"/>
  <c r="FU20" i="280" s="1"/>
  <c r="FU154" i="273"/>
  <c r="FU155" i="273" s="1"/>
  <c r="FU40" i="280" s="1"/>
  <c r="FU41" i="280" s="1"/>
  <c r="FU44" i="280" s="1"/>
  <c r="CV53" i="286"/>
  <c r="CV35" i="286"/>
  <c r="CW43" i="280"/>
  <c r="CW45" i="280" s="1"/>
  <c r="CW46" i="280" s="1"/>
  <c r="CW31" i="280"/>
  <c r="FT21" i="280"/>
  <c r="FT36" i="265" s="1"/>
  <c r="FT30" i="280"/>
  <c r="FR30" i="265"/>
  <c r="FR33" i="265" s="1"/>
  <c r="FR9" i="265"/>
  <c r="FY48" i="273"/>
  <c r="FX51" i="273"/>
  <c r="FR66" i="273"/>
  <c r="FR67" i="273" s="1"/>
  <c r="AZ52" i="286"/>
  <c r="AZ54" i="286" s="1"/>
  <c r="AZ60" i="286" s="1"/>
  <c r="FT13" i="285"/>
  <c r="FT13" i="265" s="1"/>
  <c r="FT22" i="285"/>
  <c r="FT15" i="286"/>
  <c r="FT100" i="273"/>
  <c r="FU101" i="273" s="1"/>
  <c r="FU59" i="273" s="1"/>
  <c r="FS137" i="273"/>
  <c r="FR140" i="273"/>
  <c r="BP14" i="286"/>
  <c r="BP16" i="286" s="1"/>
  <c r="FS27" i="278"/>
  <c r="FS32" i="278" s="1"/>
  <c r="FS34" i="278" s="1"/>
  <c r="FQ59" i="265"/>
  <c r="FQ60" i="265" s="1"/>
  <c r="FR20" i="285"/>
  <c r="FR23" i="285" s="1"/>
  <c r="AY82" i="265"/>
  <c r="AY83" i="265"/>
  <c r="FR11" i="278"/>
  <c r="FS148" i="273"/>
  <c r="FR19" i="278"/>
  <c r="FS142" i="273"/>
  <c r="FW20" i="273"/>
  <c r="FW153" i="273" s="1"/>
  <c r="FV24" i="273"/>
  <c r="FV25" i="273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46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47" i="273"/>
  <c r="FT141" i="273"/>
  <c r="FT136" i="273"/>
  <c r="FS13" i="288"/>
  <c r="FS32" i="286"/>
  <c r="FS43" i="286"/>
  <c r="FS20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R11" i="265"/>
  <c r="FR14" i="265" s="1"/>
  <c r="FS10" i="265"/>
  <c r="FS31" i="265"/>
  <c r="FT76" i="273"/>
  <c r="FT26" i="280" s="1"/>
  <c r="FT42" i="273"/>
  <c r="FT52" i="273"/>
  <c r="AZ56" i="286"/>
  <c r="AZ58" i="286" s="1"/>
  <c r="AZ61" i="286" s="1"/>
  <c r="FU18" i="288"/>
  <c r="FU96" i="273"/>
  <c r="FU97" i="273" s="1"/>
  <c r="FU111" i="273"/>
  <c r="FU112" i="273" s="1"/>
  <c r="FU11" i="285" s="1"/>
  <c r="FU12" i="285" s="1"/>
  <c r="FU75" i="273"/>
  <c r="FU90" i="273"/>
  <c r="FU91" i="273" s="1"/>
  <c r="FU32" i="273"/>
  <c r="FU33" i="273" s="1"/>
  <c r="FU2" i="265"/>
  <c r="FU2" i="288"/>
  <c r="FU2" i="282"/>
  <c r="FU2" i="280"/>
  <c r="FU2" i="278"/>
  <c r="FU2" i="286"/>
  <c r="FU2" i="273"/>
  <c r="FU2" i="275"/>
  <c r="FU2" i="285"/>
  <c r="CW35" i="265" l="1"/>
  <c r="CW37" i="265" s="1"/>
  <c r="CW42" i="265" s="1"/>
  <c r="CW47" i="265" s="1"/>
  <c r="CW16" i="265"/>
  <c r="CW19" i="265" s="1"/>
  <c r="CW22" i="265" s="1"/>
  <c r="FU21" i="280"/>
  <c r="FU36" i="265" s="1"/>
  <c r="FU30" i="280"/>
  <c r="FV122" i="273"/>
  <c r="FV123" i="273" s="1"/>
  <c r="FV19" i="280" s="1"/>
  <c r="FV20" i="280" s="1"/>
  <c r="FV154" i="273"/>
  <c r="FV155" i="273" s="1"/>
  <c r="FV40" i="280" s="1"/>
  <c r="FV41" i="280" s="1"/>
  <c r="FV44" i="280" s="1"/>
  <c r="CX28" i="280"/>
  <c r="CW70" i="265"/>
  <c r="FT34" i="278"/>
  <c r="FT9" i="265" s="1"/>
  <c r="FY51" i="273"/>
  <c r="FZ48" i="273"/>
  <c r="FS66" i="273"/>
  <c r="FS67" i="273" s="1"/>
  <c r="FU38" i="273"/>
  <c r="FV39" i="273" s="1"/>
  <c r="FV41" i="273" s="1"/>
  <c r="FU146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41" i="273"/>
  <c r="FU147" i="273"/>
  <c r="FU136" i="273"/>
  <c r="FT13" i="288"/>
  <c r="FT32" i="286"/>
  <c r="FT43" i="286"/>
  <c r="FT20" i="286"/>
  <c r="FT18" i="285"/>
  <c r="FT15" i="275"/>
  <c r="FT20" i="275" s="1"/>
  <c r="FU17" i="275" s="1"/>
  <c r="FT57" i="273"/>
  <c r="FT60" i="273" s="1"/>
  <c r="FT79" i="273"/>
  <c r="FU80" i="273" s="1"/>
  <c r="FU58" i="273" s="1"/>
  <c r="FU42" i="273"/>
  <c r="FU52" i="273"/>
  <c r="FX20" i="273"/>
  <c r="FX153" i="273" s="1"/>
  <c r="FW24" i="273"/>
  <c r="FW25" i="273" s="1"/>
  <c r="FR3" i="278"/>
  <c r="FR3" i="282"/>
  <c r="FR3" i="286"/>
  <c r="FR3" i="280"/>
  <c r="FR3" i="288"/>
  <c r="FR50" i="273"/>
  <c r="FR3" i="273"/>
  <c r="FR3" i="285"/>
  <c r="FR3" i="265"/>
  <c r="FR3" i="275"/>
  <c r="FU15" i="286"/>
  <c r="FU100" i="273"/>
  <c r="FV101" i="273" s="1"/>
  <c r="FV59" i="273" s="1"/>
  <c r="FU13" i="285"/>
  <c r="FU13" i="265" s="1"/>
  <c r="FU22" i="285"/>
  <c r="FT4" i="265"/>
  <c r="FT4" i="286"/>
  <c r="FT4" i="285"/>
  <c r="FT4" i="288"/>
  <c r="FT4" i="280"/>
  <c r="FT4" i="275"/>
  <c r="FT4" i="282"/>
  <c r="FT4" i="273"/>
  <c r="FT4" i="278"/>
  <c r="FU76" i="273"/>
  <c r="FU26" i="280" s="1"/>
  <c r="FT31" i="265"/>
  <c r="FT10" i="265"/>
  <c r="FV18" i="288"/>
  <c r="FV75" i="273"/>
  <c r="FV90" i="273"/>
  <c r="FV91" i="273" s="1"/>
  <c r="FV96" i="273"/>
  <c r="FV97" i="273" s="1"/>
  <c r="FV111" i="273"/>
  <c r="FV112" i="273" s="1"/>
  <c r="FV11" i="285" s="1"/>
  <c r="FV12" i="285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42" i="273"/>
  <c r="FS11" i="278"/>
  <c r="FT148" i="273"/>
  <c r="FR59" i="265"/>
  <c r="FR60" i="265" s="1"/>
  <c r="FS20" i="285"/>
  <c r="FS23" i="285" s="1"/>
  <c r="FS9" i="265"/>
  <c r="FS11" i="265" s="1"/>
  <c r="FS14" i="265" s="1"/>
  <c r="FS30" i="265"/>
  <c r="FS33" i="265" s="1"/>
  <c r="BP17" i="286"/>
  <c r="BP49" i="265" s="1"/>
  <c r="BP50" i="265" s="1"/>
  <c r="BP15" i="288"/>
  <c r="BP24" i="286"/>
  <c r="BP25" i="286" s="1"/>
  <c r="FS140" i="273"/>
  <c r="FT137" i="273"/>
  <c r="AZ62" i="286"/>
  <c r="FW122" i="273" l="1"/>
  <c r="FW123" i="273" s="1"/>
  <c r="FW19" i="280" s="1"/>
  <c r="FW20" i="280" s="1"/>
  <c r="FW154" i="273"/>
  <c r="FW155" i="273" s="1"/>
  <c r="FW40" i="280" s="1"/>
  <c r="FW41" i="280" s="1"/>
  <c r="FW44" i="280" s="1"/>
  <c r="CX43" i="280"/>
  <c r="CX45" i="280" s="1"/>
  <c r="CX46" i="280" s="1"/>
  <c r="CX31" i="280"/>
  <c r="FV21" i="280"/>
  <c r="FV36" i="265" s="1"/>
  <c r="FV30" i="280"/>
  <c r="CW53" i="286"/>
  <c r="CW35" i="286"/>
  <c r="FT30" i="265"/>
  <c r="FT33" i="265" s="1"/>
  <c r="GA48" i="273"/>
  <c r="FZ51" i="273"/>
  <c r="FT66" i="273"/>
  <c r="FT67" i="273" s="1"/>
  <c r="AZ14" i="288"/>
  <c r="AZ16" i="288" s="1"/>
  <c r="AZ19" i="288" s="1"/>
  <c r="AZ47" i="286"/>
  <c r="AZ48" i="286" s="1"/>
  <c r="AZ36" i="286"/>
  <c r="AZ37" i="286" s="1"/>
  <c r="AZ63" i="286"/>
  <c r="FV38" i="273"/>
  <c r="FW39" i="273" s="1"/>
  <c r="FW41" i="273" s="1"/>
  <c r="FV146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47" i="273"/>
  <c r="FV141" i="273"/>
  <c r="FV136" i="273"/>
  <c r="FU13" i="288"/>
  <c r="FU32" i="286"/>
  <c r="FU43" i="286"/>
  <c r="FU20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11" i="273"/>
  <c r="FW112" i="273" s="1"/>
  <c r="FW11" i="285" s="1"/>
  <c r="FW12" i="285" s="1"/>
  <c r="FW75" i="273"/>
  <c r="FW90" i="273"/>
  <c r="FW91" i="273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37" i="273"/>
  <c r="FT140" i="273"/>
  <c r="BQ22" i="286"/>
  <c r="BP73" i="265"/>
  <c r="BP57" i="286"/>
  <c r="BP46" i="286"/>
  <c r="FT11" i="278"/>
  <c r="FU148" i="273"/>
  <c r="FT19" i="278"/>
  <c r="FU142" i="273"/>
  <c r="FV13" i="285"/>
  <c r="FV13" i="265" s="1"/>
  <c r="FV22" i="285"/>
  <c r="FV15" i="286"/>
  <c r="FV100" i="273"/>
  <c r="FW101" i="273" s="1"/>
  <c r="FW59" i="273" s="1"/>
  <c r="FY20" i="273"/>
  <c r="FY153" i="273" s="1"/>
  <c r="FX24" i="273"/>
  <c r="FX25" i="273" s="1"/>
  <c r="FU4" i="265"/>
  <c r="FU4" i="275"/>
  <c r="FU4" i="286"/>
  <c r="FU4" i="285"/>
  <c r="FU4" i="273"/>
  <c r="FU4" i="288"/>
  <c r="FU4" i="280"/>
  <c r="FU4" i="282"/>
  <c r="FU4" i="278"/>
  <c r="FT11" i="265"/>
  <c r="FT14" i="265" s="1"/>
  <c r="FT23" i="285"/>
  <c r="FU10" i="265"/>
  <c r="FU31" i="265"/>
  <c r="FV76" i="273"/>
  <c r="FV26" i="280" s="1"/>
  <c r="FV42" i="273"/>
  <c r="FV52" i="273"/>
  <c r="FX122" i="273" l="1"/>
  <c r="FX123" i="273" s="1"/>
  <c r="FX19" i="280" s="1"/>
  <c r="FX20" i="280" s="1"/>
  <c r="FX154" i="273"/>
  <c r="FX155" i="273" s="1"/>
  <c r="FX40" i="280" s="1"/>
  <c r="FX41" i="280" s="1"/>
  <c r="FX44" i="280" s="1"/>
  <c r="CY28" i="280"/>
  <c r="CX70" i="265"/>
  <c r="CX35" i="265"/>
  <c r="CX37" i="265" s="1"/>
  <c r="CX42" i="265" s="1"/>
  <c r="CX47" i="265" s="1"/>
  <c r="CX16" i="265"/>
  <c r="CX19" i="265" s="1"/>
  <c r="CX22" i="265" s="1"/>
  <c r="FW21" i="280"/>
  <c r="FW36" i="265" s="1"/>
  <c r="FW30" i="280"/>
  <c r="FV34" i="278"/>
  <c r="FV9" i="265" s="1"/>
  <c r="GB48" i="273"/>
  <c r="GA51" i="273"/>
  <c r="FU66" i="273"/>
  <c r="FU67" i="273" s="1"/>
  <c r="FV13" i="288"/>
  <c r="FV32" i="286"/>
  <c r="FV43" i="286"/>
  <c r="FV20" i="286"/>
  <c r="FV18" i="285"/>
  <c r="FV15" i="275"/>
  <c r="FV20" i="275" s="1"/>
  <c r="FW17" i="275" s="1"/>
  <c r="FV57" i="273"/>
  <c r="FV60" i="273" s="1"/>
  <c r="FV79" i="273"/>
  <c r="FW80" i="273" s="1"/>
  <c r="FW58" i="273" s="1"/>
  <c r="FX18" i="288"/>
  <c r="FX75" i="273"/>
  <c r="FX90" i="273"/>
  <c r="FX91" i="273" s="1"/>
  <c r="FX96" i="273"/>
  <c r="FX97" i="273" s="1"/>
  <c r="FX111" i="273"/>
  <c r="FX112" i="273" s="1"/>
  <c r="FX11" i="285" s="1"/>
  <c r="FX12" i="285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42" i="273"/>
  <c r="FU11" i="278"/>
  <c r="FV148" i="273"/>
  <c r="FU9" i="265"/>
  <c r="FU11" i="265" s="1"/>
  <c r="FU14" i="265" s="1"/>
  <c r="FU30" i="265"/>
  <c r="FU33" i="265" s="1"/>
  <c r="FW15" i="286"/>
  <c r="FW100" i="273"/>
  <c r="FX101" i="273" s="1"/>
  <c r="FX59" i="273" s="1"/>
  <c r="FW13" i="285"/>
  <c r="FW13" i="265" s="1"/>
  <c r="FW22" i="285"/>
  <c r="FW42" i="273"/>
  <c r="FW52" i="273"/>
  <c r="AZ52" i="265"/>
  <c r="AZ53" i="265" s="1"/>
  <c r="AZ24" i="265"/>
  <c r="AZ25" i="265" s="1"/>
  <c r="BA45" i="286"/>
  <c r="AZ63" i="265"/>
  <c r="AZ65" i="265" s="1"/>
  <c r="AZ67" i="265" s="1"/>
  <c r="AZ80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Z153" i="273" s="1"/>
  <c r="FY24" i="273"/>
  <c r="FY25" i="273" s="1"/>
  <c r="BQ14" i="286"/>
  <c r="BQ16" i="286" s="1"/>
  <c r="FV137" i="273"/>
  <c r="FU140" i="273"/>
  <c r="FW38" i="273"/>
  <c r="FX39" i="273" s="1"/>
  <c r="FX41" i="273" s="1"/>
  <c r="FW146" i="273"/>
  <c r="FX76" i="273"/>
  <c r="FX26" i="280" s="1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41" i="273"/>
  <c r="FW147" i="273"/>
  <c r="FW136" i="273"/>
  <c r="FW76" i="273"/>
  <c r="FW26" i="280" s="1"/>
  <c r="FV31" i="265"/>
  <c r="FV10" i="265"/>
  <c r="BA34" i="286"/>
  <c r="AZ74" i="265"/>
  <c r="AZ75" i="265" s="1"/>
  <c r="AZ81" i="265" s="1"/>
  <c r="CY43" i="280" l="1"/>
  <c r="CY45" i="280" s="1"/>
  <c r="CY46" i="280" s="1"/>
  <c r="CY31" i="280"/>
  <c r="FY122" i="273"/>
  <c r="FY123" i="273" s="1"/>
  <c r="FY19" i="280" s="1"/>
  <c r="FY20" i="280" s="1"/>
  <c r="FY154" i="273"/>
  <c r="FY155" i="273" s="1"/>
  <c r="FY40" i="280" s="1"/>
  <c r="FY41" i="280" s="1"/>
  <c r="FY44" i="280" s="1"/>
  <c r="CX53" i="286"/>
  <c r="CX35" i="286"/>
  <c r="FX21" i="280"/>
  <c r="FX36" i="265" s="1"/>
  <c r="FX30" i="280"/>
  <c r="FV30" i="265"/>
  <c r="FV33" i="265" s="1"/>
  <c r="GB51" i="273"/>
  <c r="GC48" i="273"/>
  <c r="FV66" i="273"/>
  <c r="FV67" i="273" s="1"/>
  <c r="FW13" i="288"/>
  <c r="FW32" i="286"/>
  <c r="FW43" i="286"/>
  <c r="FW20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2" i="286"/>
  <c r="FX43" i="286"/>
  <c r="FX20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37" i="273"/>
  <c r="FV140" i="273"/>
  <c r="BQ17" i="286"/>
  <c r="BQ49" i="265" s="1"/>
  <c r="BQ50" i="265" s="1"/>
  <c r="BQ15" i="288"/>
  <c r="BQ24" i="286"/>
  <c r="BQ25" i="286" s="1"/>
  <c r="GA20" i="273"/>
  <c r="GA153" i="273" s="1"/>
  <c r="FZ24" i="273"/>
  <c r="FZ25" i="273" s="1"/>
  <c r="AZ82" i="265"/>
  <c r="AZ83" i="265"/>
  <c r="FU59" i="265"/>
  <c r="FU60" i="265" s="1"/>
  <c r="FV20" i="285"/>
  <c r="FV23" i="285" s="1"/>
  <c r="FV11" i="278"/>
  <c r="FW148" i="273"/>
  <c r="FV19" i="278"/>
  <c r="FW142" i="273"/>
  <c r="FX13" i="285"/>
  <c r="FX13" i="265" s="1"/>
  <c r="FX22" i="285"/>
  <c r="FX15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2" i="286"/>
  <c r="BA54" i="286" s="1"/>
  <c r="BA60" i="286" s="1"/>
  <c r="FW27" i="278"/>
  <c r="FW32" i="278" s="1"/>
  <c r="FW34" i="278" s="1"/>
  <c r="FY18" i="288"/>
  <c r="FY96" i="273"/>
  <c r="FY97" i="273" s="1"/>
  <c r="FY111" i="273"/>
  <c r="FY112" i="273" s="1"/>
  <c r="FY11" i="285" s="1"/>
  <c r="FY12" i="285" s="1"/>
  <c r="FY75" i="273"/>
  <c r="FY90" i="273"/>
  <c r="FY91" i="273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6" i="286"/>
  <c r="BA58" i="286" s="1"/>
  <c r="BA61" i="286" s="1"/>
  <c r="FW4" i="265"/>
  <c r="FW4" i="282"/>
  <c r="FW4" i="280"/>
  <c r="FW4" i="278"/>
  <c r="FW4" i="286"/>
  <c r="FW4" i="273"/>
  <c r="FW4" i="288"/>
  <c r="FW4" i="275"/>
  <c r="FW4" i="285"/>
  <c r="FV11" i="265"/>
  <c r="FV14" i="265" s="1"/>
  <c r="FX38" i="273"/>
  <c r="FY39" i="273" s="1"/>
  <c r="FY41" i="273" s="1"/>
  <c r="FX146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47" i="273"/>
  <c r="FX141" i="273"/>
  <c r="FX136" i="273"/>
  <c r="FY76" i="273"/>
  <c r="FY26" i="280" s="1"/>
  <c r="FZ122" i="273" l="1"/>
  <c r="FZ123" i="273" s="1"/>
  <c r="FZ19" i="280" s="1"/>
  <c r="FZ20" i="280" s="1"/>
  <c r="FZ154" i="273"/>
  <c r="FZ155" i="273" s="1"/>
  <c r="FZ40" i="280" s="1"/>
  <c r="FZ41" i="280" s="1"/>
  <c r="FZ44" i="280" s="1"/>
  <c r="CY35" i="265"/>
  <c r="CY37" i="265" s="1"/>
  <c r="CY42" i="265" s="1"/>
  <c r="CY47" i="265" s="1"/>
  <c r="CY16" i="265"/>
  <c r="CY19" i="265" s="1"/>
  <c r="CY22" i="265" s="1"/>
  <c r="FY21" i="280"/>
  <c r="FY36" i="265" s="1"/>
  <c r="FY30" i="280"/>
  <c r="CZ28" i="280"/>
  <c r="CY70" i="265"/>
  <c r="GD48" i="273"/>
  <c r="GC51" i="273"/>
  <c r="FX60" i="273"/>
  <c r="FW66" i="273"/>
  <c r="FW67" i="273" s="1"/>
  <c r="FV59" i="265"/>
  <c r="FV60" i="265" s="1"/>
  <c r="FW20" i="285"/>
  <c r="FY13" i="288"/>
  <c r="FY32" i="286"/>
  <c r="FY43" i="286"/>
  <c r="FY20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46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41" i="273"/>
  <c r="FY147" i="273"/>
  <c r="FY136" i="273"/>
  <c r="FW9" i="265"/>
  <c r="FW11" i="265" s="1"/>
  <c r="FW14" i="265" s="1"/>
  <c r="FW30" i="265"/>
  <c r="FW33" i="265" s="1"/>
  <c r="BA62" i="286"/>
  <c r="GB20" i="273"/>
  <c r="GB153" i="273" s="1"/>
  <c r="GA24" i="273"/>
  <c r="GA25" i="273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Y15" i="286"/>
  <c r="FY100" i="273"/>
  <c r="FZ101" i="273" s="1"/>
  <c r="FZ59" i="273" s="1"/>
  <c r="FY13" i="285"/>
  <c r="FY13" i="265" s="1"/>
  <c r="FY22" i="285"/>
  <c r="FW19" i="278"/>
  <c r="FX142" i="273"/>
  <c r="FW11" i="278"/>
  <c r="FX148" i="273"/>
  <c r="FZ18" i="288"/>
  <c r="FZ75" i="273"/>
  <c r="FZ90" i="273"/>
  <c r="FZ91" i="273" s="1"/>
  <c r="FZ96" i="273"/>
  <c r="FZ97" i="273" s="1"/>
  <c r="FZ111" i="273"/>
  <c r="FZ112" i="273" s="1"/>
  <c r="FZ11" i="285" s="1"/>
  <c r="FZ12" i="285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2" i="286"/>
  <c r="BQ73" i="265"/>
  <c r="BQ57" i="286"/>
  <c r="BQ46" i="286"/>
  <c r="FX137" i="273"/>
  <c r="FW140" i="273"/>
  <c r="FX4" i="265"/>
  <c r="FX4" i="275"/>
  <c r="FX4" i="282"/>
  <c r="FX4" i="285"/>
  <c r="FX4" i="288"/>
  <c r="FX4" i="278"/>
  <c r="FX4" i="286"/>
  <c r="FX4" i="280"/>
  <c r="FX4" i="273"/>
  <c r="FW23" i="285"/>
  <c r="CZ43" i="280" l="1"/>
  <c r="CZ45" i="280" s="1"/>
  <c r="CZ46" i="280" s="1"/>
  <c r="CZ31" i="280"/>
  <c r="GA122" i="273"/>
  <c r="GA123" i="273" s="1"/>
  <c r="GA19" i="280" s="1"/>
  <c r="GA20" i="280" s="1"/>
  <c r="GA154" i="273"/>
  <c r="GA155" i="273" s="1"/>
  <c r="GA40" i="280" s="1"/>
  <c r="GA41" i="280" s="1"/>
  <c r="GA44" i="280" s="1"/>
  <c r="CY53" i="286"/>
  <c r="CY35" i="286"/>
  <c r="FZ21" i="280"/>
  <c r="FZ36" i="265" s="1"/>
  <c r="FZ30" i="280"/>
  <c r="GD51" i="273"/>
  <c r="GE48" i="273"/>
  <c r="FW59" i="265"/>
  <c r="FW60" i="265" s="1"/>
  <c r="FX20" i="285"/>
  <c r="FX23" i="285" s="1"/>
  <c r="FY137" i="273"/>
  <c r="FX140" i="273"/>
  <c r="FZ13" i="285"/>
  <c r="FZ13" i="265" s="1"/>
  <c r="FZ22" i="285"/>
  <c r="FZ15" i="286"/>
  <c r="FZ100" i="273"/>
  <c r="GA101" i="273" s="1"/>
  <c r="GA59" i="273" s="1"/>
  <c r="FX9" i="265"/>
  <c r="FX11" i="265" s="1"/>
  <c r="FX14" i="265" s="1"/>
  <c r="FX30" i="265"/>
  <c r="FX33" i="265" s="1"/>
  <c r="GC20" i="273"/>
  <c r="GC153" i="273" s="1"/>
  <c r="GB24" i="273"/>
  <c r="GB25" i="273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4" i="286"/>
  <c r="BR16" i="286" s="1"/>
  <c r="FZ38" i="273"/>
  <c r="GA39" i="273" s="1"/>
  <c r="GA41" i="273" s="1"/>
  <c r="FZ146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47" i="273"/>
  <c r="FZ141" i="273"/>
  <c r="FZ136" i="273"/>
  <c r="FX11" i="278"/>
  <c r="FY148" i="273"/>
  <c r="FX19" i="278"/>
  <c r="FY142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11" i="273"/>
  <c r="GA112" i="273" s="1"/>
  <c r="GA11" i="285" s="1"/>
  <c r="GA12" i="285" s="1"/>
  <c r="GA75" i="273"/>
  <c r="GA90" i="273"/>
  <c r="GA91" i="273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7" i="286"/>
  <c r="BA48" i="286" s="1"/>
  <c r="BA36" i="286"/>
  <c r="BA37" i="286" s="1"/>
  <c r="BA63" i="286"/>
  <c r="FY10" i="265"/>
  <c r="FY31" i="265"/>
  <c r="FZ76" i="273"/>
  <c r="FZ26" i="280" s="1"/>
  <c r="FZ42" i="273"/>
  <c r="FZ52" i="273"/>
  <c r="FY60" i="273"/>
  <c r="FX66" i="273"/>
  <c r="FX67" i="273" s="1"/>
  <c r="GB122" i="273" l="1"/>
  <c r="GB123" i="273" s="1"/>
  <c r="GB19" i="280" s="1"/>
  <c r="GB20" i="280" s="1"/>
  <c r="GB154" i="273"/>
  <c r="GB155" i="273" s="1"/>
  <c r="GB40" i="280" s="1"/>
  <c r="GB41" i="280" s="1"/>
  <c r="GB44" i="280" s="1"/>
  <c r="GA21" i="280"/>
  <c r="GA36" i="265" s="1"/>
  <c r="GA30" i="280"/>
  <c r="CZ35" i="265"/>
  <c r="CZ37" i="265" s="1"/>
  <c r="CZ42" i="265" s="1"/>
  <c r="CZ47" i="265" s="1"/>
  <c r="CZ16" i="265"/>
  <c r="CZ19" i="265" s="1"/>
  <c r="CZ22" i="265" s="1"/>
  <c r="DA28" i="280"/>
  <c r="CZ70" i="265"/>
  <c r="FZ34" i="278"/>
  <c r="FZ9" i="265" s="1"/>
  <c r="GE51" i="273"/>
  <c r="GF48" i="273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4" i="286"/>
  <c r="BA74" i="265"/>
  <c r="BA75" i="265" s="1"/>
  <c r="BA81" i="265" s="1"/>
  <c r="GA38" i="273"/>
  <c r="GB39" i="273" s="1"/>
  <c r="GB41" i="273" s="1"/>
  <c r="GA146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41" i="273"/>
  <c r="GA147" i="273"/>
  <c r="GA136" i="273"/>
  <c r="GA42" i="273"/>
  <c r="GA52" i="273"/>
  <c r="BR17" i="286"/>
  <c r="BR49" i="265" s="1"/>
  <c r="BR50" i="265" s="1"/>
  <c r="BR15" i="288"/>
  <c r="BR24" i="286"/>
  <c r="BR25" i="286" s="1"/>
  <c r="GD20" i="273"/>
  <c r="GD153" i="273" s="1"/>
  <c r="GC24" i="273"/>
  <c r="GC25" i="273" s="1"/>
  <c r="FX59" i="265"/>
  <c r="FX60" i="265" s="1"/>
  <c r="FY20" i="285"/>
  <c r="FY23" i="285" s="1"/>
  <c r="FY66" i="273"/>
  <c r="FY67" i="273" s="1"/>
  <c r="FZ13" i="288"/>
  <c r="FZ32" i="286"/>
  <c r="FZ43" i="286"/>
  <c r="FZ20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5" i="286"/>
  <c r="BA63" i="265"/>
  <c r="BA65" i="265" s="1"/>
  <c r="BA67" i="265" s="1"/>
  <c r="BA80" i="265" s="1"/>
  <c r="GA15" i="286"/>
  <c r="GA100" i="273"/>
  <c r="GB101" i="273" s="1"/>
  <c r="GB59" i="273" s="1"/>
  <c r="GA13" i="285"/>
  <c r="GA13" i="265" s="1"/>
  <c r="GA22" i="285"/>
  <c r="FY19" i="278"/>
  <c r="FZ142" i="273"/>
  <c r="FY11" i="278"/>
  <c r="FZ148" i="273"/>
  <c r="GA76" i="273"/>
  <c r="GA26" i="280" s="1"/>
  <c r="FZ31" i="265"/>
  <c r="FZ10" i="265"/>
  <c r="FY9" i="265"/>
  <c r="FY11" i="265" s="1"/>
  <c r="FY14" i="265" s="1"/>
  <c r="FY30" i="265"/>
  <c r="FY33" i="265" s="1"/>
  <c r="GB18" i="288"/>
  <c r="GB75" i="273"/>
  <c r="GB90" i="273"/>
  <c r="GB91" i="273" s="1"/>
  <c r="GB96" i="273"/>
  <c r="GB97" i="273" s="1"/>
  <c r="GB111" i="273"/>
  <c r="GB112" i="273" s="1"/>
  <c r="GB11" i="285" s="1"/>
  <c r="GB12" i="285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37" i="273"/>
  <c r="FY140" i="273"/>
  <c r="DA43" i="280" l="1"/>
  <c r="DA45" i="280" s="1"/>
  <c r="DA46" i="280" s="1"/>
  <c r="DA31" i="280"/>
  <c r="CZ53" i="286"/>
  <c r="CZ35" i="286"/>
  <c r="GB21" i="280"/>
  <c r="GB36" i="265" s="1"/>
  <c r="GB30" i="280"/>
  <c r="GC122" i="273"/>
  <c r="GC123" i="273" s="1"/>
  <c r="GC19" i="280" s="1"/>
  <c r="GC20" i="280" s="1"/>
  <c r="GC154" i="273"/>
  <c r="GC155" i="273" s="1"/>
  <c r="GC40" i="280" s="1"/>
  <c r="GC41" i="280" s="1"/>
  <c r="GC44" i="280" s="1"/>
  <c r="FZ30" i="265"/>
  <c r="FZ33" i="265" s="1"/>
  <c r="GF51" i="273"/>
  <c r="GG48" i="273"/>
  <c r="FZ66" i="273"/>
  <c r="FZ67" i="273" s="1"/>
  <c r="GB38" i="273"/>
  <c r="GC39" i="273" s="1"/>
  <c r="GC41" i="273" s="1"/>
  <c r="GB146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47" i="273"/>
  <c r="GB141" i="273"/>
  <c r="GB136" i="273"/>
  <c r="GA13" i="288"/>
  <c r="GA32" i="286"/>
  <c r="GA43" i="286"/>
  <c r="GA20" i="286"/>
  <c r="GA18" i="285"/>
  <c r="GA57" i="273"/>
  <c r="GA60" i="273" s="1"/>
  <c r="GA79" i="273"/>
  <c r="GB80" i="273" s="1"/>
  <c r="GB58" i="273" s="1"/>
  <c r="GA15" i="275"/>
  <c r="GA20" i="275" s="1"/>
  <c r="GB17" i="275" s="1"/>
  <c r="BB56" i="286"/>
  <c r="BB58" i="286" s="1"/>
  <c r="BB61" i="286" s="1"/>
  <c r="GC18" i="288"/>
  <c r="GC96" i="273"/>
  <c r="GC97" i="273" s="1"/>
  <c r="GC111" i="273"/>
  <c r="GC112" i="273" s="1"/>
  <c r="GC11" i="285" s="1"/>
  <c r="GC12" i="285" s="1"/>
  <c r="GC75" i="273"/>
  <c r="GC90" i="273"/>
  <c r="GC91" i="273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2" i="286"/>
  <c r="BR73" i="265"/>
  <c r="BR57" i="286"/>
  <c r="BR46" i="286"/>
  <c r="GA4" i="265"/>
  <c r="GA4" i="275"/>
  <c r="GA4" i="286"/>
  <c r="GA4" i="285"/>
  <c r="GA4" i="273"/>
  <c r="GA4" i="282"/>
  <c r="GA4" i="278"/>
  <c r="GA4" i="288"/>
  <c r="GA4" i="280"/>
  <c r="FZ11" i="265"/>
  <c r="FZ14" i="265" s="1"/>
  <c r="GA10" i="265"/>
  <c r="GA31" i="265"/>
  <c r="GB76" i="273"/>
  <c r="GB26" i="280" s="1"/>
  <c r="GB42" i="273"/>
  <c r="GB52" i="273"/>
  <c r="BB52" i="286"/>
  <c r="BB54" i="286" s="1"/>
  <c r="BB60" i="286" s="1"/>
  <c r="GA137" i="273"/>
  <c r="FZ140" i="273"/>
  <c r="GB13" i="285"/>
  <c r="GB13" i="265" s="1"/>
  <c r="GB22" i="285"/>
  <c r="GB15" i="286"/>
  <c r="GB100" i="273"/>
  <c r="GC101" i="273" s="1"/>
  <c r="GC59" i="273" s="1"/>
  <c r="FZ11" i="278"/>
  <c r="GA148" i="273"/>
  <c r="FZ19" i="278"/>
  <c r="GA142" i="273"/>
  <c r="BA82" i="265"/>
  <c r="BA83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E20" i="273"/>
  <c r="GE153" i="273" s="1"/>
  <c r="GD24" i="273"/>
  <c r="GD25" i="273" s="1"/>
  <c r="GA27" i="278"/>
  <c r="GA32" i="278" s="1"/>
  <c r="GA34" i="278" s="1"/>
  <c r="GD122" i="273" l="1"/>
  <c r="GD123" i="273" s="1"/>
  <c r="GD19" i="280" s="1"/>
  <c r="GD20" i="280" s="1"/>
  <c r="GD154" i="273"/>
  <c r="GD155" i="273" s="1"/>
  <c r="GD40" i="280" s="1"/>
  <c r="GD41" i="280" s="1"/>
  <c r="GD44" i="280" s="1"/>
  <c r="GC21" i="280"/>
  <c r="GC36" i="265" s="1"/>
  <c r="GC30" i="280"/>
  <c r="DA35" i="265"/>
  <c r="DA37" i="265" s="1"/>
  <c r="DA42" i="265" s="1"/>
  <c r="DA47" i="265" s="1"/>
  <c r="DA16" i="265"/>
  <c r="DA19" i="265" s="1"/>
  <c r="DA22" i="265" s="1"/>
  <c r="DB28" i="280"/>
  <c r="DA70" i="265"/>
  <c r="BB62" i="286"/>
  <c r="BB14" i="288" s="1"/>
  <c r="BB16" i="288" s="1"/>
  <c r="BB19" i="288" s="1"/>
  <c r="GH48" i="273"/>
  <c r="GG51" i="273"/>
  <c r="FZ59" i="265"/>
  <c r="FZ60" i="265" s="1"/>
  <c r="GA20" i="285"/>
  <c r="GA23" i="285" s="1"/>
  <c r="GA66" i="273"/>
  <c r="GA67" i="273" s="1"/>
  <c r="GA9" i="265"/>
  <c r="GA11" i="265" s="1"/>
  <c r="GA14" i="265" s="1"/>
  <c r="GA30" i="265"/>
  <c r="GA33" i="265" s="1"/>
  <c r="GD18" i="288"/>
  <c r="GD75" i="273"/>
  <c r="GD90" i="273"/>
  <c r="GD91" i="273" s="1"/>
  <c r="GD96" i="273"/>
  <c r="GD97" i="273" s="1"/>
  <c r="GD111" i="273"/>
  <c r="GD112" i="273" s="1"/>
  <c r="GD11" i="285" s="1"/>
  <c r="GD12" i="285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42" i="273"/>
  <c r="GA11" i="278"/>
  <c r="GB148" i="273"/>
  <c r="GA140" i="273"/>
  <c r="GB137" i="273"/>
  <c r="GB4" i="265"/>
  <c r="GB4" i="275"/>
  <c r="GB4" i="282"/>
  <c r="GB4" i="280"/>
  <c r="GB4" i="278"/>
  <c r="GB4" i="288"/>
  <c r="GB4" i="285"/>
  <c r="GB4" i="286"/>
  <c r="GB4" i="273"/>
  <c r="BS14" i="286"/>
  <c r="BS16" i="286" s="1"/>
  <c r="GC38" i="273"/>
  <c r="GD39" i="273" s="1"/>
  <c r="GD41" i="273" s="1"/>
  <c r="GC146" i="273"/>
  <c r="GD76" i="273"/>
  <c r="GD26" i="280" s="1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41" i="273"/>
  <c r="GC147" i="273"/>
  <c r="GC136" i="273"/>
  <c r="GC76" i="273"/>
  <c r="GC26" i="280" s="1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F153" i="273" s="1"/>
  <c r="GE24" i="273"/>
  <c r="GE25" i="273" s="1"/>
  <c r="GB13" i="288"/>
  <c r="GB32" i="286"/>
  <c r="GB43" i="286"/>
  <c r="GB20" i="286"/>
  <c r="GB18" i="285"/>
  <c r="GB15" i="275"/>
  <c r="GB20" i="275" s="1"/>
  <c r="GC17" i="275" s="1"/>
  <c r="GB57" i="273"/>
  <c r="GB60" i="273" s="1"/>
  <c r="GB79" i="273"/>
  <c r="GC80" i="273" s="1"/>
  <c r="GC58" i="273" s="1"/>
  <c r="GC15" i="286"/>
  <c r="GC100" i="273"/>
  <c r="GD101" i="273" s="1"/>
  <c r="GD59" i="273" s="1"/>
  <c r="GC13" i="285"/>
  <c r="GC13" i="265" s="1"/>
  <c r="GC22" i="285"/>
  <c r="GB34" i="278"/>
  <c r="GC42" i="273"/>
  <c r="GC52" i="273"/>
  <c r="GE122" i="273" l="1"/>
  <c r="GE123" i="273" s="1"/>
  <c r="GE19" i="280" s="1"/>
  <c r="GE20" i="280" s="1"/>
  <c r="GE154" i="273"/>
  <c r="GE155" i="273" s="1"/>
  <c r="GE40" i="280" s="1"/>
  <c r="GE41" i="280" s="1"/>
  <c r="GE44" i="280" s="1"/>
  <c r="DB43" i="280"/>
  <c r="DB45" i="280" s="1"/>
  <c r="DB46" i="280" s="1"/>
  <c r="DB31" i="280"/>
  <c r="DA35" i="286"/>
  <c r="DA53" i="286"/>
  <c r="GD21" i="280"/>
  <c r="GD36" i="265" s="1"/>
  <c r="GD30" i="280"/>
  <c r="BB63" i="286"/>
  <c r="BB52" i="265" s="1"/>
  <c r="BB53" i="265" s="1"/>
  <c r="BB47" i="286"/>
  <c r="BB48" i="286" s="1"/>
  <c r="BB63" i="265" s="1"/>
  <c r="BB65" i="265" s="1"/>
  <c r="BB67" i="265" s="1"/>
  <c r="BB80" i="265" s="1"/>
  <c r="BB36" i="286"/>
  <c r="BB37" i="286" s="1"/>
  <c r="BB74" i="265" s="1"/>
  <c r="BB75" i="265" s="1"/>
  <c r="BB81" i="265" s="1"/>
  <c r="GH51" i="273"/>
  <c r="GI48" i="273"/>
  <c r="GB66" i="273"/>
  <c r="GB67" i="273" s="1"/>
  <c r="GB9" i="265"/>
  <c r="GB11" i="265" s="1"/>
  <c r="GB14" i="265" s="1"/>
  <c r="GB30" i="265"/>
  <c r="GB33" i="265" s="1"/>
  <c r="GE18" i="288"/>
  <c r="GE96" i="273"/>
  <c r="GE97" i="273" s="1"/>
  <c r="GE111" i="273"/>
  <c r="GE112" i="273" s="1"/>
  <c r="GE11" i="285" s="1"/>
  <c r="GE12" i="285" s="1"/>
  <c r="GE75" i="273"/>
  <c r="GE90" i="273"/>
  <c r="GE91" i="273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2" i="286"/>
  <c r="GD43" i="286"/>
  <c r="GD20" i="286"/>
  <c r="GD18" i="285"/>
  <c r="GD15" i="275"/>
  <c r="GD57" i="273"/>
  <c r="GD79" i="273"/>
  <c r="GE80" i="273" s="1"/>
  <c r="GE58" i="273" s="1"/>
  <c r="GD42" i="273"/>
  <c r="GD52" i="273"/>
  <c r="BS17" i="286"/>
  <c r="BS49" i="265" s="1"/>
  <c r="BS50" i="265" s="1"/>
  <c r="BS15" i="288"/>
  <c r="BS24" i="286"/>
  <c r="BS25" i="286" s="1"/>
  <c r="BC34" i="286"/>
  <c r="GD38" i="273"/>
  <c r="GE39" i="273" s="1"/>
  <c r="GE41" i="273" s="1"/>
  <c r="GD146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47" i="273"/>
  <c r="GD141" i="273"/>
  <c r="GD136" i="273"/>
  <c r="GE76" i="273"/>
  <c r="GE26" i="280" s="1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G153" i="273" s="1"/>
  <c r="GF24" i="273"/>
  <c r="GF25" i="273" s="1"/>
  <c r="GC13" i="288"/>
  <c r="GC32" i="286"/>
  <c r="GC43" i="286"/>
  <c r="GC20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BC45" i="286"/>
  <c r="GB140" i="273"/>
  <c r="GC137" i="273"/>
  <c r="GB11" i="278"/>
  <c r="GC148" i="273"/>
  <c r="GB19" i="278"/>
  <c r="GC142" i="273"/>
  <c r="GD13" i="285"/>
  <c r="GD13" i="265" s="1"/>
  <c r="GD22" i="285"/>
  <c r="GD15" i="286"/>
  <c r="GD100" i="273"/>
  <c r="GE101" i="273" s="1"/>
  <c r="GE59" i="273" s="1"/>
  <c r="DB35" i="265" l="1"/>
  <c r="DB37" i="265" s="1"/>
  <c r="DB42" i="265" s="1"/>
  <c r="DB47" i="265" s="1"/>
  <c r="DB16" i="265"/>
  <c r="DB19" i="265" s="1"/>
  <c r="DB22" i="265" s="1"/>
  <c r="GF122" i="273"/>
  <c r="GF123" i="273" s="1"/>
  <c r="GF19" i="280" s="1"/>
  <c r="GF20" i="280" s="1"/>
  <c r="GF154" i="273"/>
  <c r="GF155" i="273" s="1"/>
  <c r="GF40" i="280" s="1"/>
  <c r="GF41" i="280" s="1"/>
  <c r="GF44" i="280" s="1"/>
  <c r="DC28" i="280"/>
  <c r="DB70" i="265"/>
  <c r="GE21" i="280"/>
  <c r="GE36" i="265" s="1"/>
  <c r="GE30" i="280"/>
  <c r="BB24" i="265"/>
  <c r="BB25" i="265" s="1"/>
  <c r="GJ48" i="273"/>
  <c r="GJ51" i="273" s="1"/>
  <c r="GI51" i="273"/>
  <c r="GD60" i="273"/>
  <c r="GC66" i="273"/>
  <c r="GC67" i="273" s="1"/>
  <c r="GC19" i="278"/>
  <c r="GD142" i="273"/>
  <c r="GC11" i="278"/>
  <c r="GD148" i="273"/>
  <c r="GD137" i="273"/>
  <c r="GC140" i="273"/>
  <c r="BB82" i="265"/>
  <c r="BB83" i="265"/>
  <c r="GC9" i="265"/>
  <c r="GC11" i="265" s="1"/>
  <c r="GC14" i="265" s="1"/>
  <c r="GC30" i="265"/>
  <c r="GC33" i="265" s="1"/>
  <c r="GH20" i="273"/>
  <c r="GH153" i="273" s="1"/>
  <c r="GG24" i="273"/>
  <c r="GG25" i="273" s="1"/>
  <c r="GE13" i="288"/>
  <c r="GE32" i="286"/>
  <c r="GE43" i="286"/>
  <c r="GE20" i="286"/>
  <c r="GE18" i="285"/>
  <c r="GE57" i="273"/>
  <c r="GE79" i="273"/>
  <c r="GF80" i="273" s="1"/>
  <c r="GF58" i="273" s="1"/>
  <c r="GE15" i="275"/>
  <c r="GD31" i="265"/>
  <c r="GD10" i="265"/>
  <c r="BT22" i="286"/>
  <c r="BS73" i="265"/>
  <c r="BS57" i="286"/>
  <c r="BS46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46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41" i="273"/>
  <c r="GE147" i="273"/>
  <c r="GE136" i="273"/>
  <c r="GB3" i="286"/>
  <c r="GB3" i="278"/>
  <c r="GB3" i="288"/>
  <c r="GB3" i="285"/>
  <c r="GB3" i="282"/>
  <c r="GB3" i="275"/>
  <c r="GB3" i="273"/>
  <c r="GB3" i="265"/>
  <c r="GB3" i="280"/>
  <c r="GB50" i="273"/>
  <c r="BC56" i="286"/>
  <c r="BC58" i="286" s="1"/>
  <c r="BC61" i="286" s="1"/>
  <c r="GF18" i="288"/>
  <c r="GF75" i="273"/>
  <c r="GF90" i="273"/>
  <c r="GF91" i="273" s="1"/>
  <c r="GF96" i="273"/>
  <c r="GF97" i="273" s="1"/>
  <c r="GF111" i="273"/>
  <c r="GF112" i="273" s="1"/>
  <c r="GF11" i="285" s="1"/>
  <c r="GF12" i="285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2" i="286"/>
  <c r="BC54" i="286" s="1"/>
  <c r="BC60" i="286" s="1"/>
  <c r="GD20" i="275"/>
  <c r="GE17" i="275" s="1"/>
  <c r="GE15" i="286"/>
  <c r="GE100" i="273"/>
  <c r="GF101" i="273" s="1"/>
  <c r="GF59" i="273" s="1"/>
  <c r="GE13" i="285"/>
  <c r="GE13" i="265" s="1"/>
  <c r="GE22" i="285"/>
  <c r="GG122" i="273" l="1"/>
  <c r="GG123" i="273" s="1"/>
  <c r="GG19" i="280" s="1"/>
  <c r="GG20" i="280" s="1"/>
  <c r="GG154" i="273"/>
  <c r="GG155" i="273" s="1"/>
  <c r="GG40" i="280" s="1"/>
  <c r="GG41" i="280" s="1"/>
  <c r="GG44" i="280" s="1"/>
  <c r="DC43" i="280"/>
  <c r="DC45" i="280" s="1"/>
  <c r="DC46" i="280" s="1"/>
  <c r="DC31" i="280"/>
  <c r="DB53" i="286"/>
  <c r="DB35" i="286"/>
  <c r="GF21" i="280"/>
  <c r="GF36" i="265" s="1"/>
  <c r="GF30" i="280"/>
  <c r="BC62" i="286"/>
  <c r="BC14" i="288" s="1"/>
  <c r="BC16" i="288" s="1"/>
  <c r="BC19" i="288" s="1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13" i="285"/>
  <c r="GF13" i="265" s="1"/>
  <c r="GF22" i="285"/>
  <c r="GF15" i="286"/>
  <c r="GF100" i="273"/>
  <c r="GG101" i="273" s="1"/>
  <c r="GG59" i="273" s="1"/>
  <c r="GE27" i="278"/>
  <c r="GE32" i="278" s="1"/>
  <c r="GE34" i="278" s="1"/>
  <c r="BT14" i="286"/>
  <c r="BT16" i="286" s="1"/>
  <c r="GI20" i="273"/>
  <c r="GI153" i="273" s="1"/>
  <c r="GH24" i="273"/>
  <c r="GH25" i="273" s="1"/>
  <c r="GD11" i="278"/>
  <c r="GE148" i="273"/>
  <c r="GD19" i="278"/>
  <c r="GE142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14" i="265" s="1"/>
  <c r="GD30" i="265"/>
  <c r="GD33" i="265" s="1"/>
  <c r="GF38" i="273"/>
  <c r="GG39" i="273" s="1"/>
  <c r="GG41" i="273" s="1"/>
  <c r="GF146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47" i="273"/>
  <c r="GF141" i="273"/>
  <c r="GF136" i="273"/>
  <c r="GE10" i="265"/>
  <c r="GE31" i="265"/>
  <c r="GF76" i="273"/>
  <c r="GF26" i="280" s="1"/>
  <c r="GF42" i="273"/>
  <c r="GF52" i="273"/>
  <c r="GE20" i="275"/>
  <c r="GF17" i="275" s="1"/>
  <c r="GG18" i="288"/>
  <c r="GG96" i="273"/>
  <c r="GG97" i="273" s="1"/>
  <c r="GG111" i="273"/>
  <c r="GG112" i="273" s="1"/>
  <c r="GG11" i="285" s="1"/>
  <c r="GG12" i="285" s="1"/>
  <c r="GG75" i="273"/>
  <c r="GG76" i="273" s="1"/>
  <c r="GG26" i="280" s="1"/>
  <c r="GG90" i="273"/>
  <c r="GG91" i="273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D140" i="273"/>
  <c r="GE137" i="273"/>
  <c r="GE60" i="273"/>
  <c r="GD66" i="273"/>
  <c r="GD67" i="273" s="1"/>
  <c r="GH122" i="273" l="1"/>
  <c r="GH123" i="273" s="1"/>
  <c r="GH19" i="280" s="1"/>
  <c r="GH20" i="280" s="1"/>
  <c r="GH154" i="273"/>
  <c r="GH155" i="273" s="1"/>
  <c r="GH40" i="280" s="1"/>
  <c r="GH41" i="280" s="1"/>
  <c r="GH44" i="280" s="1"/>
  <c r="DC35" i="265"/>
  <c r="DC37" i="265" s="1"/>
  <c r="DC42" i="265" s="1"/>
  <c r="DC47" i="265" s="1"/>
  <c r="DC16" i="265"/>
  <c r="DC19" i="265" s="1"/>
  <c r="DC22" i="265" s="1"/>
  <c r="DD28" i="280"/>
  <c r="DC70" i="265"/>
  <c r="GG21" i="280"/>
  <c r="GG36" i="265" s="1"/>
  <c r="GG30" i="280"/>
  <c r="BC63" i="286"/>
  <c r="BC52" i="265" s="1"/>
  <c r="BC53" i="265" s="1"/>
  <c r="BC47" i="286"/>
  <c r="BC48" i="286" s="1"/>
  <c r="BC63" i="265" s="1"/>
  <c r="BC65" i="265" s="1"/>
  <c r="BC67" i="265" s="1"/>
  <c r="BC80" i="265" s="1"/>
  <c r="BC36" i="286"/>
  <c r="BC37" i="286" s="1"/>
  <c r="BD34" i="286" s="1"/>
  <c r="GE66" i="273"/>
  <c r="GE67" i="273" s="1"/>
  <c r="GG15" i="286"/>
  <c r="GG100" i="273"/>
  <c r="GH101" i="273" s="1"/>
  <c r="GH59" i="273" s="1"/>
  <c r="GG13" i="285"/>
  <c r="GG13" i="265" s="1"/>
  <c r="GG22" i="285"/>
  <c r="GF4" i="265"/>
  <c r="GF4" i="288"/>
  <c r="GF4" i="275"/>
  <c r="GF4" i="280"/>
  <c r="GF4" i="282"/>
  <c r="GF4" i="273"/>
  <c r="GF4" i="286"/>
  <c r="GF4" i="278"/>
  <c r="GF4" i="285"/>
  <c r="GG13" i="288"/>
  <c r="GG32" i="286"/>
  <c r="GG43" i="286"/>
  <c r="GG20" i="286"/>
  <c r="GG18" i="285"/>
  <c r="GG57" i="273"/>
  <c r="GG79" i="273"/>
  <c r="GH80" i="273" s="1"/>
  <c r="GH58" i="273" s="1"/>
  <c r="GG15" i="275"/>
  <c r="GF31" i="265"/>
  <c r="GF10" i="265"/>
  <c r="GE19" i="278"/>
  <c r="GF142" i="273"/>
  <c r="GE11" i="278"/>
  <c r="GF148" i="273"/>
  <c r="GJ20" i="273"/>
  <c r="GI24" i="273"/>
  <c r="GI25" i="273" s="1"/>
  <c r="GE9" i="265"/>
  <c r="GE11" i="265" s="1"/>
  <c r="GE14" i="265" s="1"/>
  <c r="GE30" i="265"/>
  <c r="GE33" i="265" s="1"/>
  <c r="BD45" i="286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37" i="273"/>
  <c r="GE140" i="273"/>
  <c r="GG38" i="273"/>
  <c r="GH39" i="273" s="1"/>
  <c r="GH41" i="273" s="1"/>
  <c r="GG146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41" i="273"/>
  <c r="GG147" i="273"/>
  <c r="GG136" i="273"/>
  <c r="GF13" i="288"/>
  <c r="GF32" i="286"/>
  <c r="GF43" i="286"/>
  <c r="GF20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H18" i="288"/>
  <c r="GH75" i="273"/>
  <c r="GH96" i="273"/>
  <c r="GH97" i="273" s="1"/>
  <c r="GH111" i="273"/>
  <c r="GH112" i="273" s="1"/>
  <c r="GH11" i="285" s="1"/>
  <c r="GH12" i="285" s="1"/>
  <c r="GH90" i="273"/>
  <c r="GH91" i="273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7" i="286"/>
  <c r="BT49" i="265" s="1"/>
  <c r="BT50" i="265" s="1"/>
  <c r="BT15" i="288"/>
  <c r="BT24" i="286"/>
  <c r="BT25" i="286" s="1"/>
  <c r="GJ24" i="273" l="1"/>
  <c r="GJ25" i="273" s="1"/>
  <c r="GJ153" i="273"/>
  <c r="DD43" i="280"/>
  <c r="DD45" i="280" s="1"/>
  <c r="DD46" i="280" s="1"/>
  <c r="DD31" i="280"/>
  <c r="DC35" i="286"/>
  <c r="DC53" i="286"/>
  <c r="GI122" i="273"/>
  <c r="GI123" i="273" s="1"/>
  <c r="GI19" i="280" s="1"/>
  <c r="GI20" i="280" s="1"/>
  <c r="GI154" i="273"/>
  <c r="GI155" i="273" s="1"/>
  <c r="GI40" i="280" s="1"/>
  <c r="GI41" i="280" s="1"/>
  <c r="GI44" i="280" s="1"/>
  <c r="GH21" i="280"/>
  <c r="GH36" i="265" s="1"/>
  <c r="GH30" i="280"/>
  <c r="BC74" i="265"/>
  <c r="BC75" i="265" s="1"/>
  <c r="BC81" i="265" s="1"/>
  <c r="BC83" i="265" s="1"/>
  <c r="BC24" i="265"/>
  <c r="BC25" i="265" s="1"/>
  <c r="GG60" i="273"/>
  <c r="GF66" i="273"/>
  <c r="GF67" i="273" s="1"/>
  <c r="BU22" i="286"/>
  <c r="BT73" i="265"/>
  <c r="BT57" i="286"/>
  <c r="BT46" i="286"/>
  <c r="GH38" i="273"/>
  <c r="GI39" i="273" s="1"/>
  <c r="GI41" i="273" s="1"/>
  <c r="GH146" i="273"/>
  <c r="GH13" i="285"/>
  <c r="GH13" i="265" s="1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BC82" i="265"/>
  <c r="GI18" i="288"/>
  <c r="GI75" i="273"/>
  <c r="GI76" i="273" s="1"/>
  <c r="GI26" i="280" s="1"/>
  <c r="GI90" i="273"/>
  <c r="GI91" i="273" s="1"/>
  <c r="GI111" i="273"/>
  <c r="GI112" i="273" s="1"/>
  <c r="GI11" i="285" s="1"/>
  <c r="GI12" i="285" s="1"/>
  <c r="GI96" i="273"/>
  <c r="GI97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48" i="273"/>
  <c r="GF19" i="278"/>
  <c r="GG142" i="273"/>
  <c r="GE50" i="273"/>
  <c r="GE3" i="275"/>
  <c r="GE3" i="285"/>
  <c r="GE3" i="286"/>
  <c r="GE3" i="273"/>
  <c r="GE3" i="278"/>
  <c r="GE3" i="280"/>
  <c r="GE3" i="288"/>
  <c r="GE3" i="282"/>
  <c r="GE3" i="265"/>
  <c r="BD52" i="286"/>
  <c r="BD54" i="286" s="1"/>
  <c r="BD60" i="286" s="1"/>
  <c r="GH15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47" i="273"/>
  <c r="GH141" i="273"/>
  <c r="GH136" i="273"/>
  <c r="GF9" i="265"/>
  <c r="GF11" i="265" s="1"/>
  <c r="GF14" i="265" s="1"/>
  <c r="GF30" i="265"/>
  <c r="GF33" i="265" s="1"/>
  <c r="GG10" i="265"/>
  <c r="GG31" i="265"/>
  <c r="GH76" i="273"/>
  <c r="GH26" i="280" s="1"/>
  <c r="GH42" i="273"/>
  <c r="GH52" i="273"/>
  <c r="GG137" i="273"/>
  <c r="GF140" i="273"/>
  <c r="BD56" i="286"/>
  <c r="BD58" i="286" s="1"/>
  <c r="BD61" i="286" s="1"/>
  <c r="GJ18" i="288"/>
  <c r="GJ96" i="273"/>
  <c r="GJ97" i="273" s="1"/>
  <c r="GJ111" i="273"/>
  <c r="GJ112" i="273" s="1"/>
  <c r="GJ75" i="273"/>
  <c r="GJ90" i="273"/>
  <c r="GJ91" i="273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DD35" i="265" l="1"/>
  <c r="DD37" i="265" s="1"/>
  <c r="DD42" i="265" s="1"/>
  <c r="DD47" i="265" s="1"/>
  <c r="DD16" i="265"/>
  <c r="DD19" i="265" s="1"/>
  <c r="DD22" i="265" s="1"/>
  <c r="GJ122" i="273"/>
  <c r="GJ123" i="273" s="1"/>
  <c r="GJ154" i="273"/>
  <c r="GJ155" i="273" s="1"/>
  <c r="GJ40" i="280" s="1"/>
  <c r="GJ41" i="280" s="1"/>
  <c r="GJ44" i="280" s="1"/>
  <c r="GI21" i="280"/>
  <c r="GI36" i="265" s="1"/>
  <c r="GI30" i="280"/>
  <c r="DE28" i="280"/>
  <c r="DD70" i="265"/>
  <c r="BD62" i="286"/>
  <c r="BD14" i="288" s="1"/>
  <c r="BD16" i="288" s="1"/>
  <c r="BD19" i="288" s="1"/>
  <c r="GF59" i="265"/>
  <c r="GF60" i="265" s="1"/>
  <c r="GG20" i="285"/>
  <c r="GG23" i="285" s="1"/>
  <c r="GJ100" i="273"/>
  <c r="GJ15" i="286"/>
  <c r="H91" i="273"/>
  <c r="GJ11" i="285"/>
  <c r="GJ12" i="285" s="1"/>
  <c r="H112" i="273"/>
  <c r="H11" i="285" s="1"/>
  <c r="GH13" i="288"/>
  <c r="GH32" i="286"/>
  <c r="GH43" i="286"/>
  <c r="GH20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42" i="273"/>
  <c r="GG11" i="278"/>
  <c r="GH148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41" i="273"/>
  <c r="GI147" i="273"/>
  <c r="GI136" i="273"/>
  <c r="GI15" i="286"/>
  <c r="GI100" i="273"/>
  <c r="GJ101" i="273" s="1"/>
  <c r="GJ59" i="273" s="1"/>
  <c r="GG9" i="265"/>
  <c r="GG11" i="265" s="1"/>
  <c r="GG14" i="265" s="1"/>
  <c r="GG30" i="265"/>
  <c r="GG33" i="265" s="1"/>
  <c r="GI13" i="288"/>
  <c r="GI32" i="286"/>
  <c r="GI43" i="286"/>
  <c r="GI20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46" i="273"/>
  <c r="S63" i="277"/>
  <c r="R74" i="277"/>
  <c r="R63" i="277"/>
  <c r="R69" i="277"/>
  <c r="R59" i="277"/>
  <c r="R60" i="277" s="1"/>
  <c r="Q59" i="277"/>
  <c r="Q60" i="277" s="1"/>
  <c r="S74" i="277"/>
  <c r="Q64" i="277"/>
  <c r="S73" i="277"/>
  <c r="M69" i="277"/>
  <c r="J73" i="277"/>
  <c r="K74" i="277"/>
  <c r="R64" i="277"/>
  <c r="R71" i="277"/>
  <c r="R73" i="277"/>
  <c r="R72" i="277"/>
  <c r="J59" i="277"/>
  <c r="J60" i="277" s="1"/>
  <c r="J74" i="277"/>
  <c r="Q63" i="277"/>
  <c r="Q65" i="277" s="1"/>
  <c r="Q67" i="277" s="1"/>
  <c r="Q80" i="277" s="1"/>
  <c r="S69" i="277"/>
  <c r="S59" i="277"/>
  <c r="S60" i="277" s="1"/>
  <c r="K71" i="277"/>
  <c r="P70" i="277"/>
  <c r="M63" i="277"/>
  <c r="L72" i="277"/>
  <c r="T70" i="277"/>
  <c r="N71" i="277"/>
  <c r="P64" i="277"/>
  <c r="O74" i="277"/>
  <c r="J71" i="277"/>
  <c r="O71" i="277"/>
  <c r="L70" i="277"/>
  <c r="T69" i="277"/>
  <c r="L63" i="277"/>
  <c r="J72" i="277"/>
  <c r="T74" i="277"/>
  <c r="M74" i="277"/>
  <c r="L64" i="277"/>
  <c r="P69" i="277"/>
  <c r="N64" i="277"/>
  <c r="L73" i="277"/>
  <c r="M73" i="277"/>
  <c r="P73" i="277"/>
  <c r="O73" i="277"/>
  <c r="O70" i="277"/>
  <c r="J69" i="277"/>
  <c r="Q74" i="277"/>
  <c r="O69" i="277"/>
  <c r="R70" i="277"/>
  <c r="J63" i="277"/>
  <c r="S72" i="277"/>
  <c r="L59" i="277"/>
  <c r="L60" i="277" s="1"/>
  <c r="M72" i="277"/>
  <c r="N74" i="277"/>
  <c r="J64" i="277"/>
  <c r="P71" i="277"/>
  <c r="P74" i="277"/>
  <c r="N69" i="277"/>
  <c r="N73" i="277"/>
  <c r="S70" i="277"/>
  <c r="N59" i="277"/>
  <c r="N60" i="277" s="1"/>
  <c r="P72" i="277"/>
  <c r="O64" i="277"/>
  <c r="L71" i="277"/>
  <c r="N63" i="277"/>
  <c r="N65" i="277" s="1"/>
  <c r="N67" i="277" s="1"/>
  <c r="N80" i="277" s="1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3" i="277"/>
  <c r="U74" i="277"/>
  <c r="T73" i="277"/>
  <c r="T72" i="277"/>
  <c r="O72" i="277"/>
  <c r="O63" i="277"/>
  <c r="O65" i="277" s="1"/>
  <c r="O67" i="277" s="1"/>
  <c r="O80" i="277" s="1"/>
  <c r="T63" i="277"/>
  <c r="T64" i="277"/>
  <c r="Q70" i="277"/>
  <c r="K73" i="277"/>
  <c r="K64" i="277"/>
  <c r="K69" i="277"/>
  <c r="Q71" i="277"/>
  <c r="U72" i="277"/>
  <c r="U71" i="277"/>
  <c r="J70" i="277"/>
  <c r="P63" i="277"/>
  <c r="P65" i="277" s="1"/>
  <c r="U70" i="277"/>
  <c r="K59" i="277"/>
  <c r="K60" i="277" s="1"/>
  <c r="U63" i="277"/>
  <c r="U65" i="277" s="1"/>
  <c r="U73" i="277"/>
  <c r="V72" i="277"/>
  <c r="V70" i="277"/>
  <c r="X73" i="277"/>
  <c r="W72" i="277"/>
  <c r="W70" i="277"/>
  <c r="V69" i="277"/>
  <c r="V71" i="277"/>
  <c r="U59" i="277"/>
  <c r="U60" i="277" s="1"/>
  <c r="W59" i="277"/>
  <c r="W60" i="277" s="1"/>
  <c r="W73" i="277"/>
  <c r="V59" i="277"/>
  <c r="V60" i="277" s="1"/>
  <c r="W69" i="277"/>
  <c r="V73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3" i="277"/>
  <c r="Y72" i="277"/>
  <c r="X72" i="277"/>
  <c r="X64" i="277"/>
  <c r="Z70" i="277"/>
  <c r="Y71" i="277"/>
  <c r="Y64" i="277"/>
  <c r="Y69" i="277"/>
  <c r="Z64" i="277"/>
  <c r="Z73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I70" i="277"/>
  <c r="AJ69" i="277"/>
  <c r="AJ71" i="277"/>
  <c r="AI64" i="277"/>
  <c r="AJ72" i="277"/>
  <c r="AH70" i="277"/>
  <c r="AI71" i="277"/>
  <c r="AH69" i="277"/>
  <c r="AM69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N64" i="277"/>
  <c r="AL69" i="277"/>
  <c r="AO64" i="277"/>
  <c r="AN59" i="277"/>
  <c r="AN60" i="277" s="1"/>
  <c r="AN71" i="277"/>
  <c r="AN72" i="277"/>
  <c r="AP64" i="277"/>
  <c r="AN69" i="277"/>
  <c r="AO71" i="277"/>
  <c r="AO72" i="277"/>
  <c r="AO59" i="277"/>
  <c r="AO60" i="277" s="1"/>
  <c r="AP72" i="277"/>
  <c r="AO69" i="277"/>
  <c r="AQ69" i="277"/>
  <c r="AQ59" i="277"/>
  <c r="AQ60" i="277" s="1"/>
  <c r="AP69" i="277"/>
  <c r="AQ64" i="277"/>
  <c r="AQ71" i="277"/>
  <c r="AP59" i="277"/>
  <c r="AP60" i="277" s="1"/>
  <c r="AS59" i="277"/>
  <c r="AS60" i="277" s="1"/>
  <c r="AQ72" i="277"/>
  <c r="AP71" i="277"/>
  <c r="AR72" i="277"/>
  <c r="AR69" i="277"/>
  <c r="AS69" i="277"/>
  <c r="AT69" i="277"/>
  <c r="AT71" i="277"/>
  <c r="AR71" i="277"/>
  <c r="AR59" i="277"/>
  <c r="AR60" i="277" s="1"/>
  <c r="AS72" i="277"/>
  <c r="AR64" i="277"/>
  <c r="AW64" i="277"/>
  <c r="AU72" i="277"/>
  <c r="AT59" i="277"/>
  <c r="AT60" i="277" s="1"/>
  <c r="AT72" i="277"/>
  <c r="AU59" i="277"/>
  <c r="AU60" i="277" s="1"/>
  <c r="AS71" i="277"/>
  <c r="AS64" i="277"/>
  <c r="AU64" i="277"/>
  <c r="AT64" i="277"/>
  <c r="AU71" i="277"/>
  <c r="AV64" i="277"/>
  <c r="AV71" i="277"/>
  <c r="AU69" i="277"/>
  <c r="AV59" i="277"/>
  <c r="AV60" i="277" s="1"/>
  <c r="AX64" i="277"/>
  <c r="AW72" i="277"/>
  <c r="AW69" i="277"/>
  <c r="AX71" i="277"/>
  <c r="AW59" i="277"/>
  <c r="AW60" i="277" s="1"/>
  <c r="AV69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Y69" i="277"/>
  <c r="AZ69" i="277"/>
  <c r="AY71" i="277"/>
  <c r="BA69" i="277"/>
  <c r="AY72" i="277"/>
  <c r="AZ71" i="277"/>
  <c r="AZ59" i="277"/>
  <c r="AZ60" i="277" s="1"/>
  <c r="BB69" i="277"/>
  <c r="BA64" i="277"/>
  <c r="BB64" i="277"/>
  <c r="BB72" i="277"/>
  <c r="BA71" i="277"/>
  <c r="BA72" i="277"/>
  <c r="BA59" i="277"/>
  <c r="BA60" i="277" s="1"/>
  <c r="BB71" i="277"/>
  <c r="BB59" i="277"/>
  <c r="BB60" i="277" s="1"/>
  <c r="BD69" i="277"/>
  <c r="BD72" i="277"/>
  <c r="BC59" i="277"/>
  <c r="BC60" i="277" s="1"/>
  <c r="BC72" i="277"/>
  <c r="BC71" i="277"/>
  <c r="BD71" i="277"/>
  <c r="BC69" i="277"/>
  <c r="BD64" i="277"/>
  <c r="BC64" i="277"/>
  <c r="GJ12" i="278"/>
  <c r="GJ13" i="278" s="1"/>
  <c r="GJ25" i="278" s="1"/>
  <c r="GJ33" i="278"/>
  <c r="GJ147" i="273"/>
  <c r="GJ20" i="278"/>
  <c r="GJ21" i="278" s="1"/>
  <c r="GJ41" i="278"/>
  <c r="GJ42" i="278" s="1"/>
  <c r="GJ141" i="273"/>
  <c r="GJ136" i="273"/>
  <c r="H97" i="273"/>
  <c r="GG140" i="273"/>
  <c r="GH137" i="273"/>
  <c r="GH4" i="265"/>
  <c r="GH4" i="275"/>
  <c r="GH4" i="280"/>
  <c r="GH4" i="288"/>
  <c r="GH4" i="273"/>
  <c r="GH4" i="286"/>
  <c r="GH4" i="282"/>
  <c r="GH4" i="278"/>
  <c r="GH4" i="285"/>
  <c r="GH10" i="265"/>
  <c r="GH31" i="265"/>
  <c r="GI38" i="273"/>
  <c r="GJ39" i="273" s="1"/>
  <c r="GJ41" i="273" s="1"/>
  <c r="GI146" i="273"/>
  <c r="GI13" i="285"/>
  <c r="GI13" i="265" s="1"/>
  <c r="GI22" i="285"/>
  <c r="GJ76" i="273"/>
  <c r="GJ26" i="280" s="1"/>
  <c r="BU14" i="286"/>
  <c r="BU16" i="286" s="1"/>
  <c r="GG66" i="273"/>
  <c r="GG67" i="273" s="1"/>
  <c r="DE43" i="280" l="1"/>
  <c r="DE45" i="280" s="1"/>
  <c r="DE46" i="280" s="1"/>
  <c r="DE31" i="280"/>
  <c r="H123" i="273"/>
  <c r="H19" i="280" s="1"/>
  <c r="GJ19" i="280"/>
  <c r="GJ20" i="280" s="1"/>
  <c r="DD35" i="286"/>
  <c r="DD53" i="286"/>
  <c r="K75" i="277"/>
  <c r="K81" i="277" s="1"/>
  <c r="BD63" i="286"/>
  <c r="BD52" i="265" s="1"/>
  <c r="BD53" i="265" s="1"/>
  <c r="BD47" i="286"/>
  <c r="BD48" i="286" s="1"/>
  <c r="BE45" i="286" s="1"/>
  <c r="GI34" i="278"/>
  <c r="GI30" i="265" s="1"/>
  <c r="BD36" i="286"/>
  <c r="BD37" i="286" s="1"/>
  <c r="BD74" i="265" s="1"/>
  <c r="Q75" i="277"/>
  <c r="Q81" i="277" s="1"/>
  <c r="Q83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3" i="286"/>
  <c r="GJ20" i="286"/>
  <c r="GJ32" i="286"/>
  <c r="GJ15" i="275"/>
  <c r="GJ20" i="275" s="1"/>
  <c r="GJ57" i="273"/>
  <c r="GJ79" i="273"/>
  <c r="H76" i="273"/>
  <c r="H26" i="280" s="1"/>
  <c r="GJ42" i="273"/>
  <c r="GJ52" i="273"/>
  <c r="GJ43" i="278"/>
  <c r="H42" i="278"/>
  <c r="U67" i="277"/>
  <c r="U80" i="277" s="1"/>
  <c r="U75" i="277"/>
  <c r="U81" i="277" s="1"/>
  <c r="P75" i="277"/>
  <c r="P81" i="277" s="1"/>
  <c r="T75" i="277"/>
  <c r="T81" i="277" s="1"/>
  <c r="Q82" i="277"/>
  <c r="R65" i="277"/>
  <c r="R67" i="277" s="1"/>
  <c r="R80" i="277" s="1"/>
  <c r="S65" i="277"/>
  <c r="S67" i="277" s="1"/>
  <c r="S80" i="277" s="1"/>
  <c r="BE34" i="286"/>
  <c r="GJ13" i="285"/>
  <c r="GJ22" i="285"/>
  <c r="H12" i="285"/>
  <c r="H22" i="285" s="1"/>
  <c r="GG59" i="265"/>
  <c r="GG60" i="265" s="1"/>
  <c r="GH20" i="285"/>
  <c r="GH23" i="285" s="1"/>
  <c r="BU17" i="286"/>
  <c r="BU49" i="265" s="1"/>
  <c r="BU50" i="265" s="1"/>
  <c r="BU15" i="288"/>
  <c r="BU24" i="286"/>
  <c r="BU25" i="286" s="1"/>
  <c r="GI137" i="273"/>
  <c r="GH140" i="273"/>
  <c r="H33" i="278"/>
  <c r="H20" i="278"/>
  <c r="H41" i="278"/>
  <c r="H12" i="278"/>
  <c r="H147" i="273"/>
  <c r="H136" i="273"/>
  <c r="H141" i="273"/>
  <c r="GJ26" i="278"/>
  <c r="GJ27" i="278" s="1"/>
  <c r="H21" i="278"/>
  <c r="H26" i="278" s="1"/>
  <c r="P67" i="277"/>
  <c r="P80" i="277" s="1"/>
  <c r="T65" i="277"/>
  <c r="T67" i="277" s="1"/>
  <c r="T80" i="277" s="1"/>
  <c r="K65" i="277"/>
  <c r="K67" i="277" s="1"/>
  <c r="K80" i="277" s="1"/>
  <c r="N75" i="277"/>
  <c r="N81" i="277" s="1"/>
  <c r="N83" i="277" s="1"/>
  <c r="J65" i="277"/>
  <c r="J67" i="277" s="1"/>
  <c r="J80" i="277" s="1"/>
  <c r="O75" i="277"/>
  <c r="O81" i="277" s="1"/>
  <c r="O82" i="277" s="1"/>
  <c r="J75" i="277"/>
  <c r="J81" i="277" s="1"/>
  <c r="L65" i="277"/>
  <c r="L67" i="277" s="1"/>
  <c r="L80" i="277" s="1"/>
  <c r="M65" i="277"/>
  <c r="M67" i="277" s="1"/>
  <c r="M80" i="277" s="1"/>
  <c r="S75" i="277"/>
  <c r="S81" i="277" s="1"/>
  <c r="M75" i="277"/>
  <c r="M81" i="277" s="1"/>
  <c r="R75" i="277"/>
  <c r="R81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I31" i="265"/>
  <c r="GI10" i="265"/>
  <c r="GH11" i="278"/>
  <c r="GI148" i="273"/>
  <c r="GH19" i="278"/>
  <c r="GI142" i="273"/>
  <c r="BD24" i="265"/>
  <c r="BD25" i="265" s="1"/>
  <c r="BD63" i="265"/>
  <c r="GH9" i="265"/>
  <c r="GH11" i="265" s="1"/>
  <c r="GH14" i="265" s="1"/>
  <c r="GH30" i="265"/>
  <c r="GH33" i="265" s="1"/>
  <c r="H15" i="286"/>
  <c r="H100" i="273"/>
  <c r="GJ21" i="280" l="1"/>
  <c r="GJ30" i="280"/>
  <c r="H20" i="280"/>
  <c r="H30" i="280" s="1"/>
  <c r="DF28" i="280"/>
  <c r="DE70" i="265"/>
  <c r="DE35" i="265"/>
  <c r="DE37" i="265" s="1"/>
  <c r="DE42" i="265" s="1"/>
  <c r="DE47" i="265" s="1"/>
  <c r="DE16" i="265"/>
  <c r="DE19" i="265" s="1"/>
  <c r="DE22" i="265" s="1"/>
  <c r="GI9" i="265"/>
  <c r="GI33" i="265"/>
  <c r="N82" i="277"/>
  <c r="O83" i="277"/>
  <c r="GH59" i="265"/>
  <c r="GH60" i="265" s="1"/>
  <c r="GI20" i="285"/>
  <c r="GI23" i="285" s="1"/>
  <c r="BD65" i="265"/>
  <c r="BD67" i="265" s="1"/>
  <c r="BD80" i="265" s="1"/>
  <c r="V63" i="277"/>
  <c r="V65" i="277" s="1"/>
  <c r="V67" i="277" s="1"/>
  <c r="V80" i="277" s="1"/>
  <c r="GI19" i="278"/>
  <c r="GJ142" i="273"/>
  <c r="GJ19" i="278" s="1"/>
  <c r="GI11" i="278"/>
  <c r="GJ148" i="273"/>
  <c r="GJ11" i="278" s="1"/>
  <c r="M82" i="277"/>
  <c r="M83" i="277"/>
  <c r="J82" i="277"/>
  <c r="J83" i="277"/>
  <c r="T82" i="277"/>
  <c r="T83" i="277"/>
  <c r="GJ137" i="273"/>
  <c r="GJ140" i="273" s="1"/>
  <c r="GI140" i="273"/>
  <c r="GJ13" i="265"/>
  <c r="H13" i="285"/>
  <c r="H13" i="265" s="1"/>
  <c r="H23" i="269" s="1"/>
  <c r="K23" i="269" s="1"/>
  <c r="BD75" i="265"/>
  <c r="BD81" i="265" s="1"/>
  <c r="V74" i="277"/>
  <c r="V75" i="277" s="1"/>
  <c r="V81" i="277" s="1"/>
  <c r="R82" i="277"/>
  <c r="R83" i="277"/>
  <c r="U82" i="277"/>
  <c r="U83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BE56" i="286"/>
  <c r="BE58" i="286" s="1"/>
  <c r="BE61" i="286" s="1"/>
  <c r="K82" i="277"/>
  <c r="K83" i="277"/>
  <c r="P82" i="277"/>
  <c r="P83" i="277"/>
  <c r="BV22" i="286"/>
  <c r="BU73" i="265"/>
  <c r="BU57" i="286"/>
  <c r="BU46" i="286"/>
  <c r="BE52" i="286"/>
  <c r="BE54" i="286" s="1"/>
  <c r="BE60" i="286" s="1"/>
  <c r="GI11" i="265"/>
  <c r="GI14" i="265" s="1"/>
  <c r="S82" i="277"/>
  <c r="S83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3" i="286"/>
  <c r="H32" i="286"/>
  <c r="H13" i="288"/>
  <c r="H20" i="286"/>
  <c r="H15" i="275"/>
  <c r="H79" i="273"/>
  <c r="H57" i="273"/>
  <c r="GJ60" i="273"/>
  <c r="GJ66" i="273" s="1"/>
  <c r="GJ67" i="273" s="1"/>
  <c r="GI66" i="273"/>
  <c r="GI67" i="273" s="1"/>
  <c r="DE35" i="286" l="1"/>
  <c r="DE53" i="286"/>
  <c r="DF43" i="280"/>
  <c r="DF45" i="280" s="1"/>
  <c r="DF46" i="280" s="1"/>
  <c r="DF31" i="280"/>
  <c r="GJ36" i="265"/>
  <c r="H21" i="280"/>
  <c r="H36" i="265" s="1"/>
  <c r="H46" i="269" s="1"/>
  <c r="K46" i="269" s="1"/>
  <c r="GJ3" i="286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4" i="286"/>
  <c r="BV16" i="286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V33" i="277" s="1"/>
  <c r="V37" i="277" s="1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G16" i="277"/>
  <c r="AH43" i="277"/>
  <c r="AF32" i="277"/>
  <c r="AG39" i="277"/>
  <c r="AG43" i="277"/>
  <c r="AH39" i="277"/>
  <c r="AF18" i="277"/>
  <c r="AG45" i="277"/>
  <c r="AI44" i="277"/>
  <c r="AG32" i="277"/>
  <c r="AH18" i="277"/>
  <c r="AH36" i="277"/>
  <c r="AF45" i="277"/>
  <c r="AF31" i="277"/>
  <c r="AG10" i="277"/>
  <c r="AH13" i="277"/>
  <c r="AG17" i="277"/>
  <c r="AG44" i="277"/>
  <c r="AH21" i="277"/>
  <c r="AH32" i="277"/>
  <c r="AG35" i="277"/>
  <c r="AG30" i="277"/>
  <c r="AG13" i="277"/>
  <c r="AG31" i="277"/>
  <c r="AG36" i="277"/>
  <c r="AG9" i="277"/>
  <c r="AG21" i="277"/>
  <c r="AI30" i="277"/>
  <c r="AJ32" i="277"/>
  <c r="AI36" i="277"/>
  <c r="AH44" i="277"/>
  <c r="AH40" i="277"/>
  <c r="AH31" i="277"/>
  <c r="AI31" i="277"/>
  <c r="AI32" i="277"/>
  <c r="AH35" i="277"/>
  <c r="AH9" i="277"/>
  <c r="AI43" i="277"/>
  <c r="AJ21" i="277"/>
  <c r="AJ36" i="277"/>
  <c r="J24" i="277"/>
  <c r="AI18" i="277"/>
  <c r="AH16" i="277"/>
  <c r="AI21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40" i="277"/>
  <c r="AJ30" i="277"/>
  <c r="AJ17" i="277"/>
  <c r="AJ9" i="277"/>
  <c r="AJ45" i="277"/>
  <c r="AJ44" i="277"/>
  <c r="AJ39" i="277"/>
  <c r="AJ43" i="277"/>
  <c r="AL39" i="277"/>
  <c r="AL32" i="277"/>
  <c r="AK40" i="277"/>
  <c r="AL13" i="277"/>
  <c r="AK32" i="277"/>
  <c r="AK43" i="277"/>
  <c r="AK13" i="277"/>
  <c r="AK31" i="277"/>
  <c r="AL9" i="277"/>
  <c r="AK9" i="277"/>
  <c r="AL44" i="277"/>
  <c r="AL36" i="277"/>
  <c r="AK39" i="277"/>
  <c r="AK10" i="277"/>
  <c r="AL10" i="277"/>
  <c r="AL30" i="277"/>
  <c r="AL45" i="277"/>
  <c r="AK30" i="277"/>
  <c r="AL40" i="277"/>
  <c r="AK45" i="277"/>
  <c r="AL21" i="277"/>
  <c r="AL18" i="277"/>
  <c r="AM44" i="277"/>
  <c r="AM13" i="277"/>
  <c r="AK18" i="277"/>
  <c r="AK17" i="277"/>
  <c r="AK21" i="277"/>
  <c r="AL31" i="277"/>
  <c r="AK44" i="277"/>
  <c r="AL43" i="277"/>
  <c r="AK36" i="277"/>
  <c r="AL17" i="277"/>
  <c r="AM36" i="277"/>
  <c r="AM45" i="277"/>
  <c r="AN43" i="277"/>
  <c r="AN32" i="277"/>
  <c r="AM9" i="277"/>
  <c r="AM40" i="277"/>
  <c r="AM17" i="277"/>
  <c r="AM21" i="277"/>
  <c r="AM39" i="277"/>
  <c r="AN44" i="277"/>
  <c r="AN40" i="277"/>
  <c r="AO39" i="277"/>
  <c r="AM32" i="277"/>
  <c r="AN30" i="277"/>
  <c r="AM10" i="277"/>
  <c r="AM31" i="277"/>
  <c r="AN9" i="277"/>
  <c r="AO36" i="277"/>
  <c r="AO17" i="277"/>
  <c r="AN45" i="277"/>
  <c r="AN18" i="277"/>
  <c r="AM43" i="277"/>
  <c r="AM18" i="277"/>
  <c r="AN21" i="277"/>
  <c r="AN39" i="277"/>
  <c r="AP21" i="277"/>
  <c r="AO9" i="277"/>
  <c r="AN13" i="277"/>
  <c r="AP36" i="277"/>
  <c r="AO40" i="277"/>
  <c r="AN17" i="277"/>
  <c r="AM30" i="277"/>
  <c r="AO21" i="277"/>
  <c r="AO18" i="277"/>
  <c r="AP18" i="277"/>
  <c r="AN36" i="277"/>
  <c r="AQ17" i="277"/>
  <c r="AP32" i="277"/>
  <c r="AO32" i="277"/>
  <c r="AN31" i="277"/>
  <c r="AN10" i="277"/>
  <c r="AP40" i="277"/>
  <c r="AQ9" i="277"/>
  <c r="AQ44" i="277"/>
  <c r="AP30" i="277"/>
  <c r="AO30" i="277"/>
  <c r="AO45" i="277"/>
  <c r="AO10" i="277"/>
  <c r="AO43" i="277"/>
  <c r="AO13" i="277"/>
  <c r="AQ32" i="277"/>
  <c r="AQ13" i="277"/>
  <c r="AQ40" i="277"/>
  <c r="AP39" i="277"/>
  <c r="AP44" i="277"/>
  <c r="AO31" i="277"/>
  <c r="AP45" i="277"/>
  <c r="AP17" i="277"/>
  <c r="AP13" i="277"/>
  <c r="AP43" i="277"/>
  <c r="AO44" i="277"/>
  <c r="AR30" i="277"/>
  <c r="AP10" i="277"/>
  <c r="AP31" i="277"/>
  <c r="AQ36" i="277"/>
  <c r="AR45" i="277"/>
  <c r="AR40" i="277"/>
  <c r="AP9" i="277"/>
  <c r="AP11" i="277" s="1"/>
  <c r="AQ45" i="277"/>
  <c r="AQ18" i="277"/>
  <c r="AQ30" i="277"/>
  <c r="AQ39" i="277"/>
  <c r="AR9" i="277"/>
  <c r="AR17" i="277"/>
  <c r="AR21" i="277"/>
  <c r="AR13" i="277"/>
  <c r="AQ21" i="277"/>
  <c r="AR18" i="277"/>
  <c r="AR43" i="277"/>
  <c r="AR36" i="277"/>
  <c r="AR32" i="277"/>
  <c r="AQ31" i="277"/>
  <c r="AR39" i="277"/>
  <c r="AQ10" i="277"/>
  <c r="AQ43" i="277"/>
  <c r="AR10" i="277"/>
  <c r="AS45" i="277"/>
  <c r="AR44" i="277"/>
  <c r="AS9" i="277"/>
  <c r="AS30" i="277"/>
  <c r="AU40" i="277"/>
  <c r="AS21" i="277"/>
  <c r="AS36" i="277"/>
  <c r="AS13" i="277"/>
  <c r="AR31" i="277"/>
  <c r="AS32" i="277"/>
  <c r="AU17" i="277"/>
  <c r="AU18" i="277"/>
  <c r="AS40" i="277"/>
  <c r="AS43" i="277"/>
  <c r="AU39" i="277"/>
  <c r="AT9" i="277"/>
  <c r="AS39" i="277"/>
  <c r="AS10" i="277"/>
  <c r="AU13" i="277"/>
  <c r="AT31" i="277"/>
  <c r="AT13" i="277"/>
  <c r="AT32" i="277"/>
  <c r="AT40" i="277"/>
  <c r="AT45" i="277"/>
  <c r="AS17" i="277"/>
  <c r="AS31" i="277"/>
  <c r="AS18" i="277"/>
  <c r="AT10" i="277"/>
  <c r="AT18" i="277"/>
  <c r="AT17" i="277"/>
  <c r="AT36" i="277"/>
  <c r="AS44" i="277"/>
  <c r="AU30" i="277"/>
  <c r="AU45" i="277"/>
  <c r="AT44" i="277"/>
  <c r="AT39" i="277"/>
  <c r="AT30" i="277"/>
  <c r="AT33" i="277" s="1"/>
  <c r="AV13" i="277"/>
  <c r="AT43" i="277"/>
  <c r="AT21" i="277"/>
  <c r="AU21" i="277"/>
  <c r="AV32" i="277"/>
  <c r="AV40" i="277"/>
  <c r="AU9" i="277"/>
  <c r="AV39" i="277"/>
  <c r="AV10" i="277"/>
  <c r="AV18" i="277"/>
  <c r="AV17" i="277"/>
  <c r="AU32" i="277"/>
  <c r="AU44" i="277"/>
  <c r="AV44" i="277"/>
  <c r="AU36" i="277"/>
  <c r="AU43" i="277"/>
  <c r="AV45" i="277"/>
  <c r="AV43" i="277"/>
  <c r="AU31" i="277"/>
  <c r="AV36" i="277"/>
  <c r="AV30" i="277"/>
  <c r="AV9" i="277"/>
  <c r="AU10" i="277"/>
  <c r="AV21" i="277"/>
  <c r="AV31" i="277"/>
  <c r="AW13" i="277"/>
  <c r="AX13" i="277"/>
  <c r="AW39" i="277"/>
  <c r="AW43" i="277"/>
  <c r="AX9" i="277"/>
  <c r="AW30" i="277"/>
  <c r="AW32" i="277"/>
  <c r="AX45" i="277"/>
  <c r="AW21" i="277"/>
  <c r="AX44" i="277"/>
  <c r="AW40" i="277"/>
  <c r="AX40" i="277"/>
  <c r="AW36" i="277"/>
  <c r="AX30" i="277"/>
  <c r="AW31" i="277"/>
  <c r="AX31" i="277"/>
  <c r="BA9" i="277"/>
  <c r="AW45" i="277"/>
  <c r="AX39" i="277"/>
  <c r="AW10" i="277"/>
  <c r="AX32" i="277"/>
  <c r="AW9" i="277"/>
  <c r="AX43" i="277"/>
  <c r="AX21" i="277"/>
  <c r="AX10" i="277"/>
  <c r="AW17" i="277"/>
  <c r="AW44" i="277"/>
  <c r="AX18" i="277"/>
  <c r="AX17" i="277"/>
  <c r="AW18" i="277"/>
  <c r="AX36" i="277"/>
  <c r="AY43" i="277"/>
  <c r="AY18" i="277"/>
  <c r="AY9" i="277"/>
  <c r="AY17" i="277"/>
  <c r="AY40" i="277"/>
  <c r="AY36" i="277"/>
  <c r="AY13" i="277"/>
  <c r="AY10" i="277"/>
  <c r="AY32" i="277"/>
  <c r="AY21" i="277"/>
  <c r="AY39" i="277"/>
  <c r="AY45" i="277"/>
  <c r="AY30" i="277"/>
  <c r="AY31" i="277"/>
  <c r="AY44" i="277"/>
  <c r="AZ13" i="277"/>
  <c r="BA13" i="277"/>
  <c r="AZ31" i="277"/>
  <c r="AZ32" i="277"/>
  <c r="BA32" i="277"/>
  <c r="AZ9" i="277"/>
  <c r="AZ36" i="277"/>
  <c r="BA18" i="277"/>
  <c r="AZ45" i="277"/>
  <c r="BA39" i="277"/>
  <c r="AZ39" i="277"/>
  <c r="BA31" i="277"/>
  <c r="AZ43" i="277"/>
  <c r="BA44" i="277"/>
  <c r="AZ30" i="277"/>
  <c r="BC36" i="277"/>
  <c r="BA40" i="277"/>
  <c r="BA30" i="277"/>
  <c r="AZ17" i="277"/>
  <c r="BA43" i="277"/>
  <c r="BA36" i="277"/>
  <c r="AZ40" i="277"/>
  <c r="AZ21" i="277"/>
  <c r="BA21" i="277"/>
  <c r="BA45" i="277"/>
  <c r="BA17" i="277"/>
  <c r="AZ44" i="277"/>
  <c r="AZ10" i="277"/>
  <c r="BA10" i="277"/>
  <c r="AZ18" i="277"/>
  <c r="BC32" i="277"/>
  <c r="BC44" i="277"/>
  <c r="BB36" i="277"/>
  <c r="BD30" i="277"/>
  <c r="BB44" i="277"/>
  <c r="BD43" i="277"/>
  <c r="BC31" i="277"/>
  <c r="BB30" i="277"/>
  <c r="BB21" i="277"/>
  <c r="BC45" i="277"/>
  <c r="BD36" i="277"/>
  <c r="BB39" i="277"/>
  <c r="BC40" i="277"/>
  <c r="BB18" i="277"/>
  <c r="BB40" i="277"/>
  <c r="BD16" i="277"/>
  <c r="BC21" i="277"/>
  <c r="BC10" i="277"/>
  <c r="BB45" i="277"/>
  <c r="BB10" i="277"/>
  <c r="BC17" i="277"/>
  <c r="BB9" i="277"/>
  <c r="BB43" i="277"/>
  <c r="BC18" i="277"/>
  <c r="BB31" i="277"/>
  <c r="BC13" i="277"/>
  <c r="BB13" i="277"/>
  <c r="BD24" i="277"/>
  <c r="BC43" i="277"/>
  <c r="BB17" i="277"/>
  <c r="BC39" i="277"/>
  <c r="BB32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2" i="265"/>
  <c r="BD83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BE62" i="286"/>
  <c r="H10" i="265"/>
  <c r="H20" i="269" s="1"/>
  <c r="K20" i="269" s="1"/>
  <c r="H31" i="265"/>
  <c r="H41" i="269" s="1"/>
  <c r="K41" i="269" s="1"/>
  <c r="GJ9" i="265"/>
  <c r="GJ30" i="265"/>
  <c r="BC30" i="277" s="1"/>
  <c r="BC33" i="277" s="1"/>
  <c r="H34" i="278"/>
  <c r="J23" i="269"/>
  <c r="L23" i="269"/>
  <c r="V82" i="277"/>
  <c r="V83" i="277"/>
  <c r="J46" i="269" l="1"/>
  <c r="L46" i="269"/>
  <c r="DF35" i="265"/>
  <c r="DF16" i="265"/>
  <c r="DG28" i="280"/>
  <c r="DF70" i="265"/>
  <c r="AW11" i="277"/>
  <c r="AW14" i="277" s="1"/>
  <c r="AP14" i="277"/>
  <c r="W14" i="277"/>
  <c r="V41" i="277"/>
  <c r="V46" i="277" s="1"/>
  <c r="V49" i="277" s="1"/>
  <c r="AK33" i="277"/>
  <c r="AG11" i="277"/>
  <c r="AG14" i="277" s="1"/>
  <c r="AG19" i="277" s="1"/>
  <c r="AG22" i="277" s="1"/>
  <c r="BB11" i="277"/>
  <c r="BB14" i="277" s="1"/>
  <c r="AY33" i="277"/>
  <c r="AV11" i="277"/>
  <c r="AV14" i="277" s="1"/>
  <c r="BA33" i="277"/>
  <c r="AL33" i="277"/>
  <c r="AJ11" i="277"/>
  <c r="AJ14" i="277" s="1"/>
  <c r="AJ33" i="277"/>
  <c r="AC33" i="277"/>
  <c r="AC37" i="277" s="1"/>
  <c r="AC41" i="277" s="1"/>
  <c r="AC46" i="277" s="1"/>
  <c r="AB11" i="277"/>
  <c r="AB14" i="277" s="1"/>
  <c r="AB19" i="277" s="1"/>
  <c r="AB22" i="277" s="1"/>
  <c r="S37" i="277"/>
  <c r="S41" i="277" s="1"/>
  <c r="S46" i="277" s="1"/>
  <c r="S49" i="277" s="1"/>
  <c r="S52" i="277" s="1"/>
  <c r="BA11" i="277"/>
  <c r="X11" i="277"/>
  <c r="W33" i="277"/>
  <c r="W37" i="277" s="1"/>
  <c r="W41" i="277" s="1"/>
  <c r="W46" i="277" s="1"/>
  <c r="W49" i="277" s="1"/>
  <c r="P11" i="277"/>
  <c r="P14" i="277" s="1"/>
  <c r="P19" i="277" s="1"/>
  <c r="P22" i="277" s="1"/>
  <c r="P25" i="277" s="1"/>
  <c r="O11" i="277"/>
  <c r="O14" i="277" s="1"/>
  <c r="Q11" i="277"/>
  <c r="Q14" i="277" s="1"/>
  <c r="Q19" i="277" s="1"/>
  <c r="Q22" i="277" s="1"/>
  <c r="Q25" i="277" s="1"/>
  <c r="N33" i="277"/>
  <c r="J41" i="269"/>
  <c r="L41" i="269"/>
  <c r="H9" i="265"/>
  <c r="H19" i="269" s="1"/>
  <c r="K19" i="269" s="1"/>
  <c r="H30" i="265"/>
  <c r="H40" i="269" s="1"/>
  <c r="K40" i="269" s="1"/>
  <c r="GJ11" i="265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7" i="286"/>
  <c r="BE48" i="286" s="1"/>
  <c r="BE36" i="286"/>
  <c r="BE37" i="286" s="1"/>
  <c r="BE63" i="286"/>
  <c r="GJ60" i="265"/>
  <c r="BD59" i="277"/>
  <c r="BD60" i="277" s="1"/>
  <c r="BD11" i="277"/>
  <c r="BD14" i="277" s="1"/>
  <c r="BD19" i="277" s="1"/>
  <c r="BD22" i="277" s="1"/>
  <c r="BD25" i="277" s="1"/>
  <c r="BB33" i="277"/>
  <c r="BD33" i="277"/>
  <c r="BD37" i="277" s="1"/>
  <c r="BD41" i="277" s="1"/>
  <c r="BD46" i="277" s="1"/>
  <c r="BD49" i="277" s="1"/>
  <c r="BD52" i="277" s="1"/>
  <c r="AZ33" i="277"/>
  <c r="AY11" i="277"/>
  <c r="AY14" i="277" s="1"/>
  <c r="AX33" i="277"/>
  <c r="AX11" i="277"/>
  <c r="AX14" i="277" s="1"/>
  <c r="BC9" i="277"/>
  <c r="BC11" i="277" s="1"/>
  <c r="BC14" i="277" s="1"/>
  <c r="AV33" i="277"/>
  <c r="AU11" i="277"/>
  <c r="AU14" i="277" s="1"/>
  <c r="AU33" i="277"/>
  <c r="AT11" i="277"/>
  <c r="AT14" i="277" s="1"/>
  <c r="AR11" i="277"/>
  <c r="AR14" i="277" s="1"/>
  <c r="AQ33" i="277"/>
  <c r="AO11" i="277"/>
  <c r="AO14" i="277" s="1"/>
  <c r="AN33" i="277"/>
  <c r="AL11" i="277"/>
  <c r="AL14" i="277" s="1"/>
  <c r="AI11" i="277"/>
  <c r="AI14" i="277" s="1"/>
  <c r="AH11" i="277"/>
  <c r="AH14" i="277" s="1"/>
  <c r="AH19" i="277" s="1"/>
  <c r="AH22" i="277" s="1"/>
  <c r="AF14" i="277"/>
  <c r="AF19" i="277" s="1"/>
  <c r="AF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R33" i="277"/>
  <c r="R37" i="277" s="1"/>
  <c r="R41" i="277" s="1"/>
  <c r="R46" i="277" s="1"/>
  <c r="R49" i="277" s="1"/>
  <c r="R52" i="277" s="1"/>
  <c r="H45" i="277"/>
  <c r="H43" i="277"/>
  <c r="O19" i="277"/>
  <c r="O22" i="277" s="1"/>
  <c r="O25" i="277" s="1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N37" i="277"/>
  <c r="N41" i="277" s="1"/>
  <c r="N46" i="277" s="1"/>
  <c r="N49" i="277" s="1"/>
  <c r="N52" i="277" s="1"/>
  <c r="GJ33" i="265"/>
  <c r="L30" i="277"/>
  <c r="L33" i="277" s="1"/>
  <c r="L37" i="277" s="1"/>
  <c r="L41" i="277" s="1"/>
  <c r="L46" i="277" s="1"/>
  <c r="AZ11" i="277"/>
  <c r="AZ14" i="277" s="1"/>
  <c r="BA14" i="277"/>
  <c r="AW33" i="277"/>
  <c r="AS33" i="277"/>
  <c r="AS11" i="277"/>
  <c r="AS14" i="277" s="1"/>
  <c r="AR33" i="277"/>
  <c r="AO33" i="277"/>
  <c r="AP33" i="277"/>
  <c r="AQ11" i="277"/>
  <c r="AQ14" i="277" s="1"/>
  <c r="AM33" i="277"/>
  <c r="AN11" i="277"/>
  <c r="AN14" i="277" s="1"/>
  <c r="AM11" i="277"/>
  <c r="AM14" i="277" s="1"/>
  <c r="AK11" i="277"/>
  <c r="AK14" i="277" s="1"/>
  <c r="AH33" i="277"/>
  <c r="AH37" i="277" s="1"/>
  <c r="AH41" i="277" s="1"/>
  <c r="AH46" i="277" s="1"/>
  <c r="AI33" i="277"/>
  <c r="AG33" i="277"/>
  <c r="AG37" i="277" s="1"/>
  <c r="AG41" i="277" s="1"/>
  <c r="AG46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H21" i="277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32" i="277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7" i="286"/>
  <c r="BV49" i="265" s="1"/>
  <c r="BV15" i="288"/>
  <c r="BV24" i="286"/>
  <c r="BV25" i="286" s="1"/>
  <c r="DF37" i="265" l="1"/>
  <c r="DF42" i="265" s="1"/>
  <c r="DF47" i="265" s="1"/>
  <c r="DG43" i="280"/>
  <c r="DG45" i="280" s="1"/>
  <c r="DG46" i="280" s="1"/>
  <c r="DG31" i="280"/>
  <c r="DF19" i="265"/>
  <c r="DF22" i="265" s="1"/>
  <c r="H30" i="277"/>
  <c r="BW22" i="286"/>
  <c r="BV73" i="265"/>
  <c r="J14" i="277"/>
  <c r="H11" i="277"/>
  <c r="BE52" i="265"/>
  <c r="BE24" i="265"/>
  <c r="BF45" i="286"/>
  <c r="BE63" i="265"/>
  <c r="BE65" i="265" s="1"/>
  <c r="BE67" i="265" s="1"/>
  <c r="BE80" i="265" s="1"/>
  <c r="GJ14" i="265"/>
  <c r="H11" i="265"/>
  <c r="H21" i="269" s="1"/>
  <c r="K21" i="269" s="1"/>
  <c r="J19" i="269"/>
  <c r="L19" i="269"/>
  <c r="J37" i="277"/>
  <c r="H33" i="277"/>
  <c r="H33" i="265"/>
  <c r="H43" i="269" s="1"/>
  <c r="K43" i="269" s="1"/>
  <c r="H9" i="277"/>
  <c r="BF34" i="286"/>
  <c r="BE74" i="265"/>
  <c r="BE75" i="265" s="1"/>
  <c r="BE81" i="265" s="1"/>
  <c r="J40" i="269"/>
  <c r="L40" i="269"/>
  <c r="BV50" i="265"/>
  <c r="DF35" i="286" l="1"/>
  <c r="DF53" i="286"/>
  <c r="DG35" i="265"/>
  <c r="DG16" i="265"/>
  <c r="DH28" i="280"/>
  <c r="DG70" i="265"/>
  <c r="H14" i="265"/>
  <c r="H24" i="269" s="1"/>
  <c r="K24" i="269" s="1"/>
  <c r="BE82" i="265"/>
  <c r="BE83" i="265"/>
  <c r="BE25" i="265"/>
  <c r="J19" i="277"/>
  <c r="H14" i="277"/>
  <c r="BV57" i="286"/>
  <c r="BV46" i="286"/>
  <c r="BF52" i="286"/>
  <c r="BF54" i="286" s="1"/>
  <c r="BF60" i="286" s="1"/>
  <c r="J43" i="269"/>
  <c r="L43" i="269"/>
  <c r="J41" i="277"/>
  <c r="J21" i="269"/>
  <c r="L21" i="269"/>
  <c r="BF56" i="286"/>
  <c r="BF58" i="286" s="1"/>
  <c r="BF61" i="286" s="1"/>
  <c r="BE53" i="265"/>
  <c r="BW14" i="286"/>
  <c r="BW16" i="286" s="1"/>
  <c r="DH31" i="280" l="1"/>
  <c r="DH43" i="280"/>
  <c r="DH45" i="280" s="1"/>
  <c r="DH46" i="280" s="1"/>
  <c r="DG19" i="265"/>
  <c r="DG22" i="265" s="1"/>
  <c r="DG37" i="265"/>
  <c r="BW17" i="286"/>
  <c r="BW49" i="265" s="1"/>
  <c r="BW15" i="288"/>
  <c r="BW24" i="286"/>
  <c r="BW25" i="286" s="1"/>
  <c r="J46" i="277"/>
  <c r="BF62" i="286"/>
  <c r="J22" i="277"/>
  <c r="J24" i="269"/>
  <c r="L24" i="269"/>
  <c r="DH35" i="265" l="1"/>
  <c r="DH16" i="265"/>
  <c r="DG42" i="265"/>
  <c r="DG35" i="286"/>
  <c r="DG53" i="286"/>
  <c r="DI28" i="280"/>
  <c r="DH70" i="265"/>
  <c r="AJ70" i="277" s="1"/>
  <c r="J25" i="277"/>
  <c r="BX22" i="286"/>
  <c r="BW73" i="265"/>
  <c r="BW50" i="265"/>
  <c r="BF14" i="288"/>
  <c r="BF16" i="288" s="1"/>
  <c r="BF19" i="288" s="1"/>
  <c r="BF47" i="286"/>
  <c r="BF48" i="286" s="1"/>
  <c r="BF36" i="286"/>
  <c r="BF37" i="286" s="1"/>
  <c r="BF63" i="286"/>
  <c r="J49" i="277"/>
  <c r="DI43" i="280" l="1"/>
  <c r="DI45" i="280" s="1"/>
  <c r="DI46" i="280" s="1"/>
  <c r="DI31" i="280"/>
  <c r="DG47" i="265"/>
  <c r="DH19" i="265"/>
  <c r="AI16" i="277"/>
  <c r="DH37" i="265"/>
  <c r="AI35" i="277"/>
  <c r="BG34" i="286"/>
  <c r="BF74" i="265"/>
  <c r="BF75" i="265" s="1"/>
  <c r="BF81" i="265" s="1"/>
  <c r="BW57" i="286"/>
  <c r="BW46" i="286"/>
  <c r="BX14" i="286"/>
  <c r="BX16" i="286" s="1"/>
  <c r="J52" i="277"/>
  <c r="BF52" i="265"/>
  <c r="BF24" i="265"/>
  <c r="BG45" i="286"/>
  <c r="BF63" i="265"/>
  <c r="BF65" i="265" s="1"/>
  <c r="BF67" i="265" s="1"/>
  <c r="BF80" i="265" s="1"/>
  <c r="AI37" i="277" l="1"/>
  <c r="AI19" i="277"/>
  <c r="DJ28" i="280"/>
  <c r="DI70" i="265"/>
  <c r="DH42" i="265"/>
  <c r="DH22" i="265"/>
  <c r="DI16" i="265"/>
  <c r="DI35" i="265"/>
  <c r="BG56" i="286"/>
  <c r="BG58" i="286" s="1"/>
  <c r="BG61" i="286" s="1"/>
  <c r="BF53" i="265"/>
  <c r="BX17" i="286"/>
  <c r="BX49" i="265" s="1"/>
  <c r="BX15" i="288"/>
  <c r="BX24" i="286"/>
  <c r="BX25" i="286" s="1"/>
  <c r="BF82" i="265"/>
  <c r="BF83" i="265"/>
  <c r="BF25" i="265"/>
  <c r="BG52" i="286"/>
  <c r="BG54" i="286" s="1"/>
  <c r="BG60" i="286" s="1"/>
  <c r="DI19" i="265" l="1"/>
  <c r="AI22" i="277"/>
  <c r="AI41" i="277"/>
  <c r="DI37" i="265"/>
  <c r="DH35" i="286"/>
  <c r="DH53" i="286"/>
  <c r="DH47" i="265"/>
  <c r="DJ43" i="280"/>
  <c r="DJ45" i="280" s="1"/>
  <c r="DJ46" i="280" s="1"/>
  <c r="DJ31" i="280"/>
  <c r="BG62" i="286"/>
  <c r="BG14" i="288" s="1"/>
  <c r="BG16" i="288" s="1"/>
  <c r="BG19" i="288" s="1"/>
  <c r="BY22" i="286"/>
  <c r="BX73" i="265"/>
  <c r="BX50" i="265"/>
  <c r="Z48" i="277"/>
  <c r="Z49" i="277" s="1"/>
  <c r="DJ35" i="265" l="1"/>
  <c r="DJ16" i="265"/>
  <c r="DK28" i="280"/>
  <c r="DJ70" i="265"/>
  <c r="DI42" i="265"/>
  <c r="AI46" i="277"/>
  <c r="DI22" i="265"/>
  <c r="BG63" i="286"/>
  <c r="BG52" i="265" s="1"/>
  <c r="BG47" i="286"/>
  <c r="BG48" i="286" s="1"/>
  <c r="BG63" i="265" s="1"/>
  <c r="BG65" i="265" s="1"/>
  <c r="BG67" i="265" s="1"/>
  <c r="BG80" i="265" s="1"/>
  <c r="BG36" i="286"/>
  <c r="BG37" i="286" s="1"/>
  <c r="BH34" i="286" s="1"/>
  <c r="AA73" i="277"/>
  <c r="BX57" i="286"/>
  <c r="BX46" i="286"/>
  <c r="BY14" i="286"/>
  <c r="BY16" i="286" s="1"/>
  <c r="DI47" i="265" l="1"/>
  <c r="DK43" i="280"/>
  <c r="DK45" i="280" s="1"/>
  <c r="DK46" i="280" s="1"/>
  <c r="DK31" i="280"/>
  <c r="DJ19" i="265"/>
  <c r="DI35" i="286"/>
  <c r="DI53" i="286"/>
  <c r="DJ37" i="265"/>
  <c r="BG74" i="265"/>
  <c r="BG75" i="265" s="1"/>
  <c r="BG81" i="265" s="1"/>
  <c r="BG82" i="265" s="1"/>
  <c r="BG24" i="265"/>
  <c r="BH45" i="286"/>
  <c r="BY17" i="286"/>
  <c r="BY49" i="265" s="1"/>
  <c r="BY15" i="288"/>
  <c r="BY24" i="286"/>
  <c r="BY25" i="286" s="1"/>
  <c r="BH56" i="286"/>
  <c r="BH58" i="286" s="1"/>
  <c r="BH61" i="286" s="1"/>
  <c r="BG53" i="265"/>
  <c r="BH52" i="286"/>
  <c r="BH54" i="286" s="1"/>
  <c r="BH60" i="286" s="1"/>
  <c r="BH62" i="286" s="1"/>
  <c r="BG25" i="265"/>
  <c r="DJ22" i="265" l="1"/>
  <c r="DK35" i="265"/>
  <c r="DK16" i="265"/>
  <c r="DJ42" i="265"/>
  <c r="DL28" i="280"/>
  <c r="DK70" i="265"/>
  <c r="BG83" i="265"/>
  <c r="BH14" i="288"/>
  <c r="BH16" i="288" s="1"/>
  <c r="BH19" i="288" s="1"/>
  <c r="BH47" i="286"/>
  <c r="BH48" i="286" s="1"/>
  <c r="BH36" i="286"/>
  <c r="BH37" i="286" s="1"/>
  <c r="BH63" i="286"/>
  <c r="BZ22" i="286"/>
  <c r="BY73" i="265"/>
  <c r="BY50" i="265"/>
  <c r="DL43" i="280" l="1"/>
  <c r="DL45" i="280" s="1"/>
  <c r="DL46" i="280" s="1"/>
  <c r="DL31" i="280"/>
  <c r="DJ47" i="265"/>
  <c r="DK19" i="265"/>
  <c r="DK37" i="265"/>
  <c r="DJ53" i="286"/>
  <c r="DJ35" i="286"/>
  <c r="BY57" i="286"/>
  <c r="BY46" i="286"/>
  <c r="BZ14" i="286"/>
  <c r="BZ16" i="286" s="1"/>
  <c r="BI34" i="286"/>
  <c r="BH74" i="265"/>
  <c r="BH52" i="265"/>
  <c r="BH24" i="265"/>
  <c r="BI45" i="286"/>
  <c r="BH63" i="265"/>
  <c r="DM28" i="280" l="1"/>
  <c r="DL70" i="265"/>
  <c r="AK70" i="277" s="1"/>
  <c r="DK42" i="265"/>
  <c r="DK22" i="265"/>
  <c r="DL35" i="265"/>
  <c r="DL16" i="265"/>
  <c r="BI56" i="286"/>
  <c r="BI58" i="286" s="1"/>
  <c r="BI61" i="286" s="1"/>
  <c r="BH53" i="265"/>
  <c r="V51" i="277"/>
  <c r="V52" i="277" s="1"/>
  <c r="BH75" i="265"/>
  <c r="BH81" i="265" s="1"/>
  <c r="W74" i="277"/>
  <c r="W75" i="277" s="1"/>
  <c r="W81" i="277" s="1"/>
  <c r="BH65" i="265"/>
  <c r="BH67" i="265" s="1"/>
  <c r="BH80" i="265" s="1"/>
  <c r="W63" i="277"/>
  <c r="W65" i="277" s="1"/>
  <c r="W67" i="277" s="1"/>
  <c r="W80" i="277" s="1"/>
  <c r="BH25" i="265"/>
  <c r="V24" i="277"/>
  <c r="V25" i="277" s="1"/>
  <c r="BI52" i="286"/>
  <c r="BI54" i="286" s="1"/>
  <c r="BI60" i="286" s="1"/>
  <c r="BZ17" i="286"/>
  <c r="BZ49" i="265" s="1"/>
  <c r="BZ15" i="288"/>
  <c r="BZ24" i="286"/>
  <c r="BZ25" i="286" s="1"/>
  <c r="DL19" i="265" l="1"/>
  <c r="AJ16" i="277"/>
  <c r="DL37" i="265"/>
  <c r="DL42" i="265" s="1"/>
  <c r="DL47" i="265" s="1"/>
  <c r="AJ35" i="277"/>
  <c r="DK53" i="286"/>
  <c r="DK35" i="286"/>
  <c r="DK47" i="265"/>
  <c r="DM43" i="280"/>
  <c r="DM45" i="280" s="1"/>
  <c r="DM46" i="280" s="1"/>
  <c r="DM31" i="280"/>
  <c r="BI62" i="286"/>
  <c r="BI47" i="286" s="1"/>
  <c r="BI48" i="286" s="1"/>
  <c r="CA22" i="286"/>
  <c r="BZ73" i="265"/>
  <c r="BZ50" i="265"/>
  <c r="BH82" i="265"/>
  <c r="BH83" i="265"/>
  <c r="W82" i="277"/>
  <c r="W83" i="277"/>
  <c r="DM35" i="265" l="1"/>
  <c r="DM16" i="265"/>
  <c r="AJ37" i="277"/>
  <c r="AJ19" i="277"/>
  <c r="DN28" i="280"/>
  <c r="DM70" i="265"/>
  <c r="DL22" i="265"/>
  <c r="BI14" i="288"/>
  <c r="BI16" i="288" s="1"/>
  <c r="BI19" i="288" s="1"/>
  <c r="BI36" i="286"/>
  <c r="BI37" i="286" s="1"/>
  <c r="BI74" i="265" s="1"/>
  <c r="BI75" i="265" s="1"/>
  <c r="BI81" i="265" s="1"/>
  <c r="BI63" i="286"/>
  <c r="BI24" i="265" s="1"/>
  <c r="BJ34" i="286"/>
  <c r="BZ57" i="286"/>
  <c r="BZ46" i="286"/>
  <c r="CA14" i="286"/>
  <c r="CA16" i="286" s="1"/>
  <c r="BJ45" i="286"/>
  <c r="BI63" i="265"/>
  <c r="BI65" i="265" s="1"/>
  <c r="BI67" i="265" s="1"/>
  <c r="BI80" i="265" s="1"/>
  <c r="DM19" i="265" l="1"/>
  <c r="DM22" i="265" s="1"/>
  <c r="DL53" i="286"/>
  <c r="DL35" i="286"/>
  <c r="DN43" i="280"/>
  <c r="DN45" i="280" s="1"/>
  <c r="DN46" i="280" s="1"/>
  <c r="DN31" i="280"/>
  <c r="AJ22" i="277"/>
  <c r="AJ41" i="277"/>
  <c r="DM37" i="265"/>
  <c r="DM42" i="265" s="1"/>
  <c r="DM47" i="265" s="1"/>
  <c r="BI52" i="265"/>
  <c r="BI82" i="265"/>
  <c r="BI83" i="265"/>
  <c r="BI25" i="265"/>
  <c r="BJ52" i="286"/>
  <c r="BJ54" i="286" s="1"/>
  <c r="BJ60" i="286" s="1"/>
  <c r="BJ56" i="286"/>
  <c r="BJ58" i="286" s="1"/>
  <c r="BJ61" i="286" s="1"/>
  <c r="BI53" i="265"/>
  <c r="CA17" i="286"/>
  <c r="CA49" i="265" s="1"/>
  <c r="CA15" i="288"/>
  <c r="CA24" i="286"/>
  <c r="CA25" i="286" s="1"/>
  <c r="AJ46" i="277" l="1"/>
  <c r="DN35" i="265"/>
  <c r="DN16" i="265"/>
  <c r="DO28" i="280"/>
  <c r="DN70" i="265"/>
  <c r="DM35" i="286"/>
  <c r="DM53" i="286"/>
  <c r="CB22" i="286"/>
  <c r="CA73" i="265"/>
  <c r="CA50" i="265"/>
  <c r="BJ62" i="286"/>
  <c r="DO43" i="280" l="1"/>
  <c r="DO45" i="280" s="1"/>
  <c r="DO46" i="280" s="1"/>
  <c r="DO31" i="280"/>
  <c r="DN37" i="265"/>
  <c r="DN42" i="265" s="1"/>
  <c r="DN47" i="265" s="1"/>
  <c r="DN19" i="265"/>
  <c r="DN22" i="265" s="1"/>
  <c r="BJ14" i="288"/>
  <c r="BJ16" i="288" s="1"/>
  <c r="BJ19" i="288" s="1"/>
  <c r="BJ47" i="286"/>
  <c r="BJ48" i="286" s="1"/>
  <c r="BJ36" i="286"/>
  <c r="BJ37" i="286" s="1"/>
  <c r="BJ63" i="286"/>
  <c r="CA57" i="286"/>
  <c r="CA46" i="286"/>
  <c r="CB14" i="286"/>
  <c r="CB16" i="286" s="1"/>
  <c r="DP28" i="280" l="1"/>
  <c r="DO70" i="265"/>
  <c r="DN35" i="286"/>
  <c r="DN53" i="286"/>
  <c r="DO35" i="265"/>
  <c r="DO16" i="265"/>
  <c r="BK34" i="286"/>
  <c r="BJ74" i="265"/>
  <c r="BJ75" i="265" s="1"/>
  <c r="BJ81" i="265" s="1"/>
  <c r="CB17" i="286"/>
  <c r="CB49" i="265" s="1"/>
  <c r="CB15" i="288"/>
  <c r="CB24" i="286"/>
  <c r="CB25" i="286" s="1"/>
  <c r="BJ52" i="265"/>
  <c r="BJ24" i="265"/>
  <c r="BK45" i="286"/>
  <c r="BJ63" i="265"/>
  <c r="BJ65" i="265" s="1"/>
  <c r="BJ67" i="265" s="1"/>
  <c r="BJ80" i="265" s="1"/>
  <c r="DO19" i="265" l="1"/>
  <c r="DO22" i="265" s="1"/>
  <c r="DO37" i="265"/>
  <c r="DO42" i="265" s="1"/>
  <c r="DO47" i="265" s="1"/>
  <c r="DP43" i="280"/>
  <c r="DP45" i="280" s="1"/>
  <c r="DP46" i="280" s="1"/>
  <c r="DP31" i="280"/>
  <c r="BJ82" i="265"/>
  <c r="BJ83" i="265"/>
  <c r="BJ25" i="265"/>
  <c r="CC22" i="286"/>
  <c r="CB73" i="265"/>
  <c r="CB50" i="265"/>
  <c r="AA48" i="277"/>
  <c r="AA49" i="277" s="1"/>
  <c r="BK52" i="286"/>
  <c r="BK54" i="286" s="1"/>
  <c r="BK60" i="286" s="1"/>
  <c r="BK56" i="286"/>
  <c r="BK58" i="286" s="1"/>
  <c r="BK61" i="286" s="1"/>
  <c r="BJ53" i="265"/>
  <c r="DQ28" i="280" l="1"/>
  <c r="DP70" i="265"/>
  <c r="AL70" i="277" s="1"/>
  <c r="DP35" i="265"/>
  <c r="DP16" i="265"/>
  <c r="DO53" i="286"/>
  <c r="DO35" i="286"/>
  <c r="AB73" i="277"/>
  <c r="BK62" i="286"/>
  <c r="CB57" i="286"/>
  <c r="CB46" i="286"/>
  <c r="CC14" i="286"/>
  <c r="CC16" i="286" s="1"/>
  <c r="DP19" i="265" l="1"/>
  <c r="DP22" i="265" s="1"/>
  <c r="AK16" i="277"/>
  <c r="DP37" i="265"/>
  <c r="DP42" i="265" s="1"/>
  <c r="DP47" i="265" s="1"/>
  <c r="AK35" i="277"/>
  <c r="DQ43" i="280"/>
  <c r="DQ45" i="280" s="1"/>
  <c r="DQ46" i="280" s="1"/>
  <c r="DQ31" i="280"/>
  <c r="CC17" i="286"/>
  <c r="CC49" i="265" s="1"/>
  <c r="CC15" i="288"/>
  <c r="CC24" i="286"/>
  <c r="CC25" i="286" s="1"/>
  <c r="BK14" i="288"/>
  <c r="BK16" i="288" s="1"/>
  <c r="BK19" i="288" s="1"/>
  <c r="BK47" i="286"/>
  <c r="BK48" i="286" s="1"/>
  <c r="BK36" i="286"/>
  <c r="BK37" i="286" s="1"/>
  <c r="BK63" i="286"/>
  <c r="DR28" i="280" l="1"/>
  <c r="DQ70" i="265"/>
  <c r="AK37" i="277"/>
  <c r="AK19" i="277"/>
  <c r="DQ35" i="265"/>
  <c r="DQ16" i="265"/>
  <c r="DP35" i="286"/>
  <c r="DP53" i="286"/>
  <c r="BL34" i="286"/>
  <c r="BK74" i="265"/>
  <c r="BK75" i="265" s="1"/>
  <c r="BK81" i="265" s="1"/>
  <c r="BK52" i="265"/>
  <c r="BK24" i="265"/>
  <c r="BL45" i="286"/>
  <c r="BK63" i="265"/>
  <c r="BK65" i="265" s="1"/>
  <c r="BK67" i="265" s="1"/>
  <c r="BK80" i="265" s="1"/>
  <c r="CD22" i="286"/>
  <c r="CC73" i="265"/>
  <c r="CC50" i="265"/>
  <c r="DQ19" i="265" l="1"/>
  <c r="DQ22" i="265" s="1"/>
  <c r="DQ37" i="265"/>
  <c r="DQ42" i="265" s="1"/>
  <c r="DQ47" i="265" s="1"/>
  <c r="AK22" i="277"/>
  <c r="AK41" i="277"/>
  <c r="DR43" i="280"/>
  <c r="DR45" i="280" s="1"/>
  <c r="DR46" i="280" s="1"/>
  <c r="DR31" i="280"/>
  <c r="BK82" i="265"/>
  <c r="BK83" i="265"/>
  <c r="BK25" i="265"/>
  <c r="CC57" i="286"/>
  <c r="CC46" i="286"/>
  <c r="CD14" i="286"/>
  <c r="CD16" i="286" s="1"/>
  <c r="BL56" i="286"/>
  <c r="BL58" i="286" s="1"/>
  <c r="BL61" i="286" s="1"/>
  <c r="BK53" i="265"/>
  <c r="BL52" i="286"/>
  <c r="BL54" i="286" s="1"/>
  <c r="BL60" i="286" s="1"/>
  <c r="BL62" i="286" s="1"/>
  <c r="DS28" i="280" l="1"/>
  <c r="DR70" i="265"/>
  <c r="DR35" i="265"/>
  <c r="DR16" i="265"/>
  <c r="AK46" i="277"/>
  <c r="DQ53" i="286"/>
  <c r="DQ35" i="286"/>
  <c r="BL14" i="288"/>
  <c r="BL16" i="288" s="1"/>
  <c r="BL19" i="288" s="1"/>
  <c r="BL47" i="286"/>
  <c r="BL48" i="286" s="1"/>
  <c r="BL36" i="286"/>
  <c r="BL37" i="286" s="1"/>
  <c r="BL63" i="286"/>
  <c r="CD17" i="286"/>
  <c r="CD49" i="265" s="1"/>
  <c r="CD15" i="288"/>
  <c r="CD24" i="286"/>
  <c r="CD25" i="286" s="1"/>
  <c r="DR19" i="265" l="1"/>
  <c r="DR22" i="265" s="1"/>
  <c r="DR37" i="265"/>
  <c r="DR42" i="265" s="1"/>
  <c r="DR47" i="265" s="1"/>
  <c r="DS43" i="280"/>
  <c r="DS45" i="280" s="1"/>
  <c r="DS46" i="280" s="1"/>
  <c r="DS31" i="280"/>
  <c r="BL52" i="265"/>
  <c r="BL24" i="265"/>
  <c r="BM45" i="286"/>
  <c r="BL63" i="265"/>
  <c r="CE22" i="286"/>
  <c r="CD73" i="265"/>
  <c r="CD50" i="265"/>
  <c r="BM34" i="286"/>
  <c r="BL74" i="265"/>
  <c r="DS35" i="265" l="1"/>
  <c r="DS16" i="265"/>
  <c r="DT28" i="280"/>
  <c r="DS70" i="265"/>
  <c r="DR35" i="286"/>
  <c r="DR53" i="286"/>
  <c r="BM52" i="286"/>
  <c r="BM54" i="286" s="1"/>
  <c r="BM60" i="286" s="1"/>
  <c r="CD57" i="286"/>
  <c r="CD46" i="286"/>
  <c r="CE14" i="286"/>
  <c r="CE16" i="286" s="1"/>
  <c r="BM56" i="286"/>
  <c r="BM58" i="286" s="1"/>
  <c r="BM61" i="286" s="1"/>
  <c r="BL53" i="265"/>
  <c r="W51" i="277"/>
  <c r="W52" i="277" s="1"/>
  <c r="BL75" i="265"/>
  <c r="BL81" i="265" s="1"/>
  <c r="X74" i="277"/>
  <c r="X75" i="277" s="1"/>
  <c r="X81" i="277" s="1"/>
  <c r="BL65" i="265"/>
  <c r="BL67" i="265" s="1"/>
  <c r="BL80" i="265" s="1"/>
  <c r="X63" i="277"/>
  <c r="X65" i="277" s="1"/>
  <c r="X67" i="277" s="1"/>
  <c r="X80" i="277" s="1"/>
  <c r="BL25" i="265"/>
  <c r="W24" i="277"/>
  <c r="W25" i="277" s="1"/>
  <c r="DS19" i="265" l="1"/>
  <c r="DS22" i="265" s="1"/>
  <c r="DT43" i="280"/>
  <c r="DT45" i="280" s="1"/>
  <c r="DT46" i="280" s="1"/>
  <c r="DT31" i="280"/>
  <c r="DS37" i="265"/>
  <c r="DS42" i="265" s="1"/>
  <c r="DS47" i="265" s="1"/>
  <c r="BM62" i="286"/>
  <c r="BM14" i="288" s="1"/>
  <c r="BM16" i="288" s="1"/>
  <c r="BM19" i="288" s="1"/>
  <c r="BL82" i="265"/>
  <c r="BL83" i="265"/>
  <c r="X82" i="277"/>
  <c r="X83" i="277"/>
  <c r="CE17" i="286"/>
  <c r="CE49" i="265" s="1"/>
  <c r="CE15" i="288"/>
  <c r="CE24" i="286"/>
  <c r="CE25" i="286" s="1"/>
  <c r="DU28" i="280" l="1"/>
  <c r="DT70" i="265"/>
  <c r="AM70" i="277" s="1"/>
  <c r="DT35" i="265"/>
  <c r="DT16" i="265"/>
  <c r="DS35" i="286"/>
  <c r="DS53" i="286"/>
  <c r="BM63" i="286"/>
  <c r="BM52" i="265" s="1"/>
  <c r="BM47" i="286"/>
  <c r="BM48" i="286" s="1"/>
  <c r="BN45" i="286" s="1"/>
  <c r="BM36" i="286"/>
  <c r="BM37" i="286" s="1"/>
  <c r="BM74" i="265" s="1"/>
  <c r="BM75" i="265" s="1"/>
  <c r="BM81" i="265" s="1"/>
  <c r="CF22" i="286"/>
  <c r="CE73" i="265"/>
  <c r="CE50" i="265"/>
  <c r="BM24" i="265"/>
  <c r="DT19" i="265" l="1"/>
  <c r="DT22" i="265" s="1"/>
  <c r="AL16" i="277"/>
  <c r="DT37" i="265"/>
  <c r="DT42" i="265" s="1"/>
  <c r="DT47" i="265" s="1"/>
  <c r="AL35" i="277"/>
  <c r="DU43" i="280"/>
  <c r="DU45" i="280" s="1"/>
  <c r="DU46" i="280" s="1"/>
  <c r="DU31" i="280"/>
  <c r="BN34" i="286"/>
  <c r="BN52" i="286" s="1"/>
  <c r="BN54" i="286" s="1"/>
  <c r="BN60" i="286" s="1"/>
  <c r="BM63" i="265"/>
  <c r="BM65" i="265" s="1"/>
  <c r="BM67" i="265" s="1"/>
  <c r="BM80" i="265" s="1"/>
  <c r="BM82" i="265" s="1"/>
  <c r="BM25" i="265"/>
  <c r="BN56" i="286"/>
  <c r="BN58" i="286" s="1"/>
  <c r="BN61" i="286" s="1"/>
  <c r="BM53" i="265"/>
  <c r="CE57" i="286"/>
  <c r="CE46" i="286"/>
  <c r="CF14" i="286"/>
  <c r="CF16" i="286" s="1"/>
  <c r="DV28" i="280" l="1"/>
  <c r="DU70" i="265"/>
  <c r="AL37" i="277"/>
  <c r="AL19" i="277"/>
  <c r="DU35" i="265"/>
  <c r="DU16" i="265"/>
  <c r="DT53" i="286"/>
  <c r="DT35" i="286"/>
  <c r="BN62" i="286"/>
  <c r="BN47" i="286" s="1"/>
  <c r="BN48" i="286" s="1"/>
  <c r="BM83" i="265"/>
  <c r="BN14" i="288"/>
  <c r="BN16" i="288" s="1"/>
  <c r="BN19" i="288" s="1"/>
  <c r="CF17" i="286"/>
  <c r="CF49" i="265" s="1"/>
  <c r="CF15" i="288"/>
  <c r="CF24" i="286"/>
  <c r="CF25" i="286" s="1"/>
  <c r="DU19" i="265" l="1"/>
  <c r="DU22" i="265" s="1"/>
  <c r="DU37" i="265"/>
  <c r="DU42" i="265" s="1"/>
  <c r="DU47" i="265" s="1"/>
  <c r="AL22" i="277"/>
  <c r="AL41" i="277"/>
  <c r="DV43" i="280"/>
  <c r="DV45" i="280" s="1"/>
  <c r="DV46" i="280" s="1"/>
  <c r="DV31" i="280"/>
  <c r="BN63" i="286"/>
  <c r="BN24" i="265" s="1"/>
  <c r="BN36" i="286"/>
  <c r="BN37" i="286" s="1"/>
  <c r="BN74" i="265" s="1"/>
  <c r="BN75" i="265" s="1"/>
  <c r="BN81" i="265" s="1"/>
  <c r="BN52" i="265"/>
  <c r="BO45" i="286"/>
  <c r="BN63" i="265"/>
  <c r="BN65" i="265" s="1"/>
  <c r="BN67" i="265" s="1"/>
  <c r="BN80" i="265" s="1"/>
  <c r="CG22" i="286"/>
  <c r="CF73" i="265"/>
  <c r="CF50" i="265"/>
  <c r="AB48" i="277"/>
  <c r="AB49" i="277" s="1"/>
  <c r="BO34" i="286"/>
  <c r="DW28" i="280" l="1"/>
  <c r="DV70" i="265"/>
  <c r="DV35" i="265"/>
  <c r="DV16" i="265"/>
  <c r="AL46" i="277"/>
  <c r="DU35" i="286"/>
  <c r="DU53" i="286"/>
  <c r="BO52" i="286"/>
  <c r="BO54" i="286" s="1"/>
  <c r="BO60" i="286" s="1"/>
  <c r="CF57" i="286"/>
  <c r="CF46" i="286"/>
  <c r="CG14" i="286"/>
  <c r="CG16" i="286" s="1"/>
  <c r="BO56" i="286"/>
  <c r="BO58" i="286" s="1"/>
  <c r="BO61" i="286" s="1"/>
  <c r="BN53" i="265"/>
  <c r="AC73" i="277"/>
  <c r="BN82" i="265"/>
  <c r="BN83" i="265"/>
  <c r="BN25" i="265"/>
  <c r="DV19" i="265" l="1"/>
  <c r="DV22" i="265" s="1"/>
  <c r="DV37" i="265"/>
  <c r="DV42" i="265" s="1"/>
  <c r="DV47" i="265" s="1"/>
  <c r="DW43" i="280"/>
  <c r="DW45" i="280" s="1"/>
  <c r="DW46" i="280" s="1"/>
  <c r="DW31" i="280"/>
  <c r="CG17" i="286"/>
  <c r="CG49" i="265" s="1"/>
  <c r="CG15" i="288"/>
  <c r="CG24" i="286"/>
  <c r="CG25" i="286" s="1"/>
  <c r="BO62" i="286"/>
  <c r="DX28" i="280" l="1"/>
  <c r="DW70" i="265"/>
  <c r="DW35" i="265"/>
  <c r="DW16" i="265"/>
  <c r="DV35" i="286"/>
  <c r="DV53" i="286"/>
  <c r="CH22" i="286"/>
  <c r="CG73" i="265"/>
  <c r="CG50" i="265"/>
  <c r="BO14" i="288"/>
  <c r="BO16" i="288" s="1"/>
  <c r="BO19" i="288" s="1"/>
  <c r="BO47" i="286"/>
  <c r="BO48" i="286" s="1"/>
  <c r="BO36" i="286"/>
  <c r="BO37" i="286" s="1"/>
  <c r="BO63" i="286"/>
  <c r="DW19" i="265" l="1"/>
  <c r="DW22" i="265" s="1"/>
  <c r="DW37" i="265"/>
  <c r="DW42" i="265" s="1"/>
  <c r="DW47" i="265" s="1"/>
  <c r="DX43" i="280"/>
  <c r="DX45" i="280" s="1"/>
  <c r="DX46" i="280" s="1"/>
  <c r="DX31" i="280"/>
  <c r="BO52" i="265"/>
  <c r="BO24" i="265"/>
  <c r="BP45" i="286"/>
  <c r="BO63" i="265"/>
  <c r="BO65" i="265" s="1"/>
  <c r="BO67" i="265" s="1"/>
  <c r="BO80" i="265" s="1"/>
  <c r="BP34" i="286"/>
  <c r="BO74" i="265"/>
  <c r="BO75" i="265" s="1"/>
  <c r="BO81" i="265" s="1"/>
  <c r="CG57" i="286"/>
  <c r="CG46" i="286"/>
  <c r="CH14" i="286"/>
  <c r="CH16" i="286" s="1"/>
  <c r="DY28" i="280" l="1"/>
  <c r="DX70" i="265"/>
  <c r="AN70" i="277" s="1"/>
  <c r="DX35" i="265"/>
  <c r="DX16" i="265"/>
  <c r="DW35" i="286"/>
  <c r="DW53" i="286"/>
  <c r="BP52" i="286"/>
  <c r="BP54" i="286" s="1"/>
  <c r="BP60" i="286" s="1"/>
  <c r="BO82" i="265"/>
  <c r="BO83" i="265"/>
  <c r="BO25" i="265"/>
  <c r="CH17" i="286"/>
  <c r="CH49" i="265" s="1"/>
  <c r="CH15" i="288"/>
  <c r="CH24" i="286"/>
  <c r="CH25" i="286" s="1"/>
  <c r="BP56" i="286"/>
  <c r="BP58" i="286" s="1"/>
  <c r="BP61" i="286" s="1"/>
  <c r="BO53" i="265"/>
  <c r="DX19" i="265" l="1"/>
  <c r="DX22" i="265" s="1"/>
  <c r="AM16" i="277"/>
  <c r="DX37" i="265"/>
  <c r="DX42" i="265" s="1"/>
  <c r="DX47" i="265" s="1"/>
  <c r="AM35" i="277"/>
  <c r="DY43" i="280"/>
  <c r="DY45" i="280" s="1"/>
  <c r="DY46" i="280" s="1"/>
  <c r="DY31" i="280"/>
  <c r="CI22" i="286"/>
  <c r="CH73" i="265"/>
  <c r="CH50" i="265"/>
  <c r="BP62" i="286"/>
  <c r="DZ28" i="280" l="1"/>
  <c r="DY70" i="265"/>
  <c r="AM37" i="277"/>
  <c r="AM19" i="277"/>
  <c r="DY16" i="265"/>
  <c r="DY35" i="265"/>
  <c r="DX35" i="286"/>
  <c r="DX53" i="286"/>
  <c r="BP14" i="288"/>
  <c r="BP16" i="288" s="1"/>
  <c r="BP19" i="288" s="1"/>
  <c r="BP47" i="286"/>
  <c r="BP48" i="286" s="1"/>
  <c r="BP36" i="286"/>
  <c r="BP37" i="286" s="1"/>
  <c r="BP63" i="286"/>
  <c r="CH57" i="286"/>
  <c r="CH46" i="286"/>
  <c r="CI14" i="286"/>
  <c r="CI16" i="286" s="1"/>
  <c r="DY37" i="265" l="1"/>
  <c r="DY42" i="265" s="1"/>
  <c r="DY47" i="265" s="1"/>
  <c r="DY19" i="265"/>
  <c r="DY22" i="265" s="1"/>
  <c r="AM22" i="277"/>
  <c r="AM41" i="277"/>
  <c r="DZ43" i="280"/>
  <c r="DZ45" i="280" s="1"/>
  <c r="DZ46" i="280" s="1"/>
  <c r="DZ31" i="280"/>
  <c r="BQ34" i="286"/>
  <c r="BP74" i="265"/>
  <c r="CI17" i="286"/>
  <c r="CI49" i="265" s="1"/>
  <c r="CI15" i="288"/>
  <c r="CI24" i="286"/>
  <c r="CI25" i="286" s="1"/>
  <c r="BP52" i="265"/>
  <c r="BP24" i="265"/>
  <c r="BQ45" i="286"/>
  <c r="BP63" i="265"/>
  <c r="EA28" i="280" l="1"/>
  <c r="DZ70" i="265"/>
  <c r="DZ35" i="265"/>
  <c r="DZ16" i="265"/>
  <c r="AM46" i="277"/>
  <c r="DY35" i="286"/>
  <c r="DY53" i="286"/>
  <c r="BQ56" i="286"/>
  <c r="BQ58" i="286" s="1"/>
  <c r="BQ61" i="286" s="1"/>
  <c r="BP53" i="265"/>
  <c r="X51" i="277"/>
  <c r="X52" i="277" s="1"/>
  <c r="BP75" i="265"/>
  <c r="BP81" i="265" s="1"/>
  <c r="Y74" i="277"/>
  <c r="Y75" i="277" s="1"/>
  <c r="Y81" i="277" s="1"/>
  <c r="BP65" i="265"/>
  <c r="BP67" i="265" s="1"/>
  <c r="BP80" i="265" s="1"/>
  <c r="Y63" i="277"/>
  <c r="Y65" i="277" s="1"/>
  <c r="Y67" i="277" s="1"/>
  <c r="Y80" i="277" s="1"/>
  <c r="BP25" i="265"/>
  <c r="X24" i="277"/>
  <c r="X25" i="277" s="1"/>
  <c r="CJ22" i="286"/>
  <c r="CI73" i="265"/>
  <c r="CI50" i="265"/>
  <c r="BQ52" i="286"/>
  <c r="BQ54" i="286" s="1"/>
  <c r="BQ60" i="286" s="1"/>
  <c r="BQ62" i="286" s="1"/>
  <c r="DZ19" i="265" l="1"/>
  <c r="DZ22" i="265" s="1"/>
  <c r="DZ37" i="265"/>
  <c r="DZ42" i="265" s="1"/>
  <c r="DZ47" i="265" s="1"/>
  <c r="EA43" i="280"/>
  <c r="EA45" i="280" s="1"/>
  <c r="EA46" i="280" s="1"/>
  <c r="EA31" i="280"/>
  <c r="BQ14" i="288"/>
  <c r="BQ16" i="288" s="1"/>
  <c r="BQ19" i="288" s="1"/>
  <c r="BQ47" i="286"/>
  <c r="BQ48" i="286" s="1"/>
  <c r="BQ36" i="286"/>
  <c r="BQ37" i="286" s="1"/>
  <c r="BQ63" i="286"/>
  <c r="CI57" i="286"/>
  <c r="CI46" i="286"/>
  <c r="CJ14" i="286"/>
  <c r="CJ16" i="286" s="1"/>
  <c r="BP82" i="265"/>
  <c r="BP83" i="265"/>
  <c r="Y82" i="277"/>
  <c r="Y83" i="277"/>
  <c r="EB28" i="280" l="1"/>
  <c r="EA70" i="265"/>
  <c r="EA35" i="265"/>
  <c r="EA16" i="265"/>
  <c r="DZ53" i="286"/>
  <c r="DZ35" i="286"/>
  <c r="BR34" i="286"/>
  <c r="BQ74" i="265"/>
  <c r="BQ75" i="265" s="1"/>
  <c r="BQ81" i="265" s="1"/>
  <c r="CJ17" i="286"/>
  <c r="CJ49" i="265" s="1"/>
  <c r="CJ15" i="288"/>
  <c r="CJ24" i="286"/>
  <c r="CJ25" i="286" s="1"/>
  <c r="BQ52" i="265"/>
  <c r="BQ24" i="265"/>
  <c r="BR45" i="286"/>
  <c r="BQ63" i="265"/>
  <c r="BQ65" i="265" s="1"/>
  <c r="BQ67" i="265" s="1"/>
  <c r="BQ80" i="265" s="1"/>
  <c r="EA19" i="265" l="1"/>
  <c r="EA22" i="265" s="1"/>
  <c r="EA37" i="265"/>
  <c r="EA42" i="265" s="1"/>
  <c r="EA47" i="265" s="1"/>
  <c r="EB43" i="280"/>
  <c r="EB45" i="280" s="1"/>
  <c r="EB46" i="280" s="1"/>
  <c r="EB31" i="280"/>
  <c r="BQ82" i="265"/>
  <c r="BQ83" i="265"/>
  <c r="BQ25" i="265"/>
  <c r="CK22" i="286"/>
  <c r="CJ73" i="265"/>
  <c r="CJ50" i="265"/>
  <c r="AC48" i="277"/>
  <c r="AC49" i="277" s="1"/>
  <c r="BR52" i="286"/>
  <c r="BR54" i="286" s="1"/>
  <c r="BR60" i="286" s="1"/>
  <c r="BR56" i="286"/>
  <c r="BR58" i="286" s="1"/>
  <c r="BR61" i="286" s="1"/>
  <c r="BQ53" i="265"/>
  <c r="EC28" i="280" l="1"/>
  <c r="EB70" i="265"/>
  <c r="AO70" i="277" s="1"/>
  <c r="EB35" i="265"/>
  <c r="EB16" i="265"/>
  <c r="EA35" i="286"/>
  <c r="EA53" i="286"/>
  <c r="AD73" i="277"/>
  <c r="BR62" i="286"/>
  <c r="CJ57" i="286"/>
  <c r="CJ46" i="286"/>
  <c r="CK14" i="286"/>
  <c r="CK16" i="286" s="1"/>
  <c r="EB19" i="265" l="1"/>
  <c r="EB22" i="265" s="1"/>
  <c r="AN16" i="277"/>
  <c r="AN19" i="277" s="1"/>
  <c r="AN22" i="277" s="1"/>
  <c r="EB37" i="265"/>
  <c r="EB42" i="265" s="1"/>
  <c r="EB47" i="265" s="1"/>
  <c r="AN35" i="277"/>
  <c r="AN37" i="277" s="1"/>
  <c r="AN41" i="277" s="1"/>
  <c r="AN46" i="277" s="1"/>
  <c r="EC43" i="280"/>
  <c r="EC45" i="280" s="1"/>
  <c r="EC46" i="280" s="1"/>
  <c r="EC31" i="280"/>
  <c r="CK17" i="286"/>
  <c r="CK49" i="265" s="1"/>
  <c r="CK15" i="288"/>
  <c r="CK24" i="286"/>
  <c r="CK25" i="286" s="1"/>
  <c r="BR14" i="288"/>
  <c r="BR16" i="288" s="1"/>
  <c r="BR19" i="288" s="1"/>
  <c r="BR47" i="286"/>
  <c r="BR48" i="286" s="1"/>
  <c r="BR36" i="286"/>
  <c r="BR37" i="286" s="1"/>
  <c r="BR63" i="286"/>
  <c r="ED28" i="280" l="1"/>
  <c r="EC70" i="265"/>
  <c r="EC35" i="265"/>
  <c r="EC16" i="265"/>
  <c r="EB53" i="286"/>
  <c r="EB35" i="286"/>
  <c r="BS34" i="286"/>
  <c r="BR74" i="265"/>
  <c r="BR75" i="265" s="1"/>
  <c r="BR81" i="265" s="1"/>
  <c r="BR52" i="265"/>
  <c r="BR24" i="265"/>
  <c r="BS45" i="286"/>
  <c r="BR63" i="265"/>
  <c r="BR65" i="265" s="1"/>
  <c r="BR67" i="265" s="1"/>
  <c r="BR80" i="265" s="1"/>
  <c r="CL22" i="286"/>
  <c r="CK73" i="265"/>
  <c r="CK50" i="265"/>
  <c r="EC19" i="265" l="1"/>
  <c r="EC22" i="265" s="1"/>
  <c r="EC37" i="265"/>
  <c r="EC42" i="265" s="1"/>
  <c r="EC47" i="265" s="1"/>
  <c r="ED43" i="280"/>
  <c r="ED45" i="280" s="1"/>
  <c r="ED46" i="280" s="1"/>
  <c r="ED31" i="280"/>
  <c r="BR82" i="265"/>
  <c r="BR83" i="265"/>
  <c r="BR25" i="265"/>
  <c r="CK57" i="286"/>
  <c r="CK46" i="286"/>
  <c r="CL14" i="286"/>
  <c r="CL16" i="286" s="1"/>
  <c r="BS56" i="286"/>
  <c r="BS58" i="286" s="1"/>
  <c r="BS61" i="286" s="1"/>
  <c r="BR53" i="265"/>
  <c r="BS52" i="286"/>
  <c r="BS54" i="286" s="1"/>
  <c r="BS60" i="286" s="1"/>
  <c r="BS62" i="286" s="1"/>
  <c r="EE28" i="280" l="1"/>
  <c r="ED70" i="265"/>
  <c r="ED35" i="265"/>
  <c r="ED16" i="265"/>
  <c r="EC53" i="286"/>
  <c r="EC35" i="286"/>
  <c r="BS14" i="288"/>
  <c r="BS16" i="288" s="1"/>
  <c r="BS19" i="288" s="1"/>
  <c r="BS47" i="286"/>
  <c r="BS48" i="286" s="1"/>
  <c r="BS36" i="286"/>
  <c r="BS37" i="286" s="1"/>
  <c r="BS63" i="286"/>
  <c r="CL17" i="286"/>
  <c r="CL49" i="265" s="1"/>
  <c r="CL15" i="288"/>
  <c r="CL24" i="286"/>
  <c r="CL25" i="286" s="1"/>
  <c r="ED19" i="265" l="1"/>
  <c r="ED22" i="265" s="1"/>
  <c r="ED37" i="265"/>
  <c r="ED42" i="265" s="1"/>
  <c r="ED47" i="265" s="1"/>
  <c r="EE43" i="280"/>
  <c r="EE45" i="280" s="1"/>
  <c r="EE46" i="280" s="1"/>
  <c r="EE31" i="280"/>
  <c r="BS52" i="265"/>
  <c r="BS24" i="265"/>
  <c r="BT45" i="286"/>
  <c r="BS63" i="265"/>
  <c r="BS65" i="265" s="1"/>
  <c r="BS67" i="265" s="1"/>
  <c r="BS80" i="265" s="1"/>
  <c r="CM22" i="286"/>
  <c r="CL73" i="265"/>
  <c r="CL50" i="265"/>
  <c r="BT34" i="286"/>
  <c r="BS74" i="265"/>
  <c r="BS75" i="265" s="1"/>
  <c r="BS81" i="265" s="1"/>
  <c r="EF28" i="280" l="1"/>
  <c r="EE70" i="265"/>
  <c r="EE35" i="265"/>
  <c r="EE16" i="265"/>
  <c r="ED53" i="286"/>
  <c r="ED35" i="286"/>
  <c r="BT52" i="286"/>
  <c r="BT54" i="286" s="1"/>
  <c r="BT60" i="286" s="1"/>
  <c r="CL57" i="286"/>
  <c r="CL46" i="286"/>
  <c r="CM14" i="286"/>
  <c r="CM16" i="286" s="1"/>
  <c r="BT56" i="286"/>
  <c r="BT58" i="286" s="1"/>
  <c r="BT61" i="286" s="1"/>
  <c r="BS53" i="265"/>
  <c r="BS82" i="265"/>
  <c r="BS83" i="265"/>
  <c r="BS25" i="265"/>
  <c r="EE19" i="265" l="1"/>
  <c r="EE22" i="265" s="1"/>
  <c r="EE37" i="265"/>
  <c r="EE42" i="265" s="1"/>
  <c r="EE47" i="265" s="1"/>
  <c r="EF43" i="280"/>
  <c r="EF45" i="280" s="1"/>
  <c r="EF46" i="280" s="1"/>
  <c r="EF31" i="280"/>
  <c r="BT62" i="286"/>
  <c r="BT14" i="288" s="1"/>
  <c r="BT16" i="288" s="1"/>
  <c r="BT19" i="288" s="1"/>
  <c r="CM17" i="286"/>
  <c r="CM49" i="265" s="1"/>
  <c r="CM15" i="288"/>
  <c r="CM24" i="286"/>
  <c r="CM25" i="286" s="1"/>
  <c r="EG28" i="280" l="1"/>
  <c r="EF70" i="265"/>
  <c r="AP70" i="277" s="1"/>
  <c r="EF35" i="265"/>
  <c r="EF16" i="265"/>
  <c r="EE35" i="286"/>
  <c r="EE53" i="286"/>
  <c r="BT63" i="286"/>
  <c r="BT52" i="265" s="1"/>
  <c r="BT47" i="286"/>
  <c r="BT48" i="286" s="1"/>
  <c r="BT63" i="265" s="1"/>
  <c r="BT36" i="286"/>
  <c r="BT37" i="286" s="1"/>
  <c r="BT74" i="265" s="1"/>
  <c r="CN22" i="286"/>
  <c r="CM73" i="265"/>
  <c r="CM50" i="265"/>
  <c r="EF19" i="265" l="1"/>
  <c r="EF22" i="265" s="1"/>
  <c r="AO16" i="277"/>
  <c r="AO19" i="277" s="1"/>
  <c r="AO22" i="277" s="1"/>
  <c r="EF37" i="265"/>
  <c r="EF42" i="265" s="1"/>
  <c r="EF47" i="265" s="1"/>
  <c r="AO35" i="277"/>
  <c r="AO37" i="277" s="1"/>
  <c r="AO41" i="277" s="1"/>
  <c r="AO46" i="277" s="1"/>
  <c r="EG43" i="280"/>
  <c r="EG45" i="280" s="1"/>
  <c r="EG46" i="280" s="1"/>
  <c r="EG31" i="280"/>
  <c r="BU45" i="286"/>
  <c r="BU56" i="286" s="1"/>
  <c r="BU58" i="286" s="1"/>
  <c r="BU61" i="286" s="1"/>
  <c r="BU34" i="286"/>
  <c r="BU52" i="286" s="1"/>
  <c r="BU54" i="286" s="1"/>
  <c r="BU60" i="286" s="1"/>
  <c r="BT24" i="265"/>
  <c r="BT25" i="265" s="1"/>
  <c r="BT65" i="265"/>
  <c r="BT67" i="265" s="1"/>
  <c r="BT80" i="265" s="1"/>
  <c r="Z63" i="277"/>
  <c r="Z65" i="277" s="1"/>
  <c r="Z67" i="277" s="1"/>
  <c r="Z80" i="277" s="1"/>
  <c r="BT75" i="265"/>
  <c r="BT81" i="265" s="1"/>
  <c r="Z74" i="277"/>
  <c r="Z75" i="277" s="1"/>
  <c r="Z81" i="277" s="1"/>
  <c r="BT53" i="265"/>
  <c r="Y51" i="277"/>
  <c r="Y52" i="277" s="1"/>
  <c r="CM57" i="286"/>
  <c r="CM46" i="286"/>
  <c r="CN14" i="286"/>
  <c r="CN16" i="286" s="1"/>
  <c r="EH28" i="280" l="1"/>
  <c r="EG70" i="265"/>
  <c r="EG35" i="265"/>
  <c r="EG16" i="265"/>
  <c r="EF35" i="286"/>
  <c r="EF53" i="286"/>
  <c r="Y24" i="277"/>
  <c r="Y25" i="277" s="1"/>
  <c r="BU62" i="286"/>
  <c r="BU14" i="288" s="1"/>
  <c r="BU16" i="288" s="1"/>
  <c r="BU19" i="288" s="1"/>
  <c r="Z82" i="277"/>
  <c r="Z83" i="277"/>
  <c r="CN17" i="286"/>
  <c r="CN49" i="265" s="1"/>
  <c r="CN15" i="288"/>
  <c r="CN24" i="286"/>
  <c r="CN25" i="286" s="1"/>
  <c r="BT82" i="265"/>
  <c r="BT83" i="265"/>
  <c r="EG19" i="265" l="1"/>
  <c r="EG22" i="265" s="1"/>
  <c r="EG37" i="265"/>
  <c r="EG42" i="265" s="1"/>
  <c r="EG47" i="265" s="1"/>
  <c r="EH43" i="280"/>
  <c r="EH45" i="280" s="1"/>
  <c r="EH46" i="280" s="1"/>
  <c r="EH31" i="280"/>
  <c r="BU63" i="286"/>
  <c r="BU52" i="265" s="1"/>
  <c r="BU47" i="286"/>
  <c r="BU48" i="286" s="1"/>
  <c r="BU63" i="265" s="1"/>
  <c r="BU65" i="265" s="1"/>
  <c r="BU67" i="265" s="1"/>
  <c r="BU80" i="265" s="1"/>
  <c r="BU36" i="286"/>
  <c r="BU37" i="286" s="1"/>
  <c r="BV34" i="286" s="1"/>
  <c r="BV45" i="286"/>
  <c r="CO22" i="286"/>
  <c r="CN73" i="265"/>
  <c r="CN50" i="265"/>
  <c r="AD48" i="277"/>
  <c r="AD49" i="277" s="1"/>
  <c r="EI28" i="280" l="1"/>
  <c r="EH70" i="265"/>
  <c r="EH35" i="265"/>
  <c r="EH16" i="265"/>
  <c r="EG53" i="286"/>
  <c r="EG35" i="286"/>
  <c r="BU74" i="265"/>
  <c r="BU75" i="265" s="1"/>
  <c r="BU81" i="265" s="1"/>
  <c r="BU82" i="265" s="1"/>
  <c r="BU24" i="265"/>
  <c r="BV52" i="286"/>
  <c r="BV54" i="286" s="1"/>
  <c r="BV60" i="286" s="1"/>
  <c r="CN57" i="286"/>
  <c r="CN46" i="286"/>
  <c r="CO14" i="286"/>
  <c r="CO16" i="286" s="1"/>
  <c r="BV56" i="286"/>
  <c r="BV58" i="286" s="1"/>
  <c r="BV61" i="286" s="1"/>
  <c r="BU53" i="265"/>
  <c r="AE73" i="277"/>
  <c r="BU25" i="265"/>
  <c r="EH19" i="265" l="1"/>
  <c r="EH22" i="265" s="1"/>
  <c r="EH37" i="265"/>
  <c r="EH42" i="265" s="1"/>
  <c r="EH47" i="265" s="1"/>
  <c r="EI43" i="280"/>
  <c r="EI45" i="280" s="1"/>
  <c r="EI46" i="280" s="1"/>
  <c r="EI31" i="280"/>
  <c r="BU83" i="265"/>
  <c r="CO17" i="286"/>
  <c r="CO49" i="265" s="1"/>
  <c r="CO15" i="288"/>
  <c r="CO24" i="286"/>
  <c r="CO25" i="286" s="1"/>
  <c r="BV62" i="286"/>
  <c r="EJ28" i="280" l="1"/>
  <c r="EI70" i="265"/>
  <c r="EI35" i="265"/>
  <c r="EI16" i="265"/>
  <c r="EH53" i="286"/>
  <c r="EH35" i="286"/>
  <c r="CP22" i="286"/>
  <c r="CO73" i="265"/>
  <c r="CO50" i="265"/>
  <c r="BV14" i="288"/>
  <c r="BV16" i="288" s="1"/>
  <c r="BV19" i="288" s="1"/>
  <c r="BV47" i="286"/>
  <c r="BV48" i="286" s="1"/>
  <c r="BV36" i="286"/>
  <c r="BV37" i="286" s="1"/>
  <c r="BV63" i="286"/>
  <c r="EI19" i="265" l="1"/>
  <c r="EI22" i="265" s="1"/>
  <c r="EI37" i="265"/>
  <c r="EI42" i="265" s="1"/>
  <c r="EI47" i="265" s="1"/>
  <c r="EJ43" i="280"/>
  <c r="EJ45" i="280" s="1"/>
  <c r="EJ46" i="280" s="1"/>
  <c r="EJ31" i="280"/>
  <c r="BV52" i="265"/>
  <c r="BV24" i="265"/>
  <c r="BW45" i="286"/>
  <c r="BV63" i="265"/>
  <c r="BV65" i="265" s="1"/>
  <c r="BV67" i="265" s="1"/>
  <c r="BV80" i="265" s="1"/>
  <c r="BW34" i="286"/>
  <c r="BV74" i="265"/>
  <c r="BV75" i="265" s="1"/>
  <c r="BV81" i="265" s="1"/>
  <c r="CO57" i="286"/>
  <c r="CO46" i="286"/>
  <c r="CP14" i="286"/>
  <c r="CP16" i="286" s="1"/>
  <c r="EK28" i="280" l="1"/>
  <c r="EJ70" i="265"/>
  <c r="AQ70" i="277" s="1"/>
  <c r="EJ35" i="265"/>
  <c r="EJ16" i="265"/>
  <c r="EI35" i="286"/>
  <c r="EI53" i="286"/>
  <c r="BW52" i="286"/>
  <c r="BW54" i="286" s="1"/>
  <c r="BW60" i="286" s="1"/>
  <c r="BV82" i="265"/>
  <c r="BV83" i="265"/>
  <c r="BV25" i="265"/>
  <c r="CP17" i="286"/>
  <c r="CP49" i="265" s="1"/>
  <c r="CP15" i="288"/>
  <c r="CP24" i="286"/>
  <c r="CP25" i="286" s="1"/>
  <c r="BW56" i="286"/>
  <c r="BW58" i="286" s="1"/>
  <c r="BW61" i="286" s="1"/>
  <c r="BV53" i="265"/>
  <c r="EJ19" i="265" l="1"/>
  <c r="EJ22" i="265" s="1"/>
  <c r="AP16" i="277"/>
  <c r="AP19" i="277" s="1"/>
  <c r="AP22" i="277" s="1"/>
  <c r="EJ37" i="265"/>
  <c r="EJ42" i="265" s="1"/>
  <c r="EJ47" i="265" s="1"/>
  <c r="AP35" i="277"/>
  <c r="AP37" i="277" s="1"/>
  <c r="AP41" i="277" s="1"/>
  <c r="AP46" i="277" s="1"/>
  <c r="EK43" i="280"/>
  <c r="EK45" i="280" s="1"/>
  <c r="EK46" i="280" s="1"/>
  <c r="EK31" i="280"/>
  <c r="CQ22" i="286"/>
  <c r="CP73" i="265"/>
  <c r="CP50" i="265"/>
  <c r="BW62" i="286"/>
  <c r="EL28" i="280" l="1"/>
  <c r="EK70" i="265"/>
  <c r="EK35" i="265"/>
  <c r="EK16" i="265"/>
  <c r="EJ35" i="286"/>
  <c r="EJ53" i="286"/>
  <c r="BW14" i="288"/>
  <c r="BW16" i="288" s="1"/>
  <c r="BW19" i="288" s="1"/>
  <c r="BW47" i="286"/>
  <c r="BW48" i="286" s="1"/>
  <c r="BW36" i="286"/>
  <c r="BW37" i="286" s="1"/>
  <c r="BW63" i="286"/>
  <c r="CP57" i="286"/>
  <c r="CP46" i="286"/>
  <c r="CQ14" i="286"/>
  <c r="CQ16" i="286" s="1"/>
  <c r="EK19" i="265" l="1"/>
  <c r="EK22" i="265" s="1"/>
  <c r="EK37" i="265"/>
  <c r="EK42" i="265" s="1"/>
  <c r="EK47" i="265" s="1"/>
  <c r="EL43" i="280"/>
  <c r="EL45" i="280" s="1"/>
  <c r="EL46" i="280" s="1"/>
  <c r="EL31" i="280"/>
  <c r="BX34" i="286"/>
  <c r="BW74" i="265"/>
  <c r="BW75" i="265" s="1"/>
  <c r="BW81" i="265" s="1"/>
  <c r="CQ17" i="286"/>
  <c r="CQ49" i="265" s="1"/>
  <c r="CQ15" i="288"/>
  <c r="CQ24" i="286"/>
  <c r="CQ25" i="286" s="1"/>
  <c r="BW52" i="265"/>
  <c r="BW24" i="265"/>
  <c r="BX45" i="286"/>
  <c r="BW63" i="265"/>
  <c r="BW65" i="265" s="1"/>
  <c r="BW67" i="265" s="1"/>
  <c r="BW80" i="265" s="1"/>
  <c r="EM28" i="280" l="1"/>
  <c r="EL70" i="265"/>
  <c r="EL35" i="265"/>
  <c r="EL16" i="265"/>
  <c r="EK53" i="286"/>
  <c r="EK35" i="286"/>
  <c r="BX56" i="286"/>
  <c r="BX58" i="286" s="1"/>
  <c r="BX61" i="286" s="1"/>
  <c r="BW53" i="265"/>
  <c r="BW82" i="265"/>
  <c r="BW83" i="265"/>
  <c r="BW25" i="265"/>
  <c r="CR22" i="286"/>
  <c r="CQ73" i="265"/>
  <c r="CQ50" i="265"/>
  <c r="BX52" i="286"/>
  <c r="BX54" i="286" s="1"/>
  <c r="BX60" i="286" s="1"/>
  <c r="BX62" i="286" s="1"/>
  <c r="EL19" i="265" l="1"/>
  <c r="EL22" i="265" s="1"/>
  <c r="EL37" i="265"/>
  <c r="EL42" i="265" s="1"/>
  <c r="EL47" i="265" s="1"/>
  <c r="EM43" i="280"/>
  <c r="EM45" i="280" s="1"/>
  <c r="EM46" i="280" s="1"/>
  <c r="EM31" i="280"/>
  <c r="BX14" i="288"/>
  <c r="BX16" i="288" s="1"/>
  <c r="BX19" i="288" s="1"/>
  <c r="BX47" i="286"/>
  <c r="BX48" i="286" s="1"/>
  <c r="BX36" i="286"/>
  <c r="BX37" i="286" s="1"/>
  <c r="BX63" i="286"/>
  <c r="CQ57" i="286"/>
  <c r="CQ46" i="286"/>
  <c r="CR14" i="286"/>
  <c r="CR16" i="286" s="1"/>
  <c r="EN28" i="280" l="1"/>
  <c r="EM70" i="265"/>
  <c r="EM35" i="265"/>
  <c r="EM16" i="265"/>
  <c r="EL35" i="286"/>
  <c r="EL53" i="286"/>
  <c r="BY34" i="286"/>
  <c r="BX74" i="265"/>
  <c r="CR17" i="286"/>
  <c r="CR49" i="265" s="1"/>
  <c r="CR15" i="288"/>
  <c r="CR24" i="286"/>
  <c r="CR25" i="286" s="1"/>
  <c r="BX52" i="265"/>
  <c r="BX24" i="265"/>
  <c r="BY45" i="286"/>
  <c r="BX63" i="265"/>
  <c r="EM19" i="265" l="1"/>
  <c r="EM22" i="265" s="1"/>
  <c r="EM37" i="265"/>
  <c r="EM42" i="265" s="1"/>
  <c r="EM47" i="265" s="1"/>
  <c r="EN43" i="280"/>
  <c r="EN45" i="280" s="1"/>
  <c r="EN46" i="280" s="1"/>
  <c r="EN31" i="280"/>
  <c r="BX65" i="265"/>
  <c r="BX67" i="265" s="1"/>
  <c r="BX80" i="265" s="1"/>
  <c r="AA63" i="277"/>
  <c r="AA65" i="277" s="1"/>
  <c r="AA67" i="277" s="1"/>
  <c r="AA80" i="277" s="1"/>
  <c r="BX25" i="265"/>
  <c r="Z24" i="277"/>
  <c r="Z25" i="277" s="1"/>
  <c r="CS22" i="286"/>
  <c r="CR73" i="265"/>
  <c r="CR50" i="265"/>
  <c r="AE48" i="277"/>
  <c r="AE49" i="277" s="1"/>
  <c r="BY52" i="286"/>
  <c r="BY54" i="286" s="1"/>
  <c r="BY60" i="286" s="1"/>
  <c r="BY56" i="286"/>
  <c r="BY58" i="286" s="1"/>
  <c r="BY61" i="286" s="1"/>
  <c r="BX53" i="265"/>
  <c r="Z51" i="277"/>
  <c r="Z52" i="277" s="1"/>
  <c r="AA74" i="277"/>
  <c r="AA75" i="277" s="1"/>
  <c r="AA81" i="277" s="1"/>
  <c r="BX75" i="265"/>
  <c r="BX81" i="265" s="1"/>
  <c r="EO28" i="280" l="1"/>
  <c r="EN70" i="265"/>
  <c r="AR70" i="277" s="1"/>
  <c r="EN35" i="265"/>
  <c r="EN16" i="265"/>
  <c r="EM53" i="286"/>
  <c r="EM35" i="286"/>
  <c r="AF73" i="277"/>
  <c r="AA82" i="277"/>
  <c r="AA83" i="277"/>
  <c r="BY62" i="286"/>
  <c r="CR57" i="286"/>
  <c r="CR46" i="286"/>
  <c r="CS14" i="286"/>
  <c r="CS16" i="286" s="1"/>
  <c r="BX82" i="265"/>
  <c r="BX83" i="265"/>
  <c r="EN19" i="265" l="1"/>
  <c r="EN22" i="265" s="1"/>
  <c r="AQ16" i="277"/>
  <c r="AQ19" i="277" s="1"/>
  <c r="AQ22" i="277" s="1"/>
  <c r="EN37" i="265"/>
  <c r="EN42" i="265" s="1"/>
  <c r="EN47" i="265" s="1"/>
  <c r="AQ35" i="277"/>
  <c r="AQ37" i="277" s="1"/>
  <c r="AQ41" i="277" s="1"/>
  <c r="AQ46" i="277" s="1"/>
  <c r="EO43" i="280"/>
  <c r="EO45" i="280" s="1"/>
  <c r="EO46" i="280" s="1"/>
  <c r="EO31" i="280"/>
  <c r="CS17" i="286"/>
  <c r="CS49" i="265" s="1"/>
  <c r="CS15" i="288"/>
  <c r="CS24" i="286"/>
  <c r="CS25" i="286" s="1"/>
  <c r="BY14" i="288"/>
  <c r="BY16" i="288" s="1"/>
  <c r="BY19" i="288" s="1"/>
  <c r="BY47" i="286"/>
  <c r="BY48" i="286" s="1"/>
  <c r="BY36" i="286"/>
  <c r="BY37" i="286" s="1"/>
  <c r="BY63" i="286"/>
  <c r="EP28" i="280" l="1"/>
  <c r="EO70" i="265"/>
  <c r="EO16" i="265"/>
  <c r="EO35" i="265"/>
  <c r="EN53" i="286"/>
  <c r="EN35" i="286"/>
  <c r="BZ34" i="286"/>
  <c r="BY74" i="265"/>
  <c r="BY75" i="265" s="1"/>
  <c r="BY81" i="265" s="1"/>
  <c r="BY52" i="265"/>
  <c r="BY24" i="265"/>
  <c r="BZ45" i="286"/>
  <c r="BY63" i="265"/>
  <c r="BY65" i="265" s="1"/>
  <c r="BY67" i="265" s="1"/>
  <c r="BY80" i="265" s="1"/>
  <c r="CT22" i="286"/>
  <c r="CS73" i="265"/>
  <c r="CS50" i="265"/>
  <c r="EO37" i="265" l="1"/>
  <c r="EO42" i="265" s="1"/>
  <c r="EO47" i="265" s="1"/>
  <c r="EO19" i="265"/>
  <c r="EO22" i="265" s="1"/>
  <c r="EP43" i="280"/>
  <c r="EP45" i="280" s="1"/>
  <c r="EP46" i="280" s="1"/>
  <c r="EP31" i="280"/>
  <c r="BY82" i="265"/>
  <c r="BY83" i="265"/>
  <c r="BY25" i="265"/>
  <c r="CS57" i="286"/>
  <c r="CS46" i="286"/>
  <c r="CT14" i="286"/>
  <c r="CT16" i="286" s="1"/>
  <c r="BZ56" i="286"/>
  <c r="BZ58" i="286" s="1"/>
  <c r="BZ61" i="286" s="1"/>
  <c r="BY53" i="265"/>
  <c r="BZ52" i="286"/>
  <c r="BZ54" i="286" s="1"/>
  <c r="BZ60" i="286" s="1"/>
  <c r="BZ62" i="286" s="1"/>
  <c r="EQ28" i="280" l="1"/>
  <c r="EP70" i="265"/>
  <c r="EP35" i="265"/>
  <c r="EP16" i="265"/>
  <c r="EO53" i="286"/>
  <c r="EO35" i="286"/>
  <c r="BZ14" i="288"/>
  <c r="BZ16" i="288" s="1"/>
  <c r="BZ19" i="288" s="1"/>
  <c r="BZ36" i="286"/>
  <c r="BZ37" i="286" s="1"/>
  <c r="BZ47" i="286"/>
  <c r="BZ48" i="286" s="1"/>
  <c r="BZ63" i="286"/>
  <c r="CT17" i="286"/>
  <c r="CT49" i="265" s="1"/>
  <c r="CT15" i="288"/>
  <c r="CT24" i="286"/>
  <c r="CT25" i="286" s="1"/>
  <c r="EP19" i="265" l="1"/>
  <c r="EP22" i="265" s="1"/>
  <c r="EP37" i="265"/>
  <c r="EP42" i="265" s="1"/>
  <c r="EP47" i="265" s="1"/>
  <c r="EQ43" i="280"/>
  <c r="EQ45" i="280" s="1"/>
  <c r="EQ46" i="280" s="1"/>
  <c r="EQ31" i="280"/>
  <c r="BZ52" i="265"/>
  <c r="BZ24" i="265"/>
  <c r="CA34" i="286"/>
  <c r="BZ74" i="265"/>
  <c r="BZ75" i="265" s="1"/>
  <c r="BZ81" i="265" s="1"/>
  <c r="CU22" i="286"/>
  <c r="CT73" i="265"/>
  <c r="CT50" i="265"/>
  <c r="CA45" i="286"/>
  <c r="BZ63" i="265"/>
  <c r="BZ65" i="265" s="1"/>
  <c r="BZ67" i="265" s="1"/>
  <c r="BZ80" i="265" s="1"/>
  <c r="ER28" i="280" l="1"/>
  <c r="EQ70" i="265"/>
  <c r="EQ35" i="265"/>
  <c r="EQ16" i="265"/>
  <c r="EP53" i="286"/>
  <c r="EP35" i="286"/>
  <c r="CA56" i="286"/>
  <c r="CA58" i="286" s="1"/>
  <c r="CA61" i="286" s="1"/>
  <c r="CT57" i="286"/>
  <c r="CT46" i="286"/>
  <c r="CU14" i="286"/>
  <c r="CU16" i="286" s="1"/>
  <c r="CA52" i="286"/>
  <c r="CA54" i="286" s="1"/>
  <c r="CA60" i="286" s="1"/>
  <c r="BZ53" i="265"/>
  <c r="BZ82" i="265"/>
  <c r="BZ83" i="265"/>
  <c r="BZ25" i="265"/>
  <c r="EQ19" i="265" l="1"/>
  <c r="EQ22" i="265" s="1"/>
  <c r="EQ37" i="265"/>
  <c r="EQ42" i="265" s="1"/>
  <c r="EQ47" i="265" s="1"/>
  <c r="ER43" i="280"/>
  <c r="ER45" i="280" s="1"/>
  <c r="ER46" i="280" s="1"/>
  <c r="ER31" i="280"/>
  <c r="CA62" i="286"/>
  <c r="CU17" i="286"/>
  <c r="CU49" i="265" s="1"/>
  <c r="CU15" i="288"/>
  <c r="CU24" i="286"/>
  <c r="CU25" i="286" s="1"/>
  <c r="ES28" i="280" l="1"/>
  <c r="ER70" i="265"/>
  <c r="AS70" i="277" s="1"/>
  <c r="ER35" i="265"/>
  <c r="ER16" i="265"/>
  <c r="EQ53" i="286"/>
  <c r="EQ35" i="286"/>
  <c r="CA14" i="288"/>
  <c r="CA16" i="288" s="1"/>
  <c r="CA19" i="288" s="1"/>
  <c r="CA47" i="286"/>
  <c r="CA48" i="286" s="1"/>
  <c r="CA36" i="286"/>
  <c r="CA37" i="286" s="1"/>
  <c r="CA63" i="286"/>
  <c r="CV22" i="286"/>
  <c r="CU73" i="265"/>
  <c r="CU50" i="265"/>
  <c r="ER19" i="265" l="1"/>
  <c r="ER22" i="265" s="1"/>
  <c r="AR16" i="277"/>
  <c r="AR19" i="277" s="1"/>
  <c r="AR22" i="277" s="1"/>
  <c r="ER37" i="265"/>
  <c r="ER42" i="265" s="1"/>
  <c r="ER47" i="265" s="1"/>
  <c r="AR35" i="277"/>
  <c r="AR37" i="277" s="1"/>
  <c r="AR41" i="277" s="1"/>
  <c r="AR46" i="277" s="1"/>
  <c r="ES43" i="280"/>
  <c r="ES45" i="280" s="1"/>
  <c r="ES46" i="280" s="1"/>
  <c r="ES31" i="280"/>
  <c r="CA52" i="265"/>
  <c r="CA24" i="265"/>
  <c r="CB45" i="286"/>
  <c r="CA63" i="265"/>
  <c r="CA65" i="265" s="1"/>
  <c r="CA67" i="265" s="1"/>
  <c r="CA80" i="265" s="1"/>
  <c r="CU57" i="286"/>
  <c r="CU46" i="286"/>
  <c r="CV14" i="286"/>
  <c r="CV16" i="286" s="1"/>
  <c r="CB34" i="286"/>
  <c r="CA74" i="265"/>
  <c r="CA75" i="265" s="1"/>
  <c r="CA81" i="265" s="1"/>
  <c r="ET28" i="280" l="1"/>
  <c r="ES70" i="265"/>
  <c r="ES35" i="265"/>
  <c r="ES16" i="265"/>
  <c r="ER35" i="286"/>
  <c r="ER53" i="286"/>
  <c r="CB56" i="286"/>
  <c r="CB58" i="286" s="1"/>
  <c r="CB61" i="286" s="1"/>
  <c r="CA53" i="265"/>
  <c r="CB52" i="286"/>
  <c r="CB54" i="286" s="1"/>
  <c r="CB60" i="286" s="1"/>
  <c r="CV17" i="286"/>
  <c r="CV49" i="265" s="1"/>
  <c r="CV15" i="288"/>
  <c r="CV24" i="286"/>
  <c r="CV25" i="286" s="1"/>
  <c r="CA82" i="265"/>
  <c r="CA83" i="265"/>
  <c r="CA25" i="265"/>
  <c r="ES19" i="265" l="1"/>
  <c r="ES22" i="265" s="1"/>
  <c r="ES37" i="265"/>
  <c r="ES42" i="265" s="1"/>
  <c r="ES47" i="265" s="1"/>
  <c r="ET43" i="280"/>
  <c r="ET45" i="280" s="1"/>
  <c r="ET46" i="280" s="1"/>
  <c r="ET31" i="280"/>
  <c r="CB62" i="286"/>
  <c r="CB36" i="286" s="1"/>
  <c r="CB37" i="286" s="1"/>
  <c r="CW22" i="286"/>
  <c r="CV73" i="265"/>
  <c r="CV50" i="265"/>
  <c r="AF48" i="277"/>
  <c r="AF49" i="277" s="1"/>
  <c r="CB14" i="288"/>
  <c r="CB16" i="288" s="1"/>
  <c r="CB19" i="288" s="1"/>
  <c r="CB47" i="286"/>
  <c r="CB48" i="286" s="1"/>
  <c r="CB63" i="286"/>
  <c r="EU28" i="280" l="1"/>
  <c r="ET70" i="265"/>
  <c r="ET35" i="265"/>
  <c r="ET16" i="265"/>
  <c r="ES53" i="286"/>
  <c r="ES35" i="286"/>
  <c r="CB52" i="265"/>
  <c r="CB24" i="265"/>
  <c r="CC45" i="286"/>
  <c r="CB63" i="265"/>
  <c r="AG73" i="277"/>
  <c r="CC34" i="286"/>
  <c r="CB74" i="265"/>
  <c r="CV57" i="286"/>
  <c r="CV46" i="286"/>
  <c r="CW14" i="286"/>
  <c r="CW16" i="286" s="1"/>
  <c r="ET19" i="265" l="1"/>
  <c r="ET22" i="265" s="1"/>
  <c r="ET37" i="265"/>
  <c r="ET42" i="265" s="1"/>
  <c r="ET47" i="265" s="1"/>
  <c r="EU43" i="280"/>
  <c r="EU45" i="280" s="1"/>
  <c r="EU46" i="280" s="1"/>
  <c r="EU31" i="280"/>
  <c r="CW17" i="286"/>
  <c r="CW49" i="265" s="1"/>
  <c r="CW15" i="288"/>
  <c r="CW24" i="286"/>
  <c r="CW25" i="286" s="1"/>
  <c r="AB74" i="277"/>
  <c r="AB75" i="277" s="1"/>
  <c r="AB81" i="277" s="1"/>
  <c r="CB75" i="265"/>
  <c r="CB81" i="265" s="1"/>
  <c r="CC56" i="286"/>
  <c r="CC58" i="286" s="1"/>
  <c r="CC61" i="286" s="1"/>
  <c r="CB53" i="265"/>
  <c r="AA51" i="277"/>
  <c r="AA52" i="277" s="1"/>
  <c r="CC52" i="286"/>
  <c r="CC54" i="286" s="1"/>
  <c r="CC60" i="286" s="1"/>
  <c r="CB65" i="265"/>
  <c r="CB67" i="265" s="1"/>
  <c r="CB80" i="265" s="1"/>
  <c r="AB63" i="277"/>
  <c r="AB65" i="277" s="1"/>
  <c r="AB67" i="277" s="1"/>
  <c r="AB80" i="277" s="1"/>
  <c r="CB25" i="265"/>
  <c r="AA24" i="277"/>
  <c r="AA25" i="277" s="1"/>
  <c r="EV28" i="280" l="1"/>
  <c r="EU70" i="265"/>
  <c r="EU35" i="265"/>
  <c r="EU16" i="265"/>
  <c r="ET53" i="286"/>
  <c r="ET35" i="286"/>
  <c r="CC62" i="286"/>
  <c r="CC14" i="288" s="1"/>
  <c r="CC16" i="288" s="1"/>
  <c r="CC19" i="288" s="1"/>
  <c r="CB82" i="265"/>
  <c r="CB83" i="265"/>
  <c r="CX22" i="286"/>
  <c r="CW73" i="265"/>
  <c r="CW50" i="265"/>
  <c r="AB82" i="277"/>
  <c r="AB83" i="277"/>
  <c r="EU19" i="265" l="1"/>
  <c r="EU22" i="265" s="1"/>
  <c r="EU37" i="265"/>
  <c r="EU42" i="265" s="1"/>
  <c r="EU47" i="265" s="1"/>
  <c r="EV43" i="280"/>
  <c r="EV45" i="280" s="1"/>
  <c r="EV46" i="280" s="1"/>
  <c r="EV31" i="280"/>
  <c r="CC63" i="286"/>
  <c r="CC24" i="265" s="1"/>
  <c r="CC47" i="286"/>
  <c r="CC48" i="286" s="1"/>
  <c r="CD45" i="286" s="1"/>
  <c r="CC36" i="286"/>
  <c r="CC37" i="286" s="1"/>
  <c r="CC74" i="265" s="1"/>
  <c r="CC75" i="265" s="1"/>
  <c r="CC81" i="265" s="1"/>
  <c r="CW57" i="286"/>
  <c r="CW46" i="286"/>
  <c r="CX14" i="286"/>
  <c r="CX16" i="286" s="1"/>
  <c r="CC52" i="265"/>
  <c r="EW28" i="280" l="1"/>
  <c r="EV70" i="265"/>
  <c r="AT70" i="277" s="1"/>
  <c r="EV35" i="265"/>
  <c r="EV16" i="265"/>
  <c r="EU53" i="286"/>
  <c r="EU35" i="286"/>
  <c r="CC63" i="265"/>
  <c r="CC65" i="265" s="1"/>
  <c r="CC67" i="265" s="1"/>
  <c r="CC80" i="265" s="1"/>
  <c r="CC83" i="265" s="1"/>
  <c r="CD34" i="286"/>
  <c r="CD56" i="286"/>
  <c r="CD58" i="286" s="1"/>
  <c r="CD61" i="286" s="1"/>
  <c r="CC53" i="265"/>
  <c r="CC25" i="265"/>
  <c r="CD52" i="286"/>
  <c r="CD54" i="286" s="1"/>
  <c r="CD60" i="286" s="1"/>
  <c r="CX17" i="286"/>
  <c r="CX49" i="265" s="1"/>
  <c r="CX15" i="288"/>
  <c r="CX24" i="286"/>
  <c r="CX25" i="286" s="1"/>
  <c r="EV19" i="265" l="1"/>
  <c r="EV22" i="265" s="1"/>
  <c r="AS16" i="277"/>
  <c r="AS19" i="277" s="1"/>
  <c r="AS22" i="277" s="1"/>
  <c r="EV37" i="265"/>
  <c r="EV42" i="265" s="1"/>
  <c r="EV47" i="265" s="1"/>
  <c r="AS35" i="277"/>
  <c r="AS37" i="277" s="1"/>
  <c r="AS41" i="277" s="1"/>
  <c r="AS46" i="277" s="1"/>
  <c r="EW43" i="280"/>
  <c r="EW45" i="280" s="1"/>
  <c r="EW46" i="280" s="1"/>
  <c r="EW31" i="280"/>
  <c r="CC82" i="265"/>
  <c r="CD62" i="286"/>
  <c r="CD47" i="286" s="1"/>
  <c r="CD48" i="286" s="1"/>
  <c r="CY22" i="286"/>
  <c r="CX73" i="265"/>
  <c r="CX50" i="265"/>
  <c r="EX28" i="280" l="1"/>
  <c r="EW70" i="265"/>
  <c r="EW35" i="265"/>
  <c r="EW16" i="265"/>
  <c r="EV53" i="286"/>
  <c r="EV35" i="286"/>
  <c r="CD36" i="286"/>
  <c r="CD37" i="286" s="1"/>
  <c r="CE34" i="286" s="1"/>
  <c r="CD14" i="288"/>
  <c r="CD16" i="288" s="1"/>
  <c r="CD19" i="288" s="1"/>
  <c r="CD63" i="286"/>
  <c r="CD24" i="265" s="1"/>
  <c r="CX57" i="286"/>
  <c r="CX46" i="286"/>
  <c r="CY14" i="286"/>
  <c r="CY16" i="286" s="1"/>
  <c r="CE45" i="286"/>
  <c r="CD63" i="265"/>
  <c r="CD65" i="265" s="1"/>
  <c r="CD67" i="265" s="1"/>
  <c r="CD80" i="265" s="1"/>
  <c r="EW19" i="265" l="1"/>
  <c r="EW22" i="265" s="1"/>
  <c r="EW37" i="265"/>
  <c r="EW42" i="265" s="1"/>
  <c r="EW47" i="265" s="1"/>
  <c r="EX43" i="280"/>
  <c r="EX45" i="280" s="1"/>
  <c r="EX46" i="280" s="1"/>
  <c r="EX31" i="280"/>
  <c r="CD52" i="265"/>
  <c r="CD74" i="265"/>
  <c r="CD75" i="265" s="1"/>
  <c r="CD81" i="265" s="1"/>
  <c r="CD82" i="265" s="1"/>
  <c r="CD25" i="265"/>
  <c r="CE52" i="286"/>
  <c r="CE54" i="286" s="1"/>
  <c r="CE60" i="286" s="1"/>
  <c r="CE56" i="286"/>
  <c r="CE58" i="286" s="1"/>
  <c r="CE61" i="286" s="1"/>
  <c r="CD53" i="265"/>
  <c r="CY17" i="286"/>
  <c r="CY49" i="265" s="1"/>
  <c r="CY15" i="288"/>
  <c r="CY24" i="286"/>
  <c r="CY25" i="286" s="1"/>
  <c r="EY28" i="280" l="1"/>
  <c r="EX70" i="265"/>
  <c r="EX35" i="265"/>
  <c r="EX16" i="265"/>
  <c r="EW35" i="286"/>
  <c r="EW53" i="286"/>
  <c r="CD83" i="265"/>
  <c r="CZ22" i="286"/>
  <c r="CY73" i="265"/>
  <c r="CY50" i="265"/>
  <c r="CE62" i="286"/>
  <c r="EX19" i="265" l="1"/>
  <c r="EX22" i="265" s="1"/>
  <c r="EX37" i="265"/>
  <c r="EX42" i="265" s="1"/>
  <c r="EX47" i="265" s="1"/>
  <c r="EY43" i="280"/>
  <c r="EY45" i="280" s="1"/>
  <c r="EY46" i="280" s="1"/>
  <c r="EY31" i="280"/>
  <c r="CE14" i="288"/>
  <c r="CE16" i="288" s="1"/>
  <c r="CE19" i="288" s="1"/>
  <c r="CE47" i="286"/>
  <c r="CE48" i="286" s="1"/>
  <c r="CE36" i="286"/>
  <c r="CE37" i="286" s="1"/>
  <c r="CE63" i="286"/>
  <c r="CY57" i="286"/>
  <c r="CY46" i="286"/>
  <c r="CZ14" i="286"/>
  <c r="CZ16" i="286" s="1"/>
  <c r="EZ28" i="280" l="1"/>
  <c r="EY70" i="265"/>
  <c r="EY35" i="265"/>
  <c r="EY16" i="265"/>
  <c r="EX53" i="286"/>
  <c r="EX35" i="286"/>
  <c r="CF34" i="286"/>
  <c r="CE74" i="265"/>
  <c r="CE75" i="265" s="1"/>
  <c r="CE81" i="265" s="1"/>
  <c r="CZ17" i="286"/>
  <c r="CZ49" i="265" s="1"/>
  <c r="CZ15" i="288"/>
  <c r="CZ24" i="286"/>
  <c r="CZ25" i="286" s="1"/>
  <c r="CE52" i="265"/>
  <c r="CE24" i="265"/>
  <c r="CF45" i="286"/>
  <c r="CE63" i="265"/>
  <c r="CE65" i="265" s="1"/>
  <c r="CE67" i="265" s="1"/>
  <c r="CE80" i="265" s="1"/>
  <c r="EY19" i="265" l="1"/>
  <c r="EY22" i="265" s="1"/>
  <c r="EY37" i="265"/>
  <c r="EY42" i="265" s="1"/>
  <c r="EY47" i="265" s="1"/>
  <c r="EZ43" i="280"/>
  <c r="EZ45" i="280" s="1"/>
  <c r="EZ46" i="280" s="1"/>
  <c r="EZ31" i="280"/>
  <c r="CE82" i="265"/>
  <c r="CE83" i="265"/>
  <c r="CE25" i="265"/>
  <c r="DA22" i="286"/>
  <c r="CZ73" i="265"/>
  <c r="CZ50" i="265"/>
  <c r="AG48" i="277"/>
  <c r="AG49" i="277" s="1"/>
  <c r="CF52" i="286"/>
  <c r="CF54" i="286" s="1"/>
  <c r="CF60" i="286" s="1"/>
  <c r="CF56" i="286"/>
  <c r="CF58" i="286" s="1"/>
  <c r="CF61" i="286" s="1"/>
  <c r="CE53" i="265"/>
  <c r="FA28" i="280" l="1"/>
  <c r="EZ70" i="265"/>
  <c r="AU70" i="277" s="1"/>
  <c r="EZ35" i="265"/>
  <c r="EZ16" i="265"/>
  <c r="EY53" i="286"/>
  <c r="EY35" i="286"/>
  <c r="AH73" i="277"/>
  <c r="CF62" i="286"/>
  <c r="CZ57" i="286"/>
  <c r="CZ46" i="286"/>
  <c r="DA14" i="286"/>
  <c r="DA16" i="286" s="1"/>
  <c r="EZ19" i="265" l="1"/>
  <c r="EZ22" i="265" s="1"/>
  <c r="AT16" i="277"/>
  <c r="AT19" i="277" s="1"/>
  <c r="AT22" i="277" s="1"/>
  <c r="EZ37" i="265"/>
  <c r="EZ42" i="265" s="1"/>
  <c r="EZ47" i="265" s="1"/>
  <c r="AT35" i="277"/>
  <c r="AT37" i="277" s="1"/>
  <c r="AT41" i="277" s="1"/>
  <c r="AT46" i="277" s="1"/>
  <c r="FA43" i="280"/>
  <c r="FA45" i="280" s="1"/>
  <c r="FA46" i="280" s="1"/>
  <c r="FA31" i="280"/>
  <c r="DA17" i="286"/>
  <c r="DA49" i="265" s="1"/>
  <c r="DA15" i="288"/>
  <c r="DA24" i="286"/>
  <c r="DA25" i="286" s="1"/>
  <c r="CF14" i="288"/>
  <c r="CF16" i="288" s="1"/>
  <c r="CF19" i="288" s="1"/>
  <c r="CF47" i="286"/>
  <c r="CF48" i="286" s="1"/>
  <c r="CF36" i="286"/>
  <c r="CF37" i="286" s="1"/>
  <c r="CF63" i="286"/>
  <c r="FB28" i="280" l="1"/>
  <c r="FA70" i="265"/>
  <c r="FA35" i="265"/>
  <c r="FA16" i="265"/>
  <c r="EZ35" i="286"/>
  <c r="EZ53" i="286"/>
  <c r="CG34" i="286"/>
  <c r="CF74" i="265"/>
  <c r="CF52" i="265"/>
  <c r="CF24" i="265"/>
  <c r="CG45" i="286"/>
  <c r="CF63" i="265"/>
  <c r="DB22" i="286"/>
  <c r="DA73" i="265"/>
  <c r="DA50" i="265"/>
  <c r="FA19" i="265" l="1"/>
  <c r="FA22" i="265" s="1"/>
  <c r="FA37" i="265"/>
  <c r="FA42" i="265" s="1"/>
  <c r="FA47" i="265" s="1"/>
  <c r="FB43" i="280"/>
  <c r="FB45" i="280" s="1"/>
  <c r="FB46" i="280" s="1"/>
  <c r="FB31" i="280"/>
  <c r="CF65" i="265"/>
  <c r="CF67" i="265" s="1"/>
  <c r="CF80" i="265" s="1"/>
  <c r="AC63" i="277"/>
  <c r="AC65" i="277" s="1"/>
  <c r="AC67" i="277" s="1"/>
  <c r="AC80" i="277" s="1"/>
  <c r="CF25" i="265"/>
  <c r="AB24" i="277"/>
  <c r="AB25" i="277" s="1"/>
  <c r="AC74" i="277"/>
  <c r="AC75" i="277" s="1"/>
  <c r="AC81" i="277" s="1"/>
  <c r="CF75" i="265"/>
  <c r="CF81" i="265" s="1"/>
  <c r="DA57" i="286"/>
  <c r="DA46" i="286"/>
  <c r="DB14" i="286"/>
  <c r="DB16" i="286" s="1"/>
  <c r="CG56" i="286"/>
  <c r="CG58" i="286" s="1"/>
  <c r="CG61" i="286" s="1"/>
  <c r="CF53" i="265"/>
  <c r="AB51" i="277"/>
  <c r="AB52" i="277" s="1"/>
  <c r="CG52" i="286"/>
  <c r="CG54" i="286" s="1"/>
  <c r="CG60" i="286" s="1"/>
  <c r="FC28" i="280" l="1"/>
  <c r="FB70" i="265"/>
  <c r="FB35" i="265"/>
  <c r="FB16" i="265"/>
  <c r="FA35" i="286"/>
  <c r="FA53" i="286"/>
  <c r="CG62" i="286"/>
  <c r="CG14" i="288" s="1"/>
  <c r="CG16" i="288" s="1"/>
  <c r="CG19" i="288" s="1"/>
  <c r="CF82" i="265"/>
  <c r="CF83" i="265"/>
  <c r="DB17" i="286"/>
  <c r="DB49" i="265" s="1"/>
  <c r="DB15" i="288"/>
  <c r="DB24" i="286"/>
  <c r="DB25" i="286" s="1"/>
  <c r="AC82" i="277"/>
  <c r="AC83" i="277"/>
  <c r="FB19" i="265" l="1"/>
  <c r="FB22" i="265" s="1"/>
  <c r="FB37" i="265"/>
  <c r="FB42" i="265" s="1"/>
  <c r="FB47" i="265" s="1"/>
  <c r="FC43" i="280"/>
  <c r="FC45" i="280" s="1"/>
  <c r="FC46" i="280" s="1"/>
  <c r="FC31" i="280"/>
  <c r="CG63" i="286"/>
  <c r="CG52" i="265" s="1"/>
  <c r="CG47" i="286"/>
  <c r="CG48" i="286" s="1"/>
  <c r="CG63" i="265" s="1"/>
  <c r="CG65" i="265" s="1"/>
  <c r="CG67" i="265" s="1"/>
  <c r="CG80" i="265" s="1"/>
  <c r="CG36" i="286"/>
  <c r="CG37" i="286" s="1"/>
  <c r="CG74" i="265" s="1"/>
  <c r="CG75" i="265" s="1"/>
  <c r="CG81" i="265" s="1"/>
  <c r="DC22" i="286"/>
  <c r="DB73" i="265"/>
  <c r="DB50" i="265"/>
  <c r="FD28" i="280" l="1"/>
  <c r="FC70" i="265"/>
  <c r="FC35" i="265"/>
  <c r="FC16" i="265"/>
  <c r="FB35" i="286"/>
  <c r="FB53" i="286"/>
  <c r="CH34" i="286"/>
  <c r="CH52" i="286" s="1"/>
  <c r="CH54" i="286" s="1"/>
  <c r="CH60" i="286" s="1"/>
  <c r="CG24" i="265"/>
  <c r="CH45" i="286"/>
  <c r="CH56" i="286" s="1"/>
  <c r="CH58" i="286" s="1"/>
  <c r="CH61" i="286" s="1"/>
  <c r="DB57" i="286"/>
  <c r="DB46" i="286"/>
  <c r="DC14" i="286"/>
  <c r="DC16" i="286" s="1"/>
  <c r="CG53" i="265"/>
  <c r="CG82" i="265"/>
  <c r="CG83" i="265"/>
  <c r="CG25" i="265"/>
  <c r="FC19" i="265" l="1"/>
  <c r="FC22" i="265" s="1"/>
  <c r="FC37" i="265"/>
  <c r="FC42" i="265" s="1"/>
  <c r="FC47" i="265" s="1"/>
  <c r="FD43" i="280"/>
  <c r="FD45" i="280" s="1"/>
  <c r="FD46" i="280" s="1"/>
  <c r="FD31" i="280"/>
  <c r="CH62" i="286"/>
  <c r="CH14" i="288" s="1"/>
  <c r="CH16" i="288" s="1"/>
  <c r="CH19" i="288" s="1"/>
  <c r="DC17" i="286"/>
  <c r="DC49" i="265" s="1"/>
  <c r="DC15" i="288"/>
  <c r="DC24" i="286"/>
  <c r="DC25" i="286" s="1"/>
  <c r="FE28" i="280" l="1"/>
  <c r="FD70" i="265"/>
  <c r="AV70" i="277" s="1"/>
  <c r="FD35" i="265"/>
  <c r="FD16" i="265"/>
  <c r="FC53" i="286"/>
  <c r="FC35" i="286"/>
  <c r="CH63" i="286"/>
  <c r="CH52" i="265" s="1"/>
  <c r="CH47" i="286"/>
  <c r="CH48" i="286" s="1"/>
  <c r="CI45" i="286" s="1"/>
  <c r="CH36" i="286"/>
  <c r="CH37" i="286" s="1"/>
  <c r="CH74" i="265" s="1"/>
  <c r="CH75" i="265" s="1"/>
  <c r="CH81" i="265" s="1"/>
  <c r="DD22" i="286"/>
  <c r="DC73" i="265"/>
  <c r="DC50" i="265"/>
  <c r="CH24" i="265"/>
  <c r="CH63" i="265"/>
  <c r="CH65" i="265" s="1"/>
  <c r="CH67" i="265" s="1"/>
  <c r="CH80" i="265" s="1"/>
  <c r="FD19" i="265" l="1"/>
  <c r="FD22" i="265" s="1"/>
  <c r="AU16" i="277"/>
  <c r="AU19" i="277" s="1"/>
  <c r="AU22" i="277" s="1"/>
  <c r="FD37" i="265"/>
  <c r="FD42" i="265" s="1"/>
  <c r="FD47" i="265" s="1"/>
  <c r="AU35" i="277"/>
  <c r="AU37" i="277" s="1"/>
  <c r="AU41" i="277" s="1"/>
  <c r="AU46" i="277" s="1"/>
  <c r="FE43" i="280"/>
  <c r="FE45" i="280" s="1"/>
  <c r="FE46" i="280" s="1"/>
  <c r="FE31" i="280"/>
  <c r="CI34" i="286"/>
  <c r="CH82" i="265"/>
  <c r="CH83" i="265"/>
  <c r="CH25" i="265"/>
  <c r="CI56" i="286"/>
  <c r="CI58" i="286" s="1"/>
  <c r="CI61" i="286" s="1"/>
  <c r="CH53" i="265"/>
  <c r="CI52" i="286"/>
  <c r="CI54" i="286" s="1"/>
  <c r="CI60" i="286" s="1"/>
  <c r="DC57" i="286"/>
  <c r="DC46" i="286"/>
  <c r="DD14" i="286"/>
  <c r="DD16" i="286" s="1"/>
  <c r="FF28" i="280" l="1"/>
  <c r="FE70" i="265"/>
  <c r="FE16" i="265"/>
  <c r="FE35" i="265"/>
  <c r="FD35" i="286"/>
  <c r="FD53" i="286"/>
  <c r="CI62" i="286"/>
  <c r="CI14" i="288" s="1"/>
  <c r="CI16" i="288" s="1"/>
  <c r="CI19" i="288" s="1"/>
  <c r="DD17" i="286"/>
  <c r="DD49" i="265" s="1"/>
  <c r="DD15" i="288"/>
  <c r="DD24" i="286"/>
  <c r="DD25" i="286" s="1"/>
  <c r="FE37" i="265" l="1"/>
  <c r="FE42" i="265" s="1"/>
  <c r="FE47" i="265" s="1"/>
  <c r="FE19" i="265"/>
  <c r="FE22" i="265" s="1"/>
  <c r="FF43" i="280"/>
  <c r="FF45" i="280" s="1"/>
  <c r="FF46" i="280" s="1"/>
  <c r="FF31" i="280"/>
  <c r="CI63" i="286"/>
  <c r="CI52" i="265" s="1"/>
  <c r="CI47" i="286"/>
  <c r="CI48" i="286" s="1"/>
  <c r="CI63" i="265" s="1"/>
  <c r="CI65" i="265" s="1"/>
  <c r="CI67" i="265" s="1"/>
  <c r="CI80" i="265" s="1"/>
  <c r="CI36" i="286"/>
  <c r="CI37" i="286" s="1"/>
  <c r="CJ34" i="286" s="1"/>
  <c r="CJ45" i="286"/>
  <c r="DE22" i="286"/>
  <c r="DD73" i="265"/>
  <c r="DD50" i="265"/>
  <c r="AH48" i="277"/>
  <c r="AH49" i="277" s="1"/>
  <c r="FG28" i="280" l="1"/>
  <c r="FF70" i="265"/>
  <c r="FF35" i="265"/>
  <c r="FF16" i="265"/>
  <c r="FE53" i="286"/>
  <c r="FE35" i="286"/>
  <c r="CI74" i="265"/>
  <c r="CI75" i="265" s="1"/>
  <c r="CI81" i="265" s="1"/>
  <c r="CI82" i="265" s="1"/>
  <c r="CI24" i="265"/>
  <c r="CJ52" i="286"/>
  <c r="CJ54" i="286" s="1"/>
  <c r="CJ60" i="286" s="1"/>
  <c r="DD57" i="286"/>
  <c r="DD46" i="286"/>
  <c r="DE14" i="286"/>
  <c r="DE16" i="286" s="1"/>
  <c r="CJ56" i="286"/>
  <c r="CJ58" i="286" s="1"/>
  <c r="CJ61" i="286" s="1"/>
  <c r="CI53" i="265"/>
  <c r="AI73" i="277"/>
  <c r="CI25" i="265"/>
  <c r="FF37" i="265" l="1"/>
  <c r="FF42" i="265" s="1"/>
  <c r="FF47" i="265" s="1"/>
  <c r="FG43" i="280"/>
  <c r="FG45" i="280" s="1"/>
  <c r="FG46" i="280" s="1"/>
  <c r="FG31" i="280"/>
  <c r="FF19" i="265"/>
  <c r="FF22" i="265" s="1"/>
  <c r="CI83" i="265"/>
  <c r="DE17" i="286"/>
  <c r="DE49" i="265" s="1"/>
  <c r="DE15" i="288"/>
  <c r="DE24" i="286"/>
  <c r="DE25" i="286" s="1"/>
  <c r="CJ62" i="286"/>
  <c r="FH28" i="280" l="1"/>
  <c r="FG70" i="265"/>
  <c r="FF35" i="286"/>
  <c r="FF53" i="286"/>
  <c r="FG35" i="265"/>
  <c r="FG16" i="265"/>
  <c r="DF22" i="286"/>
  <c r="DE73" i="265"/>
  <c r="DE50" i="265"/>
  <c r="CJ14" i="288"/>
  <c r="CJ16" i="288" s="1"/>
  <c r="CJ19" i="288" s="1"/>
  <c r="CJ47" i="286"/>
  <c r="CJ48" i="286" s="1"/>
  <c r="CJ36" i="286"/>
  <c r="CJ37" i="286" s="1"/>
  <c r="CJ63" i="286"/>
  <c r="FG37" i="265" l="1"/>
  <c r="FG42" i="265" s="1"/>
  <c r="FG47" i="265" s="1"/>
  <c r="FH43" i="280"/>
  <c r="FH45" i="280" s="1"/>
  <c r="FH46" i="280" s="1"/>
  <c r="FH31" i="280"/>
  <c r="FG19" i="265"/>
  <c r="FG22" i="265" s="1"/>
  <c r="CJ52" i="265"/>
  <c r="CJ24" i="265"/>
  <c r="CK45" i="286"/>
  <c r="CJ63" i="265"/>
  <c r="CK34" i="286"/>
  <c r="CJ74" i="265"/>
  <c r="DE57" i="286"/>
  <c r="DE46" i="286"/>
  <c r="DF14" i="286"/>
  <c r="DF16" i="286" s="1"/>
  <c r="FH35" i="265" l="1"/>
  <c r="FH16" i="265"/>
  <c r="FI28" i="280"/>
  <c r="FH70" i="265"/>
  <c r="AW70" i="277" s="1"/>
  <c r="FG53" i="286"/>
  <c r="FG35" i="286"/>
  <c r="CK52" i="286"/>
  <c r="CK54" i="286" s="1"/>
  <c r="CK60" i="286" s="1"/>
  <c r="CJ65" i="265"/>
  <c r="CJ67" i="265" s="1"/>
  <c r="CJ80" i="265" s="1"/>
  <c r="AD63" i="277"/>
  <c r="AD65" i="277" s="1"/>
  <c r="AD67" i="277" s="1"/>
  <c r="AD80" i="277" s="1"/>
  <c r="CJ25" i="265"/>
  <c r="AC24" i="277"/>
  <c r="AC25" i="277" s="1"/>
  <c r="DF17" i="286"/>
  <c r="DF49" i="265" s="1"/>
  <c r="DF15" i="288"/>
  <c r="DF24" i="286"/>
  <c r="DF25" i="286" s="1"/>
  <c r="AD74" i="277"/>
  <c r="AD75" i="277" s="1"/>
  <c r="AD81" i="277" s="1"/>
  <c r="CJ75" i="265"/>
  <c r="CJ81" i="265" s="1"/>
  <c r="CK56" i="286"/>
  <c r="CK58" i="286" s="1"/>
  <c r="CK61" i="286" s="1"/>
  <c r="CJ53" i="265"/>
  <c r="AC51" i="277"/>
  <c r="AC52" i="277" s="1"/>
  <c r="FH19" i="265" l="1"/>
  <c r="FH22" i="265" s="1"/>
  <c r="AV16" i="277"/>
  <c r="AV19" i="277" s="1"/>
  <c r="AV22" i="277" s="1"/>
  <c r="FI43" i="280"/>
  <c r="FI45" i="280" s="1"/>
  <c r="FI46" i="280" s="1"/>
  <c r="FI31" i="280"/>
  <c r="FH37" i="265"/>
  <c r="FH42" i="265" s="1"/>
  <c r="FH47" i="265" s="1"/>
  <c r="AV35" i="277"/>
  <c r="AV37" i="277" s="1"/>
  <c r="AV41" i="277" s="1"/>
  <c r="AV46" i="277" s="1"/>
  <c r="AD82" i="277"/>
  <c r="AD83" i="277"/>
  <c r="DG22" i="286"/>
  <c r="DF73" i="265"/>
  <c r="DF50" i="265"/>
  <c r="CJ82" i="265"/>
  <c r="CJ83" i="265"/>
  <c r="CK62" i="286"/>
  <c r="FJ28" i="280" l="1"/>
  <c r="FI70" i="265"/>
  <c r="FI35" i="265"/>
  <c r="FI16" i="265"/>
  <c r="FH35" i="286"/>
  <c r="FH53" i="286"/>
  <c r="CK14" i="288"/>
  <c r="CK16" i="288" s="1"/>
  <c r="CK19" i="288" s="1"/>
  <c r="CK47" i="286"/>
  <c r="CK48" i="286" s="1"/>
  <c r="CK36" i="286"/>
  <c r="CK37" i="286" s="1"/>
  <c r="CK63" i="286"/>
  <c r="DF57" i="286"/>
  <c r="DF46" i="286"/>
  <c r="DG14" i="286"/>
  <c r="DG16" i="286" s="1"/>
  <c r="FI19" i="265" l="1"/>
  <c r="FI22" i="265" s="1"/>
  <c r="FI37" i="265"/>
  <c r="FI42" i="265" s="1"/>
  <c r="FI47" i="265" s="1"/>
  <c r="FJ43" i="280"/>
  <c r="FJ45" i="280" s="1"/>
  <c r="FJ46" i="280" s="1"/>
  <c r="FJ31" i="280"/>
  <c r="CL34" i="286"/>
  <c r="CK74" i="265"/>
  <c r="CK75" i="265" s="1"/>
  <c r="CK81" i="265" s="1"/>
  <c r="DG17" i="286"/>
  <c r="DG49" i="265" s="1"/>
  <c r="DG15" i="288"/>
  <c r="DG24" i="286"/>
  <c r="DG25" i="286" s="1"/>
  <c r="CK52" i="265"/>
  <c r="CK24" i="265"/>
  <c r="CL45" i="286"/>
  <c r="CK63" i="265"/>
  <c r="CK65" i="265" s="1"/>
  <c r="CK67" i="265" s="1"/>
  <c r="CK80" i="265" s="1"/>
  <c r="FK28" i="280" l="1"/>
  <c r="FJ70" i="265"/>
  <c r="FJ35" i="265"/>
  <c r="FJ16" i="265"/>
  <c r="FI53" i="286"/>
  <c r="FI35" i="286"/>
  <c r="CL56" i="286"/>
  <c r="CL58" i="286" s="1"/>
  <c r="CL61" i="286" s="1"/>
  <c r="CK53" i="265"/>
  <c r="CK82" i="265"/>
  <c r="CK83" i="265"/>
  <c r="CK25" i="265"/>
  <c r="DH22" i="286"/>
  <c r="DG73" i="265"/>
  <c r="DG50" i="265"/>
  <c r="CL52" i="286"/>
  <c r="CL54" i="286" s="1"/>
  <c r="CL60" i="286" s="1"/>
  <c r="CL62" i="286" s="1"/>
  <c r="FJ19" i="265" l="1"/>
  <c r="FJ22" i="265" s="1"/>
  <c r="FJ37" i="265"/>
  <c r="FJ42" i="265" s="1"/>
  <c r="FJ47" i="265" s="1"/>
  <c r="FK43" i="280"/>
  <c r="FK45" i="280" s="1"/>
  <c r="FK46" i="280" s="1"/>
  <c r="FK31" i="280"/>
  <c r="CL14" i="288"/>
  <c r="CL16" i="288" s="1"/>
  <c r="CL19" i="288" s="1"/>
  <c r="CL47" i="286"/>
  <c r="CL48" i="286" s="1"/>
  <c r="CL36" i="286"/>
  <c r="CL37" i="286" s="1"/>
  <c r="CL63" i="286"/>
  <c r="DG57" i="286"/>
  <c r="DG46" i="286"/>
  <c r="DH14" i="286"/>
  <c r="DH16" i="286" s="1"/>
  <c r="FL28" i="280" l="1"/>
  <c r="FK70" i="265"/>
  <c r="FK35" i="265"/>
  <c r="FK16" i="265"/>
  <c r="FJ35" i="286"/>
  <c r="FJ53" i="286"/>
  <c r="CM34" i="286"/>
  <c r="CL74" i="265"/>
  <c r="CL75" i="265" s="1"/>
  <c r="CL81" i="265" s="1"/>
  <c r="DH17" i="286"/>
  <c r="DH49" i="265" s="1"/>
  <c r="DH15" i="288"/>
  <c r="DH24" i="286"/>
  <c r="DH25" i="286" s="1"/>
  <c r="CL52" i="265"/>
  <c r="CL24" i="265"/>
  <c r="CM45" i="286"/>
  <c r="CL63" i="265"/>
  <c r="CL65" i="265" s="1"/>
  <c r="CL67" i="265" s="1"/>
  <c r="CL80" i="265" s="1"/>
  <c r="FK37" i="265" l="1"/>
  <c r="FK42" i="265" s="1"/>
  <c r="FK47" i="265" s="1"/>
  <c r="FL43" i="280"/>
  <c r="FL45" i="280" s="1"/>
  <c r="FL46" i="280" s="1"/>
  <c r="FL31" i="280"/>
  <c r="FK19" i="265"/>
  <c r="FK22" i="265" s="1"/>
  <c r="CL82" i="265"/>
  <c r="CL83" i="265"/>
  <c r="CL25" i="265"/>
  <c r="DI22" i="286"/>
  <c r="DH73" i="265"/>
  <c r="DH50" i="265"/>
  <c r="AI48" i="277"/>
  <c r="AI49" i="277" s="1"/>
  <c r="CM52" i="286"/>
  <c r="CM54" i="286" s="1"/>
  <c r="CM60" i="286" s="1"/>
  <c r="CM56" i="286"/>
  <c r="CM58" i="286" s="1"/>
  <c r="CM61" i="286" s="1"/>
  <c r="CL53" i="265"/>
  <c r="FM28" i="280" l="1"/>
  <c r="FL70" i="265"/>
  <c r="AX70" i="277" s="1"/>
  <c r="FK53" i="286"/>
  <c r="FK35" i="286"/>
  <c r="FL35" i="265"/>
  <c r="FL16" i="265"/>
  <c r="AJ73" i="277"/>
  <c r="CM62" i="286"/>
  <c r="DH57" i="286"/>
  <c r="DH46" i="286"/>
  <c r="DI14" i="286"/>
  <c r="DI16" i="286" s="1"/>
  <c r="FL19" i="265" l="1"/>
  <c r="FL22" i="265" s="1"/>
  <c r="AW16" i="277"/>
  <c r="AW19" i="277" s="1"/>
  <c r="AW22" i="277" s="1"/>
  <c r="FL37" i="265"/>
  <c r="FL42" i="265" s="1"/>
  <c r="FL47" i="265" s="1"/>
  <c r="AW35" i="277"/>
  <c r="AW37" i="277" s="1"/>
  <c r="AW41" i="277" s="1"/>
  <c r="AW46" i="277" s="1"/>
  <c r="FM43" i="280"/>
  <c r="FM45" i="280" s="1"/>
  <c r="FM46" i="280" s="1"/>
  <c r="FM31" i="280"/>
  <c r="DI17" i="286"/>
  <c r="DI49" i="265" s="1"/>
  <c r="DI15" i="288"/>
  <c r="DI24" i="286"/>
  <c r="DI25" i="286" s="1"/>
  <c r="CM14" i="288"/>
  <c r="CM16" i="288" s="1"/>
  <c r="CM19" i="288" s="1"/>
  <c r="CM47" i="286"/>
  <c r="CM48" i="286" s="1"/>
  <c r="CM36" i="286"/>
  <c r="CM37" i="286" s="1"/>
  <c r="CM63" i="286"/>
  <c r="FN28" i="280" l="1"/>
  <c r="FM70" i="265"/>
  <c r="FM35" i="265"/>
  <c r="FM16" i="265"/>
  <c r="FL35" i="286"/>
  <c r="FL53" i="286"/>
  <c r="CN34" i="286"/>
  <c r="CM74" i="265"/>
  <c r="CM75" i="265" s="1"/>
  <c r="CM81" i="265" s="1"/>
  <c r="CM52" i="265"/>
  <c r="CM24" i="265"/>
  <c r="CN45" i="286"/>
  <c r="CM63" i="265"/>
  <c r="CM65" i="265" s="1"/>
  <c r="CM67" i="265" s="1"/>
  <c r="CM80" i="265" s="1"/>
  <c r="DJ22" i="286"/>
  <c r="DI73" i="265"/>
  <c r="DI50" i="265"/>
  <c r="FM19" i="265" l="1"/>
  <c r="FM22" i="265" s="1"/>
  <c r="FM37" i="265"/>
  <c r="FM42" i="265" s="1"/>
  <c r="FM47" i="265" s="1"/>
  <c r="FN43" i="280"/>
  <c r="FN45" i="280" s="1"/>
  <c r="FN46" i="280" s="1"/>
  <c r="FN31" i="280"/>
  <c r="CM82" i="265"/>
  <c r="CM83" i="265"/>
  <c r="CM25" i="265"/>
  <c r="DI57" i="286"/>
  <c r="DI46" i="286"/>
  <c r="DJ14" i="286"/>
  <c r="DJ16" i="286" s="1"/>
  <c r="CN56" i="286"/>
  <c r="CN58" i="286" s="1"/>
  <c r="CN61" i="286" s="1"/>
  <c r="CM53" i="265"/>
  <c r="CN52" i="286"/>
  <c r="CN54" i="286" s="1"/>
  <c r="CN60" i="286" s="1"/>
  <c r="CN62" i="286" s="1"/>
  <c r="FO28" i="280" l="1"/>
  <c r="FN70" i="265"/>
  <c r="FN35" i="265"/>
  <c r="FN16" i="265"/>
  <c r="FM53" i="286"/>
  <c r="FM35" i="286"/>
  <c r="CN14" i="288"/>
  <c r="CN16" i="288" s="1"/>
  <c r="CN19" i="288" s="1"/>
  <c r="CN47" i="286"/>
  <c r="CN48" i="286" s="1"/>
  <c r="CN36" i="286"/>
  <c r="CN37" i="286" s="1"/>
  <c r="CN63" i="286"/>
  <c r="DJ17" i="286"/>
  <c r="DJ49" i="265" s="1"/>
  <c r="DJ15" i="288"/>
  <c r="DJ24" i="286"/>
  <c r="DJ25" i="286" s="1"/>
  <c r="FN19" i="265" l="1"/>
  <c r="FN22" i="265" s="1"/>
  <c r="FN37" i="265"/>
  <c r="FN42" i="265" s="1"/>
  <c r="FN47" i="265" s="1"/>
  <c r="FO43" i="280"/>
  <c r="FO45" i="280" s="1"/>
  <c r="FO46" i="280" s="1"/>
  <c r="FO31" i="280"/>
  <c r="CN52" i="265"/>
  <c r="CN24" i="265"/>
  <c r="CO45" i="286"/>
  <c r="CN63" i="265"/>
  <c r="DK22" i="286"/>
  <c r="DJ73" i="265"/>
  <c r="DJ50" i="265"/>
  <c r="CO34" i="286"/>
  <c r="CN74" i="265"/>
  <c r="FP28" i="280" l="1"/>
  <c r="FO70" i="265"/>
  <c r="FO35" i="265"/>
  <c r="FO16" i="265"/>
  <c r="FN53" i="286"/>
  <c r="FN35" i="286"/>
  <c r="CO52" i="286"/>
  <c r="CO54" i="286" s="1"/>
  <c r="CO60" i="286" s="1"/>
  <c r="DJ57" i="286"/>
  <c r="DJ46" i="286"/>
  <c r="DK14" i="286"/>
  <c r="DK16" i="286" s="1"/>
  <c r="CO56" i="286"/>
  <c r="CO58" i="286" s="1"/>
  <c r="CO61" i="286" s="1"/>
  <c r="CN53" i="265"/>
  <c r="AD51" i="277"/>
  <c r="AD52" i="277" s="1"/>
  <c r="AE74" i="277"/>
  <c r="AE75" i="277" s="1"/>
  <c r="AE81" i="277" s="1"/>
  <c r="CN75" i="265"/>
  <c r="CN81" i="265" s="1"/>
  <c r="CN65" i="265"/>
  <c r="CN67" i="265" s="1"/>
  <c r="CN80" i="265" s="1"/>
  <c r="AE63" i="277"/>
  <c r="AE65" i="277" s="1"/>
  <c r="AE67" i="277" s="1"/>
  <c r="AE80" i="277" s="1"/>
  <c r="CN25" i="265"/>
  <c r="AD24" i="277"/>
  <c r="AD25" i="277" s="1"/>
  <c r="FO19" i="265" l="1"/>
  <c r="FO22" i="265" s="1"/>
  <c r="FO37" i="265"/>
  <c r="FO42" i="265" s="1"/>
  <c r="FO47" i="265" s="1"/>
  <c r="FP43" i="280"/>
  <c r="FP45" i="280" s="1"/>
  <c r="FP46" i="280" s="1"/>
  <c r="FP31" i="280"/>
  <c r="CO62" i="286"/>
  <c r="CO14" i="288" s="1"/>
  <c r="CO16" i="288" s="1"/>
  <c r="CO19" i="288" s="1"/>
  <c r="CN82" i="265"/>
  <c r="CN83" i="265"/>
  <c r="AE82" i="277"/>
  <c r="AE83" i="277"/>
  <c r="DK24" i="286"/>
  <c r="DK25" i="286" s="1"/>
  <c r="DK17" i="286"/>
  <c r="DK49" i="265" s="1"/>
  <c r="DK15" i="288"/>
  <c r="FQ28" i="280" l="1"/>
  <c r="FP70" i="265"/>
  <c r="AY70" i="277" s="1"/>
  <c r="FP35" i="265"/>
  <c r="FP16" i="265"/>
  <c r="FO35" i="286"/>
  <c r="FO53" i="286"/>
  <c r="CO63" i="286"/>
  <c r="CO24" i="265" s="1"/>
  <c r="CO36" i="286"/>
  <c r="CO37" i="286" s="1"/>
  <c r="CO74" i="265" s="1"/>
  <c r="CO75" i="265" s="1"/>
  <c r="CO81" i="265" s="1"/>
  <c r="CO47" i="286"/>
  <c r="CO48" i="286" s="1"/>
  <c r="CO63" i="265" s="1"/>
  <c r="CO65" i="265" s="1"/>
  <c r="CO67" i="265" s="1"/>
  <c r="CO80" i="265" s="1"/>
  <c r="DL22" i="286"/>
  <c r="DK73" i="265"/>
  <c r="CP34" i="286"/>
  <c r="DK50" i="265"/>
  <c r="FP19" i="265" l="1"/>
  <c r="FP22" i="265" s="1"/>
  <c r="AX16" i="277"/>
  <c r="AX19" i="277" s="1"/>
  <c r="AX22" i="277" s="1"/>
  <c r="FP37" i="265"/>
  <c r="FP42" i="265" s="1"/>
  <c r="FP47" i="265" s="1"/>
  <c r="AX35" i="277"/>
  <c r="AX37" i="277" s="1"/>
  <c r="AX41" i="277" s="1"/>
  <c r="AX46" i="277" s="1"/>
  <c r="FQ43" i="280"/>
  <c r="FQ45" i="280" s="1"/>
  <c r="FQ46" i="280" s="1"/>
  <c r="FQ31" i="280"/>
  <c r="CP45" i="286"/>
  <c r="CP56" i="286" s="1"/>
  <c r="CP58" i="286" s="1"/>
  <c r="CP61" i="286" s="1"/>
  <c r="CO52" i="265"/>
  <c r="CO82" i="265"/>
  <c r="CO83" i="265"/>
  <c r="CO25" i="265"/>
  <c r="CO53" i="265"/>
  <c r="DK57" i="286"/>
  <c r="DK46" i="286"/>
  <c r="CP52" i="286"/>
  <c r="CP54" i="286" s="1"/>
  <c r="CP60" i="286" s="1"/>
  <c r="DL14" i="286"/>
  <c r="DL16" i="286" s="1"/>
  <c r="FR28" i="280" l="1"/>
  <c r="FQ70" i="265"/>
  <c r="FQ35" i="265"/>
  <c r="FQ16" i="265"/>
  <c r="FP53" i="286"/>
  <c r="FP35" i="286"/>
  <c r="DL17" i="286"/>
  <c r="DL49" i="265" s="1"/>
  <c r="DL15" i="288"/>
  <c r="DL24" i="286"/>
  <c r="DL25" i="286" s="1"/>
  <c r="CP62" i="286"/>
  <c r="FQ19" i="265" l="1"/>
  <c r="FQ22" i="265" s="1"/>
  <c r="FQ37" i="265"/>
  <c r="FQ42" i="265" s="1"/>
  <c r="FQ47" i="265" s="1"/>
  <c r="FR43" i="280"/>
  <c r="FR45" i="280" s="1"/>
  <c r="FR46" i="280" s="1"/>
  <c r="FR31" i="280"/>
  <c r="CP14" i="288"/>
  <c r="CP16" i="288" s="1"/>
  <c r="CP19" i="288" s="1"/>
  <c r="CP47" i="286"/>
  <c r="CP48" i="286" s="1"/>
  <c r="CP36" i="286"/>
  <c r="CP37" i="286" s="1"/>
  <c r="CP63" i="286"/>
  <c r="DM22" i="286"/>
  <c r="DL73" i="265"/>
  <c r="DL50" i="265"/>
  <c r="AJ48" i="277"/>
  <c r="AJ49" i="277" s="1"/>
  <c r="FS28" i="280" l="1"/>
  <c r="FR70" i="265"/>
  <c r="FR35" i="265"/>
  <c r="FR16" i="265"/>
  <c r="FQ35" i="286"/>
  <c r="FQ53" i="286"/>
  <c r="DL57" i="286"/>
  <c r="DL46" i="286"/>
  <c r="DM14" i="286"/>
  <c r="DM16" i="286" s="1"/>
  <c r="CQ34" i="286"/>
  <c r="CP74" i="265"/>
  <c r="CP75" i="265" s="1"/>
  <c r="CP81" i="265" s="1"/>
  <c r="AK73" i="277"/>
  <c r="CP52" i="265"/>
  <c r="CP24" i="265"/>
  <c r="CQ45" i="286"/>
  <c r="CP63" i="265"/>
  <c r="CP65" i="265" s="1"/>
  <c r="CP67" i="265" s="1"/>
  <c r="CP80" i="265" s="1"/>
  <c r="FR19" i="265" l="1"/>
  <c r="FR22" i="265" s="1"/>
  <c r="FR37" i="265"/>
  <c r="FR42" i="265" s="1"/>
  <c r="FR47" i="265" s="1"/>
  <c r="FS43" i="280"/>
  <c r="FS45" i="280" s="1"/>
  <c r="FS46" i="280" s="1"/>
  <c r="FS31" i="280"/>
  <c r="CP82" i="265"/>
  <c r="CP83" i="265"/>
  <c r="CP25" i="265"/>
  <c r="CQ52" i="286"/>
  <c r="CQ54" i="286" s="1"/>
  <c r="CQ60" i="286" s="1"/>
  <c r="DM24" i="286"/>
  <c r="DM25" i="286" s="1"/>
  <c r="DM17" i="286"/>
  <c r="DM49" i="265" s="1"/>
  <c r="DM15" i="288"/>
  <c r="CQ56" i="286"/>
  <c r="CQ58" i="286" s="1"/>
  <c r="CQ61" i="286" s="1"/>
  <c r="CP53" i="265"/>
  <c r="FT28" i="280" l="1"/>
  <c r="FS70" i="265"/>
  <c r="FS35" i="265"/>
  <c r="FS16" i="265"/>
  <c r="FR53" i="286"/>
  <c r="FR35" i="286"/>
  <c r="CQ62" i="286"/>
  <c r="CQ14" i="288" s="1"/>
  <c r="CQ16" i="288" s="1"/>
  <c r="CQ19" i="288" s="1"/>
  <c r="DN22" i="286"/>
  <c r="DM73" i="265"/>
  <c r="DM50" i="265"/>
  <c r="FS19" i="265" l="1"/>
  <c r="FS22" i="265" s="1"/>
  <c r="FS37" i="265"/>
  <c r="FS42" i="265" s="1"/>
  <c r="FS47" i="265" s="1"/>
  <c r="FT43" i="280"/>
  <c r="FT45" i="280" s="1"/>
  <c r="FT46" i="280" s="1"/>
  <c r="FT31" i="280"/>
  <c r="CQ36" i="286"/>
  <c r="CQ37" i="286" s="1"/>
  <c r="CR34" i="286" s="1"/>
  <c r="CQ63" i="286"/>
  <c r="CQ24" i="265" s="1"/>
  <c r="CQ47" i="286"/>
  <c r="CQ48" i="286" s="1"/>
  <c r="CR45" i="286" s="1"/>
  <c r="CQ52" i="265"/>
  <c r="DM57" i="286"/>
  <c r="DM46" i="286"/>
  <c r="DN14" i="286"/>
  <c r="DN16" i="286" s="1"/>
  <c r="FU28" i="280" l="1"/>
  <c r="FT70" i="265"/>
  <c r="AZ70" i="277" s="1"/>
  <c r="FT35" i="265"/>
  <c r="FT16" i="265"/>
  <c r="FS53" i="286"/>
  <c r="FS35" i="286"/>
  <c r="CQ74" i="265"/>
  <c r="CQ75" i="265" s="1"/>
  <c r="CQ81" i="265" s="1"/>
  <c r="CQ63" i="265"/>
  <c r="CQ65" i="265" s="1"/>
  <c r="CQ67" i="265" s="1"/>
  <c r="CQ80" i="265" s="1"/>
  <c r="CQ25" i="265"/>
  <c r="DN17" i="286"/>
  <c r="DN49" i="265" s="1"/>
  <c r="DN15" i="288"/>
  <c r="DN24" i="286"/>
  <c r="DN25" i="286" s="1"/>
  <c r="CR52" i="286"/>
  <c r="CR54" i="286" s="1"/>
  <c r="CR60" i="286" s="1"/>
  <c r="CR56" i="286"/>
  <c r="CR58" i="286" s="1"/>
  <c r="CR61" i="286" s="1"/>
  <c r="CQ53" i="265"/>
  <c r="FT19" i="265" l="1"/>
  <c r="FT22" i="265" s="1"/>
  <c r="AY16" i="277"/>
  <c r="AY19" i="277" s="1"/>
  <c r="AY22" i="277" s="1"/>
  <c r="FT37" i="265"/>
  <c r="FT42" i="265" s="1"/>
  <c r="FT47" i="265" s="1"/>
  <c r="AY35" i="277"/>
  <c r="AY37" i="277" s="1"/>
  <c r="AY41" i="277" s="1"/>
  <c r="AY46" i="277" s="1"/>
  <c r="FU43" i="280"/>
  <c r="FU45" i="280" s="1"/>
  <c r="FU46" i="280" s="1"/>
  <c r="FU31" i="280"/>
  <c r="CQ83" i="265"/>
  <c r="CQ82" i="265"/>
  <c r="CR62" i="286"/>
  <c r="DO22" i="286"/>
  <c r="DN73" i="265"/>
  <c r="DN50" i="265"/>
  <c r="FV28" i="280" l="1"/>
  <c r="FU70" i="265"/>
  <c r="FU16" i="265"/>
  <c r="FU35" i="265"/>
  <c r="FT35" i="286"/>
  <c r="FT53" i="286"/>
  <c r="DN57" i="286"/>
  <c r="DN46" i="286"/>
  <c r="DO14" i="286"/>
  <c r="DO16" i="286" s="1"/>
  <c r="CR14" i="288"/>
  <c r="CR16" i="288" s="1"/>
  <c r="CR19" i="288" s="1"/>
  <c r="CR47" i="286"/>
  <c r="CR48" i="286" s="1"/>
  <c r="CR36" i="286"/>
  <c r="CR37" i="286" s="1"/>
  <c r="CR63" i="286"/>
  <c r="FU37" i="265" l="1"/>
  <c r="FU42" i="265" s="1"/>
  <c r="FU47" i="265" s="1"/>
  <c r="FU19" i="265"/>
  <c r="FU22" i="265" s="1"/>
  <c r="FV43" i="280"/>
  <c r="FV45" i="280" s="1"/>
  <c r="FV46" i="280" s="1"/>
  <c r="FV31" i="280"/>
  <c r="CR52" i="265"/>
  <c r="CR24" i="265"/>
  <c r="CS45" i="286"/>
  <c r="CR63" i="265"/>
  <c r="DO24" i="286"/>
  <c r="DO25" i="286" s="1"/>
  <c r="DO17" i="286"/>
  <c r="DO49" i="265" s="1"/>
  <c r="DO15" i="288"/>
  <c r="CS34" i="286"/>
  <c r="CR74" i="265"/>
  <c r="FW28" i="280" l="1"/>
  <c r="FV70" i="265"/>
  <c r="FV35" i="265"/>
  <c r="FV16" i="265"/>
  <c r="FU35" i="286"/>
  <c r="FU53" i="286"/>
  <c r="CS52" i="286"/>
  <c r="CS54" i="286" s="1"/>
  <c r="CS60" i="286" s="1"/>
  <c r="DO50" i="265"/>
  <c r="CR65" i="265"/>
  <c r="CR67" i="265" s="1"/>
  <c r="CR80" i="265" s="1"/>
  <c r="AF63" i="277"/>
  <c r="AF65" i="277" s="1"/>
  <c r="AF67" i="277" s="1"/>
  <c r="AF80" i="277" s="1"/>
  <c r="CR25" i="265"/>
  <c r="AE24" i="277"/>
  <c r="AE25" i="277" s="1"/>
  <c r="AF74" i="277"/>
  <c r="AF75" i="277" s="1"/>
  <c r="AF81" i="277" s="1"/>
  <c r="CR75" i="265"/>
  <c r="CR81" i="265" s="1"/>
  <c r="DP22" i="286"/>
  <c r="DO73" i="265"/>
  <c r="CS56" i="286"/>
  <c r="CS58" i="286" s="1"/>
  <c r="CS61" i="286" s="1"/>
  <c r="CR53" i="265"/>
  <c r="AE51" i="277"/>
  <c r="AE52" i="277" s="1"/>
  <c r="FV19" i="265" l="1"/>
  <c r="FV22" i="265" s="1"/>
  <c r="FV37" i="265"/>
  <c r="FV42" i="265" s="1"/>
  <c r="FV47" i="265" s="1"/>
  <c r="FW43" i="280"/>
  <c r="FW45" i="280" s="1"/>
  <c r="FW46" i="280" s="1"/>
  <c r="FW31" i="280"/>
  <c r="DP14" i="286"/>
  <c r="DP16" i="286" s="1"/>
  <c r="CR82" i="265"/>
  <c r="CR83" i="265"/>
  <c r="DO57" i="286"/>
  <c r="DO46" i="286"/>
  <c r="CS62" i="286"/>
  <c r="AF82" i="277"/>
  <c r="AF83" i="277"/>
  <c r="FX28" i="280" l="1"/>
  <c r="FW70" i="265"/>
  <c r="FW35" i="265"/>
  <c r="FW16" i="265"/>
  <c r="FV53" i="286"/>
  <c r="FV35" i="286"/>
  <c r="DP17" i="286"/>
  <c r="DP49" i="265" s="1"/>
  <c r="DP15" i="288"/>
  <c r="DP24" i="286"/>
  <c r="DP25" i="286" s="1"/>
  <c r="CS14" i="288"/>
  <c r="CS16" i="288" s="1"/>
  <c r="CS19" i="288" s="1"/>
  <c r="CS47" i="286"/>
  <c r="CS48" i="286" s="1"/>
  <c r="CS36" i="286"/>
  <c r="CS37" i="286" s="1"/>
  <c r="CS63" i="286"/>
  <c r="FW19" i="265" l="1"/>
  <c r="FW22" i="265" s="1"/>
  <c r="FW37" i="265"/>
  <c r="FW42" i="265" s="1"/>
  <c r="FW47" i="265" s="1"/>
  <c r="FX43" i="280"/>
  <c r="FX45" i="280" s="1"/>
  <c r="FX46" i="280" s="1"/>
  <c r="FX31" i="280"/>
  <c r="CS52" i="265"/>
  <c r="CS24" i="265"/>
  <c r="CT45" i="286"/>
  <c r="CS63" i="265"/>
  <c r="CS65" i="265" s="1"/>
  <c r="CS67" i="265" s="1"/>
  <c r="CS80" i="265" s="1"/>
  <c r="DQ22" i="286"/>
  <c r="DP73" i="265"/>
  <c r="DP50" i="265"/>
  <c r="AK48" i="277"/>
  <c r="AK49" i="277" s="1"/>
  <c r="CT34" i="286"/>
  <c r="CS74" i="265"/>
  <c r="CS75" i="265" s="1"/>
  <c r="CS81" i="265" s="1"/>
  <c r="FY28" i="280" l="1"/>
  <c r="FX70" i="265"/>
  <c r="BA70" i="277" s="1"/>
  <c r="FX35" i="265"/>
  <c r="FX16" i="265"/>
  <c r="FW53" i="286"/>
  <c r="FW35" i="286"/>
  <c r="AL73" i="277"/>
  <c r="CS82" i="265"/>
  <c r="CS83" i="265"/>
  <c r="CS25" i="265"/>
  <c r="CT52" i="286"/>
  <c r="CT54" i="286" s="1"/>
  <c r="CT60" i="286" s="1"/>
  <c r="DP57" i="286"/>
  <c r="DP46" i="286"/>
  <c r="DQ14" i="286"/>
  <c r="DQ16" i="286" s="1"/>
  <c r="CT56" i="286"/>
  <c r="CT58" i="286" s="1"/>
  <c r="CT61" i="286" s="1"/>
  <c r="CS53" i="265"/>
  <c r="FX19" i="265" l="1"/>
  <c r="FX22" i="265" s="1"/>
  <c r="AZ16" i="277"/>
  <c r="AZ19" i="277" s="1"/>
  <c r="AZ22" i="277" s="1"/>
  <c r="FX37" i="265"/>
  <c r="FX42" i="265" s="1"/>
  <c r="FX47" i="265" s="1"/>
  <c r="AZ35" i="277"/>
  <c r="AZ37" i="277" s="1"/>
  <c r="AZ41" i="277" s="1"/>
  <c r="AZ46" i="277" s="1"/>
  <c r="FY43" i="280"/>
  <c r="FY45" i="280" s="1"/>
  <c r="FY46" i="280" s="1"/>
  <c r="FY31" i="280"/>
  <c r="DQ24" i="286"/>
  <c r="DQ25" i="286" s="1"/>
  <c r="DQ17" i="286"/>
  <c r="DQ49" i="265" s="1"/>
  <c r="DQ15" i="288"/>
  <c r="CT62" i="286"/>
  <c r="FZ28" i="280" l="1"/>
  <c r="FY70" i="265"/>
  <c r="FY35" i="265"/>
  <c r="FY16" i="265"/>
  <c r="FX35" i="286"/>
  <c r="FX53" i="286"/>
  <c r="CT14" i="288"/>
  <c r="CT16" i="288" s="1"/>
  <c r="CT19" i="288" s="1"/>
  <c r="CT47" i="286"/>
  <c r="CT48" i="286" s="1"/>
  <c r="CT36" i="286"/>
  <c r="CT37" i="286" s="1"/>
  <c r="CT63" i="286"/>
  <c r="DR22" i="286"/>
  <c r="DQ73" i="265"/>
  <c r="DQ50" i="265"/>
  <c r="FY19" i="265" l="1"/>
  <c r="FY22" i="265" s="1"/>
  <c r="FY37" i="265"/>
  <c r="FY42" i="265" s="1"/>
  <c r="FY47" i="265" s="1"/>
  <c r="FZ43" i="280"/>
  <c r="FZ45" i="280" s="1"/>
  <c r="FZ46" i="280" s="1"/>
  <c r="FZ31" i="280"/>
  <c r="DQ57" i="286"/>
  <c r="DQ46" i="286"/>
  <c r="DR14" i="286"/>
  <c r="DR16" i="286" s="1"/>
  <c r="CU34" i="286"/>
  <c r="CT74" i="265"/>
  <c r="CT75" i="265" s="1"/>
  <c r="CT81" i="265" s="1"/>
  <c r="CT52" i="265"/>
  <c r="CT24" i="265"/>
  <c r="CU45" i="286"/>
  <c r="CT63" i="265"/>
  <c r="CT65" i="265" s="1"/>
  <c r="CT67" i="265" s="1"/>
  <c r="CT80" i="265" s="1"/>
  <c r="GA28" i="280" l="1"/>
  <c r="FZ70" i="265"/>
  <c r="FZ35" i="265"/>
  <c r="FZ16" i="265"/>
  <c r="FY35" i="286"/>
  <c r="FY53" i="286"/>
  <c r="CU56" i="286"/>
  <c r="CU58" i="286" s="1"/>
  <c r="CU61" i="286" s="1"/>
  <c r="CT53" i="265"/>
  <c r="CT82" i="265"/>
  <c r="CT83" i="265"/>
  <c r="CT25" i="265"/>
  <c r="CU52" i="286"/>
  <c r="CU54" i="286" s="1"/>
  <c r="CU60" i="286" s="1"/>
  <c r="DR17" i="286"/>
  <c r="DR49" i="265" s="1"/>
  <c r="DR15" i="288"/>
  <c r="DR24" i="286"/>
  <c r="DR25" i="286" s="1"/>
  <c r="FZ19" i="265" l="1"/>
  <c r="FZ22" i="265" s="1"/>
  <c r="FZ37" i="265"/>
  <c r="FZ42" i="265" s="1"/>
  <c r="FZ47" i="265" s="1"/>
  <c r="GA43" i="280"/>
  <c r="GA45" i="280" s="1"/>
  <c r="GA46" i="280" s="1"/>
  <c r="GA31" i="280"/>
  <c r="CU62" i="286"/>
  <c r="CU47" i="286" s="1"/>
  <c r="CU48" i="286" s="1"/>
  <c r="DS22" i="286"/>
  <c r="DR73" i="265"/>
  <c r="DR50" i="265"/>
  <c r="GB28" i="280" l="1"/>
  <c r="GA70" i="265"/>
  <c r="GA35" i="265"/>
  <c r="GA16" i="265"/>
  <c r="FZ35" i="286"/>
  <c r="FZ53" i="286"/>
  <c r="CU14" i="288"/>
  <c r="CU16" i="288" s="1"/>
  <c r="CU19" i="288" s="1"/>
  <c r="CU36" i="286"/>
  <c r="CU37" i="286" s="1"/>
  <c r="CU74" i="265" s="1"/>
  <c r="CU75" i="265" s="1"/>
  <c r="CU81" i="265" s="1"/>
  <c r="CU63" i="286"/>
  <c r="CU24" i="265" s="1"/>
  <c r="DR57" i="286"/>
  <c r="DR46" i="286"/>
  <c r="DS14" i="286"/>
  <c r="DS16" i="286" s="1"/>
  <c r="CV45" i="286"/>
  <c r="CU63" i="265"/>
  <c r="CU65" i="265" s="1"/>
  <c r="CU67" i="265" s="1"/>
  <c r="CU80" i="265" s="1"/>
  <c r="GA19" i="265" l="1"/>
  <c r="GA22" i="265" s="1"/>
  <c r="GA37" i="265"/>
  <c r="GA42" i="265" s="1"/>
  <c r="GA47" i="265" s="1"/>
  <c r="GB43" i="280"/>
  <c r="GB45" i="280" s="1"/>
  <c r="GB46" i="280" s="1"/>
  <c r="GB31" i="280"/>
  <c r="CV34" i="286"/>
  <c r="CV52" i="286" s="1"/>
  <c r="CV54" i="286" s="1"/>
  <c r="CV60" i="286" s="1"/>
  <c r="CU52" i="265"/>
  <c r="CU53" i="265" s="1"/>
  <c r="CU82" i="265"/>
  <c r="CU83" i="265"/>
  <c r="CU25" i="265"/>
  <c r="CV56" i="286"/>
  <c r="CV58" i="286" s="1"/>
  <c r="CV61" i="286" s="1"/>
  <c r="DS24" i="286"/>
  <c r="DS25" i="286" s="1"/>
  <c r="DS17" i="286"/>
  <c r="DS49" i="265" s="1"/>
  <c r="DS15" i="288"/>
  <c r="GC28" i="280" l="1"/>
  <c r="GB70" i="265"/>
  <c r="BB70" i="277" s="1"/>
  <c r="GB35" i="265"/>
  <c r="GB16" i="265"/>
  <c r="GA53" i="286"/>
  <c r="GA35" i="286"/>
  <c r="DT22" i="286"/>
  <c r="DS73" i="265"/>
  <c r="CV62" i="286"/>
  <c r="DS50" i="265"/>
  <c r="GB19" i="265" l="1"/>
  <c r="GB22" i="265" s="1"/>
  <c r="BA16" i="277"/>
  <c r="BA19" i="277" s="1"/>
  <c r="BA22" i="277" s="1"/>
  <c r="GB37" i="265"/>
  <c r="GB42" i="265" s="1"/>
  <c r="GB47" i="265" s="1"/>
  <c r="BA35" i="277"/>
  <c r="BA37" i="277" s="1"/>
  <c r="BA41" i="277" s="1"/>
  <c r="BA46" i="277" s="1"/>
  <c r="GC43" i="280"/>
  <c r="GC45" i="280" s="1"/>
  <c r="GC46" i="280" s="1"/>
  <c r="GC31" i="280"/>
  <c r="CV14" i="288"/>
  <c r="CV16" i="288" s="1"/>
  <c r="CV19" i="288" s="1"/>
  <c r="CV47" i="286"/>
  <c r="CV48" i="286" s="1"/>
  <c r="CV36" i="286"/>
  <c r="CV37" i="286" s="1"/>
  <c r="CV63" i="286"/>
  <c r="DT14" i="286"/>
  <c r="DT16" i="286" s="1"/>
  <c r="DS57" i="286"/>
  <c r="DS46" i="286"/>
  <c r="GD28" i="280" l="1"/>
  <c r="GC70" i="265"/>
  <c r="GC35" i="265"/>
  <c r="GC16" i="265"/>
  <c r="GB53" i="286"/>
  <c r="GB35" i="286"/>
  <c r="DT17" i="286"/>
  <c r="DT49" i="265" s="1"/>
  <c r="DT15" i="288"/>
  <c r="DT24" i="286"/>
  <c r="DT25" i="286" s="1"/>
  <c r="CW34" i="286"/>
  <c r="CV74" i="265"/>
  <c r="CV52" i="265"/>
  <c r="CV24" i="265"/>
  <c r="CW45" i="286"/>
  <c r="CV63" i="265"/>
  <c r="GC19" i="265" l="1"/>
  <c r="GC22" i="265" s="1"/>
  <c r="GC37" i="265"/>
  <c r="GC42" i="265" s="1"/>
  <c r="GC47" i="265" s="1"/>
  <c r="GD43" i="280"/>
  <c r="GD45" i="280" s="1"/>
  <c r="GD46" i="280" s="1"/>
  <c r="GD31" i="280"/>
  <c r="CV65" i="265"/>
  <c r="CV67" i="265" s="1"/>
  <c r="CV80" i="265" s="1"/>
  <c r="AG63" i="277"/>
  <c r="AG65" i="277" s="1"/>
  <c r="AG67" i="277" s="1"/>
  <c r="AG80" i="277" s="1"/>
  <c r="CV25" i="265"/>
  <c r="AF24" i="277"/>
  <c r="AF25" i="277" s="1"/>
  <c r="AG74" i="277"/>
  <c r="AG75" i="277" s="1"/>
  <c r="AG81" i="277" s="1"/>
  <c r="CV75" i="265"/>
  <c r="CV81" i="265" s="1"/>
  <c r="DU22" i="286"/>
  <c r="DT73" i="265"/>
  <c r="DT50" i="265"/>
  <c r="AL48" i="277"/>
  <c r="AL49" i="277" s="1"/>
  <c r="CW56" i="286"/>
  <c r="CW58" i="286" s="1"/>
  <c r="CW61" i="286" s="1"/>
  <c r="CV53" i="265"/>
  <c r="AF51" i="277"/>
  <c r="AF52" i="277" s="1"/>
  <c r="CW52" i="286"/>
  <c r="CW54" i="286" s="1"/>
  <c r="CW60" i="286" s="1"/>
  <c r="GE28" i="280" l="1"/>
  <c r="GD70" i="265"/>
  <c r="GD35" i="265"/>
  <c r="GD16" i="265"/>
  <c r="GC35" i="286"/>
  <c r="GC53" i="286"/>
  <c r="CW62" i="286"/>
  <c r="CW47" i="286" s="1"/>
  <c r="CW48" i="286" s="1"/>
  <c r="AM73" i="277"/>
  <c r="AG82" i="277"/>
  <c r="AG83" i="277"/>
  <c r="CW14" i="288"/>
  <c r="CW16" i="288" s="1"/>
  <c r="CW19" i="288" s="1"/>
  <c r="DT57" i="286"/>
  <c r="DT46" i="286"/>
  <c r="DU14" i="286"/>
  <c r="DU16" i="286" s="1"/>
  <c r="CV82" i="265"/>
  <c r="CV83" i="265"/>
  <c r="GD19" i="265" l="1"/>
  <c r="GD22" i="265" s="1"/>
  <c r="GD37" i="265"/>
  <c r="GD42" i="265" s="1"/>
  <c r="GD47" i="265" s="1"/>
  <c r="GE43" i="280"/>
  <c r="GE45" i="280" s="1"/>
  <c r="GE46" i="280" s="1"/>
  <c r="GE31" i="280"/>
  <c r="CW36" i="286"/>
  <c r="CW37" i="286" s="1"/>
  <c r="CW74" i="265" s="1"/>
  <c r="CW75" i="265" s="1"/>
  <c r="CW81" i="265" s="1"/>
  <c r="CW63" i="286"/>
  <c r="CW24" i="265" s="1"/>
  <c r="DU24" i="286"/>
  <c r="DU25" i="286" s="1"/>
  <c r="DU17" i="286"/>
  <c r="DU49" i="265" s="1"/>
  <c r="DU15" i="288"/>
  <c r="CW52" i="265"/>
  <c r="CX45" i="286"/>
  <c r="CW63" i="265"/>
  <c r="CW65" i="265" s="1"/>
  <c r="CW67" i="265" s="1"/>
  <c r="CW80" i="265" s="1"/>
  <c r="GF28" i="280" l="1"/>
  <c r="GE70" i="265"/>
  <c r="GE35" i="265"/>
  <c r="GE16" i="265"/>
  <c r="GD53" i="286"/>
  <c r="GD35" i="286"/>
  <c r="CX34" i="286"/>
  <c r="CX52" i="286" s="1"/>
  <c r="CX54" i="286" s="1"/>
  <c r="CX60" i="286" s="1"/>
  <c r="CX56" i="286"/>
  <c r="CX58" i="286" s="1"/>
  <c r="CX61" i="286" s="1"/>
  <c r="CW53" i="265"/>
  <c r="DU50" i="265"/>
  <c r="CW82" i="265"/>
  <c r="CW83" i="265"/>
  <c r="CW25" i="265"/>
  <c r="DV22" i="286"/>
  <c r="DU73" i="265"/>
  <c r="GE19" i="265" l="1"/>
  <c r="GE22" i="265" s="1"/>
  <c r="GE37" i="265"/>
  <c r="GE42" i="265" s="1"/>
  <c r="GE47" i="265" s="1"/>
  <c r="GF43" i="280"/>
  <c r="GF45" i="280" s="1"/>
  <c r="GF46" i="280" s="1"/>
  <c r="GF31" i="280"/>
  <c r="CX62" i="286"/>
  <c r="CX14" i="288" s="1"/>
  <c r="CX16" i="288" s="1"/>
  <c r="CX19" i="288" s="1"/>
  <c r="DV14" i="286"/>
  <c r="DV16" i="286" s="1"/>
  <c r="DU57" i="286"/>
  <c r="DU46" i="286"/>
  <c r="GG28" i="280" l="1"/>
  <c r="GF70" i="265"/>
  <c r="BC70" i="277" s="1"/>
  <c r="GF35" i="265"/>
  <c r="GF16" i="265"/>
  <c r="GE35" i="286"/>
  <c r="GE53" i="286"/>
  <c r="CX63" i="286"/>
  <c r="CX52" i="265" s="1"/>
  <c r="CX47" i="286"/>
  <c r="CX48" i="286" s="1"/>
  <c r="CX63" i="265" s="1"/>
  <c r="CX65" i="265" s="1"/>
  <c r="CX67" i="265" s="1"/>
  <c r="CX80" i="265" s="1"/>
  <c r="CX36" i="286"/>
  <c r="CX37" i="286" s="1"/>
  <c r="CX74" i="265" s="1"/>
  <c r="CX75" i="265" s="1"/>
  <c r="CX81" i="265" s="1"/>
  <c r="DV17" i="286"/>
  <c r="DV49" i="265" s="1"/>
  <c r="DV15" i="288"/>
  <c r="DV24" i="286"/>
  <c r="DV25" i="286" s="1"/>
  <c r="CX24" i="265"/>
  <c r="CY45" i="286"/>
  <c r="GF19" i="265" l="1"/>
  <c r="GF22" i="265" s="1"/>
  <c r="BB16" i="277"/>
  <c r="BB19" i="277" s="1"/>
  <c r="BB22" i="277" s="1"/>
  <c r="GF37" i="265"/>
  <c r="GF42" i="265" s="1"/>
  <c r="GF47" i="265" s="1"/>
  <c r="BB35" i="277"/>
  <c r="BB37" i="277" s="1"/>
  <c r="BB41" i="277" s="1"/>
  <c r="BB46" i="277" s="1"/>
  <c r="GG43" i="280"/>
  <c r="GG45" i="280" s="1"/>
  <c r="GG46" i="280" s="1"/>
  <c r="GG31" i="280"/>
  <c r="CY34" i="286"/>
  <c r="CY52" i="286" s="1"/>
  <c r="CY54" i="286" s="1"/>
  <c r="CY60" i="286" s="1"/>
  <c r="CY56" i="286"/>
  <c r="CY58" i="286" s="1"/>
  <c r="CY61" i="286" s="1"/>
  <c r="CX53" i="265"/>
  <c r="CX82" i="265"/>
  <c r="CX83" i="265"/>
  <c r="CX25" i="265"/>
  <c r="DW22" i="286"/>
  <c r="DV73" i="265"/>
  <c r="DV50" i="265"/>
  <c r="GH28" i="280" l="1"/>
  <c r="GG70" i="265"/>
  <c r="GG35" i="265"/>
  <c r="GG16" i="265"/>
  <c r="GF35" i="286"/>
  <c r="GF53" i="286"/>
  <c r="CY62" i="286"/>
  <c r="CY47" i="286" s="1"/>
  <c r="CY48" i="286" s="1"/>
  <c r="DV57" i="286"/>
  <c r="DV46" i="286"/>
  <c r="DW14" i="286"/>
  <c r="DW16" i="286" s="1"/>
  <c r="GG19" i="265" l="1"/>
  <c r="GG22" i="265" s="1"/>
  <c r="GG37" i="265"/>
  <c r="GG42" i="265" s="1"/>
  <c r="GG47" i="265" s="1"/>
  <c r="GH43" i="280"/>
  <c r="GH45" i="280" s="1"/>
  <c r="GH46" i="280" s="1"/>
  <c r="GH31" i="280"/>
  <c r="CY36" i="286"/>
  <c r="CY37" i="286" s="1"/>
  <c r="CZ34" i="286" s="1"/>
  <c r="CY14" i="288"/>
  <c r="CY16" i="288" s="1"/>
  <c r="CY19" i="288" s="1"/>
  <c r="CY63" i="286"/>
  <c r="CY52" i="265" s="1"/>
  <c r="CZ45" i="286"/>
  <c r="CY63" i="265"/>
  <c r="CY65" i="265" s="1"/>
  <c r="CY67" i="265" s="1"/>
  <c r="CY80" i="265" s="1"/>
  <c r="CY74" i="265"/>
  <c r="CY75" i="265" s="1"/>
  <c r="CY81" i="265" s="1"/>
  <c r="DW24" i="286"/>
  <c r="DW25" i="286" s="1"/>
  <c r="DW17" i="286"/>
  <c r="DW49" i="265" s="1"/>
  <c r="DW15" i="288"/>
  <c r="GI28" i="280" l="1"/>
  <c r="GH70" i="265"/>
  <c r="GH35" i="265"/>
  <c r="GH16" i="265"/>
  <c r="GG35" i="286"/>
  <c r="GG53" i="286"/>
  <c r="CY24" i="265"/>
  <c r="CY25" i="265" s="1"/>
  <c r="DX22" i="286"/>
  <c r="DW73" i="265"/>
  <c r="CZ52" i="286"/>
  <c r="CZ54" i="286" s="1"/>
  <c r="CZ60" i="286" s="1"/>
  <c r="CZ56" i="286"/>
  <c r="CZ58" i="286" s="1"/>
  <c r="CZ61" i="286" s="1"/>
  <c r="CY53" i="265"/>
  <c r="DW50" i="265"/>
  <c r="CY82" i="265"/>
  <c r="CY83" i="265"/>
  <c r="GH19" i="265" l="1"/>
  <c r="GH22" i="265" s="1"/>
  <c r="GH37" i="265"/>
  <c r="GH42" i="265" s="1"/>
  <c r="GH47" i="265" s="1"/>
  <c r="GI43" i="280"/>
  <c r="GI45" i="280" s="1"/>
  <c r="GI46" i="280" s="1"/>
  <c r="GI31" i="280"/>
  <c r="DW57" i="286"/>
  <c r="DW46" i="286"/>
  <c r="CZ62" i="286"/>
  <c r="DX14" i="286"/>
  <c r="DX16" i="286" s="1"/>
  <c r="GJ28" i="280" l="1"/>
  <c r="GI70" i="265"/>
  <c r="GI35" i="265"/>
  <c r="GI16" i="265"/>
  <c r="GH35" i="286"/>
  <c r="GH53" i="286"/>
  <c r="DX17" i="286"/>
  <c r="DX49" i="265" s="1"/>
  <c r="DX15" i="288"/>
  <c r="DX24" i="286"/>
  <c r="DX25" i="286" s="1"/>
  <c r="CZ14" i="288"/>
  <c r="CZ16" i="288" s="1"/>
  <c r="CZ19" i="288" s="1"/>
  <c r="CZ47" i="286"/>
  <c r="CZ48" i="286" s="1"/>
  <c r="CZ36" i="286"/>
  <c r="CZ37" i="286" s="1"/>
  <c r="CZ63" i="286"/>
  <c r="GI19" i="265" l="1"/>
  <c r="GI22" i="265" s="1"/>
  <c r="GI37" i="265"/>
  <c r="GI42" i="265" s="1"/>
  <c r="GI47" i="265" s="1"/>
  <c r="GJ43" i="280"/>
  <c r="GJ45" i="280" s="1"/>
  <c r="GJ46" i="280" s="1"/>
  <c r="GJ31" i="280"/>
  <c r="GJ70" i="265" s="1"/>
  <c r="BD70" i="277" s="1"/>
  <c r="DA34" i="286"/>
  <c r="CZ74" i="265"/>
  <c r="CZ52" i="265"/>
  <c r="CZ24" i="265"/>
  <c r="DA45" i="286"/>
  <c r="CZ63" i="265"/>
  <c r="DY22" i="286"/>
  <c r="DX73" i="265"/>
  <c r="DX50" i="265"/>
  <c r="AM48" i="277"/>
  <c r="AM49" i="277" s="1"/>
  <c r="GJ35" i="265" l="1"/>
  <c r="GJ16" i="265"/>
  <c r="H46" i="280"/>
  <c r="GI35" i="286"/>
  <c r="GI53" i="286"/>
  <c r="AN73" i="277"/>
  <c r="CZ65" i="265"/>
  <c r="CZ67" i="265" s="1"/>
  <c r="CZ80" i="265" s="1"/>
  <c r="AH63" i="277"/>
  <c r="AH65" i="277" s="1"/>
  <c r="AH67" i="277" s="1"/>
  <c r="AH80" i="277" s="1"/>
  <c r="CZ25" i="265"/>
  <c r="AG24" i="277"/>
  <c r="AG25" i="277" s="1"/>
  <c r="AH74" i="277"/>
  <c r="AH75" i="277" s="1"/>
  <c r="AH81" i="277" s="1"/>
  <c r="CZ75" i="265"/>
  <c r="CZ81" i="265" s="1"/>
  <c r="DX57" i="286"/>
  <c r="DX46" i="286"/>
  <c r="DY14" i="286"/>
  <c r="DY16" i="286" s="1"/>
  <c r="DA56" i="286"/>
  <c r="DA58" i="286" s="1"/>
  <c r="DA61" i="286" s="1"/>
  <c r="CZ53" i="265"/>
  <c r="AG51" i="277"/>
  <c r="AG52" i="277" s="1"/>
  <c r="DA52" i="286"/>
  <c r="DA54" i="286" s="1"/>
  <c r="DA60" i="286" s="1"/>
  <c r="GJ19" i="265" l="1"/>
  <c r="BC16" i="277"/>
  <c r="H16" i="265"/>
  <c r="H26" i="269" s="1"/>
  <c r="K26" i="269" s="1"/>
  <c r="H35" i="265"/>
  <c r="H45" i="269" s="1"/>
  <c r="K45" i="269" s="1"/>
  <c r="GJ37" i="265"/>
  <c r="BC35" i="277"/>
  <c r="DA62" i="286"/>
  <c r="DA14" i="288" s="1"/>
  <c r="DA16" i="288" s="1"/>
  <c r="DA19" i="288" s="1"/>
  <c r="DY24" i="286"/>
  <c r="DY25" i="286" s="1"/>
  <c r="DY17" i="286"/>
  <c r="DY49" i="265" s="1"/>
  <c r="DY15" i="288"/>
  <c r="CZ82" i="265"/>
  <c r="CZ83" i="265"/>
  <c r="AH82" i="277"/>
  <c r="AH83" i="277"/>
  <c r="BC37" i="277" l="1"/>
  <c r="H35" i="277"/>
  <c r="J45" i="269"/>
  <c r="L45" i="269"/>
  <c r="BC19" i="277"/>
  <c r="H16" i="277"/>
  <c r="GJ42" i="265"/>
  <c r="H37" i="265"/>
  <c r="H47" i="269" s="1"/>
  <c r="J26" i="269"/>
  <c r="L26" i="269"/>
  <c r="GJ22" i="265"/>
  <c r="H19" i="265"/>
  <c r="H29" i="269" s="1"/>
  <c r="K29" i="269" s="1"/>
  <c r="DA36" i="286"/>
  <c r="DA37" i="286" s="1"/>
  <c r="DB34" i="286" s="1"/>
  <c r="DA63" i="286"/>
  <c r="DA52" i="265" s="1"/>
  <c r="DA47" i="286"/>
  <c r="DA48" i="286" s="1"/>
  <c r="DA63" i="265" s="1"/>
  <c r="DA65" i="265" s="1"/>
  <c r="DA67" i="265" s="1"/>
  <c r="DA80" i="265" s="1"/>
  <c r="DZ22" i="286"/>
  <c r="DY73" i="265"/>
  <c r="DY50" i="265"/>
  <c r="L29" i="269" l="1"/>
  <c r="J29" i="269"/>
  <c r="GJ35" i="286"/>
  <c r="GJ53" i="286"/>
  <c r="H22" i="265"/>
  <c r="GJ47" i="265"/>
  <c r="H47" i="265" s="1"/>
  <c r="H57" i="269" s="1"/>
  <c r="K57" i="269" s="1"/>
  <c r="H42" i="265"/>
  <c r="H52" i="269" s="1"/>
  <c r="K52" i="269" s="1"/>
  <c r="BC22" i="277"/>
  <c r="H22" i="277" s="1"/>
  <c r="H19" i="277"/>
  <c r="BC41" i="277"/>
  <c r="H37" i="277"/>
  <c r="DA24" i="265"/>
  <c r="DA25" i="265" s="1"/>
  <c r="DB45" i="286"/>
  <c r="DA74" i="265"/>
  <c r="DA75" i="265" s="1"/>
  <c r="DA81" i="265" s="1"/>
  <c r="DA82" i="265" s="1"/>
  <c r="DB56" i="286"/>
  <c r="DB58" i="286" s="1"/>
  <c r="DB61" i="286" s="1"/>
  <c r="DA53" i="265"/>
  <c r="DY57" i="286"/>
  <c r="DY46" i="286"/>
  <c r="DB52" i="286"/>
  <c r="DB54" i="286" s="1"/>
  <c r="DB60" i="286" s="1"/>
  <c r="DZ14" i="286"/>
  <c r="DZ16" i="286" s="1"/>
  <c r="BC46" i="277" l="1"/>
  <c r="H46" i="277" s="1"/>
  <c r="H41" i="277"/>
  <c r="L57" i="269"/>
  <c r="J57" i="269"/>
  <c r="J52" i="269"/>
  <c r="L52" i="269"/>
  <c r="H35" i="286"/>
  <c r="H32" i="269"/>
  <c r="K32" i="269" s="1"/>
  <c r="H53" i="286"/>
  <c r="DA83" i="265"/>
  <c r="DZ17" i="286"/>
  <c r="DZ49" i="265" s="1"/>
  <c r="DZ15" i="288"/>
  <c r="DZ24" i="286"/>
  <c r="DZ25" i="286" s="1"/>
  <c r="DB62" i="286"/>
  <c r="L32" i="269" l="1"/>
  <c r="J32" i="269"/>
  <c r="EA22" i="286"/>
  <c r="DZ73" i="265"/>
  <c r="DZ50" i="265"/>
  <c r="DB14" i="288"/>
  <c r="DB16" i="288" s="1"/>
  <c r="DB19" i="288" s="1"/>
  <c r="DB47" i="286"/>
  <c r="DB48" i="286" s="1"/>
  <c r="DB36" i="286"/>
  <c r="DB37" i="286" s="1"/>
  <c r="DB63" i="286"/>
  <c r="DB52" i="265" l="1"/>
  <c r="DB24" i="265"/>
  <c r="DC45" i="286"/>
  <c r="DB63" i="265"/>
  <c r="DB65" i="265" s="1"/>
  <c r="DB67" i="265" s="1"/>
  <c r="DB80" i="265" s="1"/>
  <c r="DC34" i="286"/>
  <c r="DB74" i="265"/>
  <c r="DB75" i="265" s="1"/>
  <c r="DB81" i="265" s="1"/>
  <c r="DZ57" i="286"/>
  <c r="DZ46" i="286"/>
  <c r="EA14" i="286"/>
  <c r="EA16" i="286" s="1"/>
  <c r="DC52" i="286" l="1"/>
  <c r="DC54" i="286" s="1"/>
  <c r="DC60" i="286" s="1"/>
  <c r="DB82" i="265"/>
  <c r="DB83" i="265"/>
  <c r="DB25" i="265"/>
  <c r="EA24" i="286"/>
  <c r="EA25" i="286" s="1"/>
  <c r="EA17" i="286"/>
  <c r="EA49" i="265" s="1"/>
  <c r="EA15" i="288"/>
  <c r="DC56" i="286"/>
  <c r="DC58" i="286" s="1"/>
  <c r="DC61" i="286" s="1"/>
  <c r="DB53" i="265"/>
  <c r="EA50" i="265" l="1"/>
  <c r="EB22" i="286"/>
  <c r="EA73" i="265"/>
  <c r="DC62" i="286"/>
  <c r="DC14" i="288" l="1"/>
  <c r="DC16" i="288" s="1"/>
  <c r="DC19" i="288" s="1"/>
  <c r="DC47" i="286"/>
  <c r="DC48" i="286" s="1"/>
  <c r="DC36" i="286"/>
  <c r="DC37" i="286" s="1"/>
  <c r="DC63" i="286"/>
  <c r="EB14" i="286"/>
  <c r="EB16" i="286" s="1"/>
  <c r="EA57" i="286"/>
  <c r="EA46" i="286"/>
  <c r="EB17" i="286" l="1"/>
  <c r="EB49" i="265" s="1"/>
  <c r="EB15" i="288"/>
  <c r="EB24" i="286"/>
  <c r="EB25" i="286" s="1"/>
  <c r="DD34" i="286"/>
  <c r="DC74" i="265"/>
  <c r="DC75" i="265" s="1"/>
  <c r="DC81" i="265" s="1"/>
  <c r="DC52" i="265"/>
  <c r="DC24" i="265"/>
  <c r="DD45" i="286"/>
  <c r="DC63" i="265"/>
  <c r="DC65" i="265" s="1"/>
  <c r="DC67" i="265" s="1"/>
  <c r="DC80" i="265" s="1"/>
  <c r="EC22" i="286" l="1"/>
  <c r="EB73" i="265"/>
  <c r="DD56" i="286"/>
  <c r="DD58" i="286" s="1"/>
  <c r="DD61" i="286" s="1"/>
  <c r="DC53" i="265"/>
  <c r="DD52" i="286"/>
  <c r="DD54" i="286" s="1"/>
  <c r="DD60" i="286" s="1"/>
  <c r="DC82" i="265"/>
  <c r="DC83" i="265"/>
  <c r="DC25" i="265"/>
  <c r="EB50" i="265"/>
  <c r="AN48" i="277"/>
  <c r="AN49" i="277" s="1"/>
  <c r="DD62" i="286" l="1"/>
  <c r="DD47" i="286" s="1"/>
  <c r="DD48" i="286" s="1"/>
  <c r="AO73" i="277"/>
  <c r="EB57" i="286"/>
  <c r="EB46" i="286"/>
  <c r="DD14" i="288"/>
  <c r="DD16" i="288" s="1"/>
  <c r="DD19" i="288" s="1"/>
  <c r="EC14" i="286"/>
  <c r="EC16" i="286" s="1"/>
  <c r="DD36" i="286" l="1"/>
  <c r="DD37" i="286" s="1"/>
  <c r="DE34" i="286" s="1"/>
  <c r="DD63" i="286"/>
  <c r="DD52" i="265" s="1"/>
  <c r="DE45" i="286"/>
  <c r="DD63" i="265"/>
  <c r="EC24" i="286"/>
  <c r="EC25" i="286" s="1"/>
  <c r="EC17" i="286"/>
  <c r="EC49" i="265" s="1"/>
  <c r="EC15" i="288"/>
  <c r="DD74" i="265"/>
  <c r="DD24" i="265" l="1"/>
  <c r="DE52" i="286"/>
  <c r="DE54" i="286" s="1"/>
  <c r="DE60" i="286" s="1"/>
  <c r="EC50" i="265"/>
  <c r="DD65" i="265"/>
  <c r="DD67" i="265" s="1"/>
  <c r="DD80" i="265" s="1"/>
  <c r="AI63" i="277"/>
  <c r="AI65" i="277" s="1"/>
  <c r="AI67" i="277" s="1"/>
  <c r="AI80" i="277" s="1"/>
  <c r="DD25" i="265"/>
  <c r="AH24" i="277"/>
  <c r="AH25" i="277" s="1"/>
  <c r="AI74" i="277"/>
  <c r="AI75" i="277" s="1"/>
  <c r="AI81" i="277" s="1"/>
  <c r="DD75" i="265"/>
  <c r="DD81" i="265" s="1"/>
  <c r="ED22" i="286"/>
  <c r="EC73" i="265"/>
  <c r="DE56" i="286"/>
  <c r="DE58" i="286" s="1"/>
  <c r="DE61" i="286" s="1"/>
  <c r="DD53" i="265"/>
  <c r="AH51" i="277"/>
  <c r="AH52" i="277" s="1"/>
  <c r="AI82" i="277" l="1"/>
  <c r="AI83" i="277"/>
  <c r="ED14" i="286"/>
  <c r="ED16" i="286" s="1"/>
  <c r="DD82" i="265"/>
  <c r="DD83" i="265"/>
  <c r="EC57" i="286"/>
  <c r="EC46" i="286"/>
  <c r="DE62" i="286"/>
  <c r="ED17" i="286" l="1"/>
  <c r="ED49" i="265" s="1"/>
  <c r="ED15" i="288"/>
  <c r="ED24" i="286"/>
  <c r="ED25" i="286" s="1"/>
  <c r="DE14" i="288"/>
  <c r="DE16" i="288" s="1"/>
  <c r="DE19" i="288" s="1"/>
  <c r="DE47" i="286"/>
  <c r="DE48" i="286" s="1"/>
  <c r="DE36" i="286"/>
  <c r="DE37" i="286" s="1"/>
  <c r="DE63" i="286"/>
  <c r="DF34" i="286" l="1"/>
  <c r="DE74" i="265"/>
  <c r="DE75" i="265" s="1"/>
  <c r="DE81" i="265" s="1"/>
  <c r="DE52" i="265"/>
  <c r="DE24" i="265"/>
  <c r="DF45" i="286"/>
  <c r="DE63" i="265"/>
  <c r="DE65" i="265" s="1"/>
  <c r="DE67" i="265" s="1"/>
  <c r="DE80" i="265" s="1"/>
  <c r="EE22" i="286"/>
  <c r="ED73" i="265"/>
  <c r="ED50" i="265"/>
  <c r="ED57" i="286" l="1"/>
  <c r="ED46" i="286"/>
  <c r="EE14" i="286"/>
  <c r="EE16" i="286" s="1"/>
  <c r="DF56" i="286"/>
  <c r="DF58" i="286" s="1"/>
  <c r="DF61" i="286" s="1"/>
  <c r="DE53" i="265"/>
  <c r="DF52" i="286"/>
  <c r="DF54" i="286" s="1"/>
  <c r="DF60" i="286" s="1"/>
  <c r="DF62" i="286" s="1"/>
  <c r="DE82" i="265"/>
  <c r="DE83" i="265"/>
  <c r="DE25" i="265"/>
  <c r="DF14" i="288" l="1"/>
  <c r="DF16" i="288" s="1"/>
  <c r="DF19" i="288" s="1"/>
  <c r="DF47" i="286"/>
  <c r="DF48" i="286" s="1"/>
  <c r="DF36" i="286"/>
  <c r="DF37" i="286" s="1"/>
  <c r="DF63" i="286"/>
  <c r="EE24" i="286"/>
  <c r="EE25" i="286" s="1"/>
  <c r="EE17" i="286"/>
  <c r="EE49" i="265" s="1"/>
  <c r="EE15" i="288"/>
  <c r="EF22" i="286" l="1"/>
  <c r="EE73" i="265"/>
  <c r="DG34" i="286"/>
  <c r="DF74" i="265"/>
  <c r="DF75" i="265" s="1"/>
  <c r="DF81" i="265" s="1"/>
  <c r="EE50" i="265"/>
  <c r="DF52" i="265"/>
  <c r="DF24" i="265"/>
  <c r="DG45" i="286"/>
  <c r="DF63" i="265"/>
  <c r="DF65" i="265" s="1"/>
  <c r="DF67" i="265" s="1"/>
  <c r="DF80" i="265" s="1"/>
  <c r="DF82" i="265" l="1"/>
  <c r="DF83" i="265"/>
  <c r="DF25" i="265"/>
  <c r="DG56" i="286"/>
  <c r="DG58" i="286" s="1"/>
  <c r="DG61" i="286" s="1"/>
  <c r="DF53" i="265"/>
  <c r="EE57" i="286"/>
  <c r="EE46" i="286"/>
  <c r="DG52" i="286"/>
  <c r="DG54" i="286" s="1"/>
  <c r="DG60" i="286" s="1"/>
  <c r="EF14" i="286"/>
  <c r="EF16" i="286" s="1"/>
  <c r="EF17" i="286" l="1"/>
  <c r="EF49" i="265" s="1"/>
  <c r="EF15" i="288"/>
  <c r="EF24" i="286"/>
  <c r="EF25" i="286" s="1"/>
  <c r="DG62" i="286"/>
  <c r="DG14" i="288" l="1"/>
  <c r="DG16" i="288" s="1"/>
  <c r="DG19" i="288" s="1"/>
  <c r="DG47" i="286"/>
  <c r="DG48" i="286" s="1"/>
  <c r="DG36" i="286"/>
  <c r="DG37" i="286" s="1"/>
  <c r="DG63" i="286"/>
  <c r="EG22" i="286"/>
  <c r="EF73" i="265"/>
  <c r="EF50" i="265"/>
  <c r="AO48" i="277"/>
  <c r="AO49" i="277" s="1"/>
  <c r="EF57" i="286" l="1"/>
  <c r="EF46" i="286"/>
  <c r="EG14" i="286"/>
  <c r="EG16" i="286" s="1"/>
  <c r="DH34" i="286"/>
  <c r="DG74" i="265"/>
  <c r="DG75" i="265" s="1"/>
  <c r="DG81" i="265" s="1"/>
  <c r="AP73" i="277"/>
  <c r="DG52" i="265"/>
  <c r="DG24" i="265"/>
  <c r="DH45" i="286"/>
  <c r="DG63" i="265"/>
  <c r="DG65" i="265" s="1"/>
  <c r="DG67" i="265" s="1"/>
  <c r="DG80" i="265" s="1"/>
  <c r="DG82" i="265" l="1"/>
  <c r="DG83" i="265"/>
  <c r="DG25" i="265"/>
  <c r="DH52" i="286"/>
  <c r="DH54" i="286" s="1"/>
  <c r="DH60" i="286" s="1"/>
  <c r="EG24" i="286"/>
  <c r="EG25" i="286" s="1"/>
  <c r="EG17" i="286"/>
  <c r="EG49" i="265" s="1"/>
  <c r="EG15" i="288"/>
  <c r="DH56" i="286"/>
  <c r="DH58" i="286" s="1"/>
  <c r="DH61" i="286" s="1"/>
  <c r="DG53" i="265"/>
  <c r="DH62" i="286" l="1"/>
  <c r="DH14" i="288" s="1"/>
  <c r="DH16" i="288" s="1"/>
  <c r="DH19" i="288" s="1"/>
  <c r="EH22" i="286"/>
  <c r="EG73" i="265"/>
  <c r="EG50" i="265"/>
  <c r="DH47" i="286" l="1"/>
  <c r="DH48" i="286" s="1"/>
  <c r="DI45" i="286" s="1"/>
  <c r="DH63" i="286"/>
  <c r="DH24" i="265" s="1"/>
  <c r="DH36" i="286"/>
  <c r="DH37" i="286" s="1"/>
  <c r="DI34" i="286" s="1"/>
  <c r="DH52" i="265"/>
  <c r="EG57" i="286"/>
  <c r="EG46" i="286"/>
  <c r="EH14" i="286"/>
  <c r="EH16" i="286" s="1"/>
  <c r="DH63" i="265" l="1"/>
  <c r="AJ63" i="277" s="1"/>
  <c r="AJ65" i="277" s="1"/>
  <c r="AJ67" i="277" s="1"/>
  <c r="AJ80" i="277" s="1"/>
  <c r="DH74" i="265"/>
  <c r="AJ74" i="277" s="1"/>
  <c r="AJ75" i="277" s="1"/>
  <c r="AJ81" i="277" s="1"/>
  <c r="DH65" i="265"/>
  <c r="DH67" i="265" s="1"/>
  <c r="DH80" i="265" s="1"/>
  <c r="DH25" i="265"/>
  <c r="AI24" i="277"/>
  <c r="AI25" i="277" s="1"/>
  <c r="EH17" i="286"/>
  <c r="EH49" i="265" s="1"/>
  <c r="EH15" i="288"/>
  <c r="EH24" i="286"/>
  <c r="EH25" i="286" s="1"/>
  <c r="DI56" i="286"/>
  <c r="DI58" i="286" s="1"/>
  <c r="DI61" i="286" s="1"/>
  <c r="DI52" i="286"/>
  <c r="DI54" i="286" s="1"/>
  <c r="DI60" i="286" s="1"/>
  <c r="DH53" i="265"/>
  <c r="AI51" i="277"/>
  <c r="AI52" i="277" s="1"/>
  <c r="DH75" i="265" l="1"/>
  <c r="DH81" i="265" s="1"/>
  <c r="DH82" i="265" s="1"/>
  <c r="DI62" i="286"/>
  <c r="DI14" i="288" s="1"/>
  <c r="DI16" i="288" s="1"/>
  <c r="DI19" i="288" s="1"/>
  <c r="AJ82" i="277"/>
  <c r="AJ83" i="277"/>
  <c r="EI22" i="286"/>
  <c r="EH73" i="265"/>
  <c r="EH50" i="265"/>
  <c r="DH83" i="265" l="1"/>
  <c r="DI63" i="286"/>
  <c r="DI52" i="265" s="1"/>
  <c r="DI36" i="286"/>
  <c r="DI37" i="286" s="1"/>
  <c r="DI74" i="265" s="1"/>
  <c r="DI75" i="265" s="1"/>
  <c r="DI81" i="265" s="1"/>
  <c r="DI47" i="286"/>
  <c r="DI48" i="286" s="1"/>
  <c r="DJ45" i="286" s="1"/>
  <c r="EH57" i="286"/>
  <c r="EH46" i="286"/>
  <c r="EI14" i="286"/>
  <c r="EI16" i="286" s="1"/>
  <c r="DJ34" i="286" l="1"/>
  <c r="DJ52" i="286" s="1"/>
  <c r="DJ54" i="286" s="1"/>
  <c r="DJ60" i="286" s="1"/>
  <c r="DI63" i="265"/>
  <c r="DI65" i="265" s="1"/>
  <c r="DI67" i="265" s="1"/>
  <c r="DI80" i="265" s="1"/>
  <c r="DI83" i="265" s="1"/>
  <c r="DI24" i="265"/>
  <c r="DI25" i="265" s="1"/>
  <c r="DI82" i="265"/>
  <c r="DI53" i="265"/>
  <c r="DJ56" i="286"/>
  <c r="DJ58" i="286" s="1"/>
  <c r="DJ61" i="286" s="1"/>
  <c r="EI24" i="286"/>
  <c r="EI25" i="286" s="1"/>
  <c r="EI17" i="286"/>
  <c r="EI49" i="265" s="1"/>
  <c r="EI15" i="288"/>
  <c r="EI50" i="265" l="1"/>
  <c r="EJ22" i="286"/>
  <c r="EI73" i="265"/>
  <c r="DJ62" i="286"/>
  <c r="DJ36" i="286" l="1"/>
  <c r="DJ37" i="286" s="1"/>
  <c r="DJ47" i="286"/>
  <c r="DJ48" i="286" s="1"/>
  <c r="DJ14" i="288"/>
  <c r="DJ16" i="288" s="1"/>
  <c r="DJ19" i="288" s="1"/>
  <c r="DJ63" i="286"/>
  <c r="EJ14" i="286"/>
  <c r="EJ16" i="286" s="1"/>
  <c r="EI57" i="286"/>
  <c r="EI46" i="286"/>
  <c r="EJ17" i="286" l="1"/>
  <c r="EJ49" i="265" s="1"/>
  <c r="EJ15" i="288"/>
  <c r="EJ24" i="286"/>
  <c r="EJ25" i="286" s="1"/>
  <c r="DK34" i="286"/>
  <c r="DJ74" i="265"/>
  <c r="DJ75" i="265" s="1"/>
  <c r="DJ81" i="265" s="1"/>
  <c r="DJ52" i="265"/>
  <c r="DJ24" i="265"/>
  <c r="DK45" i="286"/>
  <c r="DJ63" i="265"/>
  <c r="DJ65" i="265" s="1"/>
  <c r="DJ67" i="265" s="1"/>
  <c r="DJ80" i="265" s="1"/>
  <c r="DK56" i="286" l="1"/>
  <c r="DK58" i="286" s="1"/>
  <c r="DK61" i="286" s="1"/>
  <c r="DJ53" i="265"/>
  <c r="DK52" i="286"/>
  <c r="DK54" i="286" s="1"/>
  <c r="DK60" i="286" s="1"/>
  <c r="DK62" i="286" s="1"/>
  <c r="DJ82" i="265"/>
  <c r="DJ83" i="265"/>
  <c r="DJ25" i="265"/>
  <c r="EK22" i="286"/>
  <c r="EJ73" i="265"/>
  <c r="EJ50" i="265"/>
  <c r="AP48" i="277"/>
  <c r="AP49" i="277" s="1"/>
  <c r="EJ57" i="286" l="1"/>
  <c r="EJ46" i="286"/>
  <c r="EK14" i="286"/>
  <c r="EK16" i="286" s="1"/>
  <c r="DK14" i="288"/>
  <c r="DK16" i="288" s="1"/>
  <c r="DK19" i="288" s="1"/>
  <c r="DK36" i="286"/>
  <c r="DK37" i="286" s="1"/>
  <c r="DK47" i="286"/>
  <c r="DK48" i="286" s="1"/>
  <c r="DK63" i="286"/>
  <c r="AQ73" i="277"/>
  <c r="DK52" i="265" l="1"/>
  <c r="DK24" i="265"/>
  <c r="DL34" i="286"/>
  <c r="DK74" i="265"/>
  <c r="DK75" i="265" s="1"/>
  <c r="DK81" i="265" s="1"/>
  <c r="DL45" i="286"/>
  <c r="DK63" i="265"/>
  <c r="DK65" i="265" s="1"/>
  <c r="DK67" i="265" s="1"/>
  <c r="DK80" i="265" s="1"/>
  <c r="EK24" i="286"/>
  <c r="EK25" i="286" s="1"/>
  <c r="EK17" i="286"/>
  <c r="EK49" i="265" s="1"/>
  <c r="EK15" i="288"/>
  <c r="EK50" i="265" l="1"/>
  <c r="DK82" i="265"/>
  <c r="DK83" i="265"/>
  <c r="DL52" i="286"/>
  <c r="DL54" i="286" s="1"/>
  <c r="DL60" i="286" s="1"/>
  <c r="DK53" i="265"/>
  <c r="EL22" i="286"/>
  <c r="EK73" i="265"/>
  <c r="DL56" i="286"/>
  <c r="DL58" i="286" s="1"/>
  <c r="DL61" i="286" s="1"/>
  <c r="DK25" i="265"/>
  <c r="EL14" i="286" l="1"/>
  <c r="EL16" i="286" s="1"/>
  <c r="DL62" i="286"/>
  <c r="EK57" i="286"/>
  <c r="EK46" i="286"/>
  <c r="DL36" i="286" l="1"/>
  <c r="DL37" i="286" s="1"/>
  <c r="DL47" i="286"/>
  <c r="DL48" i="286" s="1"/>
  <c r="DL14" i="288"/>
  <c r="DL16" i="288" s="1"/>
  <c r="DL19" i="288" s="1"/>
  <c r="DL63" i="286"/>
  <c r="EL17" i="286"/>
  <c r="EL49" i="265" s="1"/>
  <c r="EL15" i="288"/>
  <c r="EL24" i="286"/>
  <c r="EL25" i="286" s="1"/>
  <c r="EM22" i="286" l="1"/>
  <c r="EL73" i="265"/>
  <c r="EL50" i="265"/>
  <c r="DM34" i="286"/>
  <c r="DL74" i="265"/>
  <c r="DL52" i="265"/>
  <c r="DL24" i="265"/>
  <c r="DM45" i="286"/>
  <c r="DL63" i="265"/>
  <c r="DL65" i="265" l="1"/>
  <c r="DL67" i="265" s="1"/>
  <c r="DL80" i="265" s="1"/>
  <c r="AK63" i="277"/>
  <c r="AK65" i="277" s="1"/>
  <c r="AK67" i="277" s="1"/>
  <c r="AK80" i="277" s="1"/>
  <c r="DL25" i="265"/>
  <c r="AJ24" i="277"/>
  <c r="AJ25" i="277" s="1"/>
  <c r="AK74" i="277"/>
  <c r="AK75" i="277" s="1"/>
  <c r="AK81" i="277" s="1"/>
  <c r="DL75" i="265"/>
  <c r="DL81" i="265" s="1"/>
  <c r="DM56" i="286"/>
  <c r="DM58" i="286" s="1"/>
  <c r="DM61" i="286" s="1"/>
  <c r="DL53" i="265"/>
  <c r="AJ51" i="277"/>
  <c r="AJ52" i="277" s="1"/>
  <c r="DM52" i="286"/>
  <c r="DM54" i="286" s="1"/>
  <c r="DM60" i="286" s="1"/>
  <c r="EL57" i="286"/>
  <c r="EL46" i="286"/>
  <c r="EM14" i="286"/>
  <c r="EM16" i="286" s="1"/>
  <c r="DM62" i="286" l="1"/>
  <c r="DM14" i="288" s="1"/>
  <c r="DM16" i="288" s="1"/>
  <c r="DM19" i="288" s="1"/>
  <c r="AK82" i="277"/>
  <c r="AK83" i="277"/>
  <c r="EM24" i="286"/>
  <c r="EM25" i="286" s="1"/>
  <c r="EM17" i="286"/>
  <c r="EM49" i="265" s="1"/>
  <c r="EM15" i="288"/>
  <c r="DL82" i="265"/>
  <c r="DL83" i="265"/>
  <c r="DM63" i="286" l="1"/>
  <c r="DM24" i="265" s="1"/>
  <c r="DM36" i="286"/>
  <c r="DM37" i="286" s="1"/>
  <c r="DM74" i="265" s="1"/>
  <c r="DM75" i="265" s="1"/>
  <c r="DM81" i="265" s="1"/>
  <c r="DM47" i="286"/>
  <c r="DM48" i="286" s="1"/>
  <c r="DM63" i="265" s="1"/>
  <c r="DM65" i="265" s="1"/>
  <c r="DM67" i="265" s="1"/>
  <c r="DM80" i="265" s="1"/>
  <c r="EM50" i="265"/>
  <c r="DM52" i="265"/>
  <c r="DN34" i="286"/>
  <c r="EN22" i="286"/>
  <c r="EM73" i="265"/>
  <c r="DN45" i="286" l="1"/>
  <c r="DN56" i="286" s="1"/>
  <c r="DN58" i="286" s="1"/>
  <c r="DN61" i="286" s="1"/>
  <c r="EN14" i="286"/>
  <c r="EN16" i="286" s="1"/>
  <c r="DN52" i="286"/>
  <c r="DN54" i="286" s="1"/>
  <c r="DN60" i="286" s="1"/>
  <c r="DM53" i="265"/>
  <c r="EM57" i="286"/>
  <c r="EM46" i="286"/>
  <c r="DM82" i="265"/>
  <c r="DM83" i="265"/>
  <c r="DM25" i="265"/>
  <c r="DN62" i="286" l="1"/>
  <c r="DN36" i="286" s="1"/>
  <c r="DN37" i="286" s="1"/>
  <c r="EN17" i="286"/>
  <c r="EN49" i="265" s="1"/>
  <c r="EN15" i="288"/>
  <c r="EN24" i="286"/>
  <c r="EN25" i="286" s="1"/>
  <c r="DN63" i="286" l="1"/>
  <c r="DN52" i="265" s="1"/>
  <c r="DN47" i="286"/>
  <c r="DN48" i="286" s="1"/>
  <c r="DO45" i="286" s="1"/>
  <c r="DN14" i="288"/>
  <c r="DN16" i="288" s="1"/>
  <c r="DN19" i="288" s="1"/>
  <c r="EO22" i="286"/>
  <c r="EN73" i="265"/>
  <c r="EN50" i="265"/>
  <c r="AQ48" i="277"/>
  <c r="AQ49" i="277" s="1"/>
  <c r="DO34" i="286"/>
  <c r="DN74" i="265"/>
  <c r="DN75" i="265" s="1"/>
  <c r="DN81" i="265" s="1"/>
  <c r="DN24" i="265" l="1"/>
  <c r="DN63" i="265"/>
  <c r="DN65" i="265" s="1"/>
  <c r="DN67" i="265" s="1"/>
  <c r="DN80" i="265" s="1"/>
  <c r="DN82" i="265" s="1"/>
  <c r="DN25" i="265"/>
  <c r="AR73" i="277"/>
  <c r="DO56" i="286"/>
  <c r="DO58" i="286" s="1"/>
  <c r="DO61" i="286" s="1"/>
  <c r="DN53" i="265"/>
  <c r="DO52" i="286"/>
  <c r="DO54" i="286" s="1"/>
  <c r="DO60" i="286" s="1"/>
  <c r="DO62" i="286" s="1"/>
  <c r="EN57" i="286"/>
  <c r="EN46" i="286"/>
  <c r="EO14" i="286"/>
  <c r="EO16" i="286" s="1"/>
  <c r="DN83" i="265" l="1"/>
  <c r="EO24" i="286"/>
  <c r="EO25" i="286" s="1"/>
  <c r="EO17" i="286"/>
  <c r="EO49" i="265" s="1"/>
  <c r="EO15" i="288"/>
  <c r="DO14" i="288"/>
  <c r="DO16" i="288" s="1"/>
  <c r="DO19" i="288" s="1"/>
  <c r="DO36" i="286"/>
  <c r="DO37" i="286" s="1"/>
  <c r="DO47" i="286"/>
  <c r="DO48" i="286" s="1"/>
  <c r="DO63" i="286"/>
  <c r="DP45" i="286" l="1"/>
  <c r="DO63" i="265"/>
  <c r="DO65" i="265" s="1"/>
  <c r="DO67" i="265" s="1"/>
  <c r="DO80" i="265" s="1"/>
  <c r="EP22" i="286"/>
  <c r="EO73" i="265"/>
  <c r="DO52" i="265"/>
  <c r="DO24" i="265"/>
  <c r="DP34" i="286"/>
  <c r="DO74" i="265"/>
  <c r="DO75" i="265" s="1"/>
  <c r="DO81" i="265" s="1"/>
  <c r="EO50" i="265"/>
  <c r="EO57" i="286" l="1"/>
  <c r="EO46" i="286"/>
  <c r="DP52" i="286"/>
  <c r="DP54" i="286" s="1"/>
  <c r="DP60" i="286" s="1"/>
  <c r="DO53" i="265"/>
  <c r="EP14" i="286"/>
  <c r="EP16" i="286" s="1"/>
  <c r="DP56" i="286"/>
  <c r="DP58" i="286" s="1"/>
  <c r="DP61" i="286" s="1"/>
  <c r="DO25" i="265"/>
  <c r="DO82" i="265"/>
  <c r="DO83" i="265"/>
  <c r="EP17" i="286" l="1"/>
  <c r="EP49" i="265" s="1"/>
  <c r="EP15" i="288"/>
  <c r="EP24" i="286"/>
  <c r="EP25" i="286" s="1"/>
  <c r="DP62" i="286"/>
  <c r="EQ22" i="286" l="1"/>
  <c r="EP73" i="265"/>
  <c r="EP50" i="265"/>
  <c r="DP36" i="286"/>
  <c r="DP37" i="286" s="1"/>
  <c r="DP47" i="286"/>
  <c r="DP48" i="286" s="1"/>
  <c r="DP14" i="288"/>
  <c r="DP16" i="288" s="1"/>
  <c r="DP19" i="288" s="1"/>
  <c r="DP63" i="286"/>
  <c r="DP52" i="265" l="1"/>
  <c r="DP24" i="265"/>
  <c r="DQ45" i="286"/>
  <c r="DP63" i="265"/>
  <c r="DQ34" i="286"/>
  <c r="DP74" i="265"/>
  <c r="EP57" i="286"/>
  <c r="EP46" i="286"/>
  <c r="EQ14" i="286"/>
  <c r="EQ16" i="286" s="1"/>
  <c r="DQ52" i="286" l="1"/>
  <c r="DQ54" i="286" s="1"/>
  <c r="DQ60" i="286" s="1"/>
  <c r="DP65" i="265"/>
  <c r="DP67" i="265" s="1"/>
  <c r="DP80" i="265" s="1"/>
  <c r="AL63" i="277"/>
  <c r="AL65" i="277" s="1"/>
  <c r="AL67" i="277" s="1"/>
  <c r="AL80" i="277" s="1"/>
  <c r="DP25" i="265"/>
  <c r="AK24" i="277"/>
  <c r="AK25" i="277" s="1"/>
  <c r="EQ24" i="286"/>
  <c r="EQ25" i="286" s="1"/>
  <c r="EQ17" i="286"/>
  <c r="EQ49" i="265" s="1"/>
  <c r="EQ15" i="288"/>
  <c r="AL74" i="277"/>
  <c r="AL75" i="277" s="1"/>
  <c r="AL81" i="277" s="1"/>
  <c r="DP75" i="265"/>
  <c r="DP81" i="265" s="1"/>
  <c r="DQ56" i="286"/>
  <c r="DQ58" i="286" s="1"/>
  <c r="DQ61" i="286" s="1"/>
  <c r="DP53" i="265"/>
  <c r="AK51" i="277"/>
  <c r="AK52" i="277" s="1"/>
  <c r="EQ50" i="265" l="1"/>
  <c r="AL82" i="277"/>
  <c r="AL83" i="277"/>
  <c r="ER22" i="286"/>
  <c r="EQ73" i="265"/>
  <c r="DP82" i="265"/>
  <c r="DP83" i="265"/>
  <c r="DQ62" i="286"/>
  <c r="DQ14" i="288" l="1"/>
  <c r="DQ16" i="288" s="1"/>
  <c r="DQ19" i="288" s="1"/>
  <c r="DQ36" i="286"/>
  <c r="DQ37" i="286" s="1"/>
  <c r="DQ47" i="286"/>
  <c r="DQ48" i="286" s="1"/>
  <c r="DQ63" i="286"/>
  <c r="ER14" i="286"/>
  <c r="ER16" i="286" s="1"/>
  <c r="EQ57" i="286"/>
  <c r="EQ46" i="286"/>
  <c r="ER17" i="286" l="1"/>
  <c r="ER49" i="265" s="1"/>
  <c r="ER15" i="288"/>
  <c r="ER24" i="286"/>
  <c r="ER25" i="286" s="1"/>
  <c r="DR45" i="286"/>
  <c r="DQ63" i="265"/>
  <c r="DQ65" i="265" s="1"/>
  <c r="DQ67" i="265" s="1"/>
  <c r="DQ80" i="265" s="1"/>
  <c r="DQ52" i="265"/>
  <c r="DQ24" i="265"/>
  <c r="DR34" i="286"/>
  <c r="DQ74" i="265"/>
  <c r="DQ75" i="265" s="1"/>
  <c r="DQ81" i="265" s="1"/>
  <c r="DR52" i="286" l="1"/>
  <c r="DR54" i="286" s="1"/>
  <c r="DR60" i="286" s="1"/>
  <c r="DQ53" i="265"/>
  <c r="DR56" i="286"/>
  <c r="DR58" i="286" s="1"/>
  <c r="DR61" i="286" s="1"/>
  <c r="DQ25" i="265"/>
  <c r="DQ82" i="265"/>
  <c r="DQ83" i="265"/>
  <c r="ES22" i="286"/>
  <c r="ER73" i="265"/>
  <c r="ER50" i="265"/>
  <c r="AR48" i="277"/>
  <c r="AR49" i="277" s="1"/>
  <c r="ER57" i="286" l="1"/>
  <c r="ER46" i="286"/>
  <c r="ES14" i="286"/>
  <c r="ES16" i="286" s="1"/>
  <c r="DR62" i="286"/>
  <c r="AS73" i="277"/>
  <c r="DR36" i="286" l="1"/>
  <c r="DR37" i="286" s="1"/>
  <c r="DR47" i="286"/>
  <c r="DR48" i="286" s="1"/>
  <c r="DR14" i="288"/>
  <c r="DR16" i="288" s="1"/>
  <c r="DR19" i="288" s="1"/>
  <c r="DR63" i="286"/>
  <c r="ES24" i="286"/>
  <c r="ES25" i="286" s="1"/>
  <c r="ES17" i="286"/>
  <c r="ES49" i="265" s="1"/>
  <c r="ES15" i="288"/>
  <c r="ES50" i="265" l="1"/>
  <c r="DR52" i="265"/>
  <c r="DR24" i="265"/>
  <c r="DS45" i="286"/>
  <c r="DR63" i="265"/>
  <c r="DR65" i="265" s="1"/>
  <c r="DR67" i="265" s="1"/>
  <c r="DR80" i="265" s="1"/>
  <c r="ET22" i="286"/>
  <c r="ES73" i="265"/>
  <c r="DS34" i="286"/>
  <c r="DR74" i="265"/>
  <c r="DR75" i="265" s="1"/>
  <c r="DR81" i="265" s="1"/>
  <c r="DS52" i="286" l="1"/>
  <c r="DS54" i="286" s="1"/>
  <c r="DS60" i="286" s="1"/>
  <c r="ET14" i="286"/>
  <c r="ET16" i="286" s="1"/>
  <c r="DS56" i="286"/>
  <c r="DS58" i="286" s="1"/>
  <c r="DS61" i="286" s="1"/>
  <c r="DR53" i="265"/>
  <c r="ES57" i="286"/>
  <c r="ES46" i="286"/>
  <c r="DR82" i="265"/>
  <c r="DR83" i="265"/>
  <c r="DR25" i="265"/>
  <c r="ET17" i="286" l="1"/>
  <c r="ET49" i="265" s="1"/>
  <c r="ET15" i="288"/>
  <c r="ET24" i="286"/>
  <c r="ET25" i="286" s="1"/>
  <c r="DS62" i="286"/>
  <c r="EU22" i="286" l="1"/>
  <c r="ET73" i="265"/>
  <c r="ET50" i="265"/>
  <c r="DS14" i="288"/>
  <c r="DS16" i="288" s="1"/>
  <c r="DS19" i="288" s="1"/>
  <c r="DS36" i="286"/>
  <c r="DS37" i="286" s="1"/>
  <c r="DS47" i="286"/>
  <c r="DS48" i="286" s="1"/>
  <c r="DS63" i="286"/>
  <c r="DS52" i="265" l="1"/>
  <c r="DS24" i="265"/>
  <c r="DT34" i="286"/>
  <c r="DS74" i="265"/>
  <c r="DS75" i="265" s="1"/>
  <c r="DS81" i="265" s="1"/>
  <c r="DT45" i="286"/>
  <c r="DS63" i="265"/>
  <c r="DS65" i="265" s="1"/>
  <c r="DS67" i="265" s="1"/>
  <c r="DS80" i="265" s="1"/>
  <c r="ET57" i="286"/>
  <c r="ET46" i="286"/>
  <c r="EU14" i="286"/>
  <c r="EU16" i="286" s="1"/>
  <c r="DT56" i="286" l="1"/>
  <c r="DT58" i="286" s="1"/>
  <c r="DT61" i="286" s="1"/>
  <c r="DS25" i="265"/>
  <c r="EU24" i="286"/>
  <c r="EU25" i="286" s="1"/>
  <c r="EU17" i="286"/>
  <c r="EU49" i="265" s="1"/>
  <c r="EU15" i="288"/>
  <c r="DS82" i="265"/>
  <c r="DS83" i="265"/>
  <c r="DT52" i="286"/>
  <c r="DT54" i="286" s="1"/>
  <c r="DT60" i="286" s="1"/>
  <c r="DS53" i="265"/>
  <c r="DT62" i="286" l="1"/>
  <c r="DT36" i="286" s="1"/>
  <c r="DT37" i="286" s="1"/>
  <c r="EU50" i="265"/>
  <c r="EV22" i="286"/>
  <c r="EU73" i="265"/>
  <c r="DT63" i="286" l="1"/>
  <c r="DT52" i="265" s="1"/>
  <c r="DT47" i="286"/>
  <c r="DT48" i="286" s="1"/>
  <c r="DT63" i="265" s="1"/>
  <c r="DT14" i="288"/>
  <c r="DT16" i="288" s="1"/>
  <c r="DT19" i="288" s="1"/>
  <c r="EV14" i="286"/>
  <c r="EV16" i="286" s="1"/>
  <c r="EU57" i="286"/>
  <c r="EU46" i="286"/>
  <c r="DU34" i="286"/>
  <c r="DT74" i="265"/>
  <c r="DU45" i="286" l="1"/>
  <c r="DU56" i="286" s="1"/>
  <c r="DU58" i="286" s="1"/>
  <c r="DU61" i="286" s="1"/>
  <c r="DT24" i="265"/>
  <c r="DT25" i="265" s="1"/>
  <c r="AM74" i="277"/>
  <c r="AM75" i="277" s="1"/>
  <c r="AM81" i="277" s="1"/>
  <c r="DT75" i="265"/>
  <c r="DT81" i="265" s="1"/>
  <c r="EV17" i="286"/>
  <c r="EV49" i="265" s="1"/>
  <c r="EV15" i="288"/>
  <c r="EV24" i="286"/>
  <c r="EV25" i="286" s="1"/>
  <c r="DT53" i="265"/>
  <c r="AL51" i="277"/>
  <c r="AL52" i="277" s="1"/>
  <c r="DU52" i="286"/>
  <c r="DU54" i="286" s="1"/>
  <c r="DU60" i="286" s="1"/>
  <c r="DT65" i="265"/>
  <c r="DT67" i="265" s="1"/>
  <c r="DT80" i="265" s="1"/>
  <c r="AM63" i="277"/>
  <c r="AM65" i="277" s="1"/>
  <c r="AM67" i="277" s="1"/>
  <c r="AM80" i="277" s="1"/>
  <c r="AL24" i="277" l="1"/>
  <c r="AL25" i="277" s="1"/>
  <c r="DU62" i="286"/>
  <c r="DU14" i="288" s="1"/>
  <c r="DU16" i="288" s="1"/>
  <c r="DU19" i="288" s="1"/>
  <c r="DT82" i="265"/>
  <c r="DT83" i="265"/>
  <c r="AM82" i="277"/>
  <c r="AM83" i="277"/>
  <c r="EW22" i="286"/>
  <c r="EV73" i="265"/>
  <c r="EV50" i="265"/>
  <c r="AS48" i="277"/>
  <c r="AS49" i="277" s="1"/>
  <c r="DU63" i="286" l="1"/>
  <c r="DU24" i="265" s="1"/>
  <c r="DU36" i="286"/>
  <c r="DU37" i="286" s="1"/>
  <c r="DV34" i="286" s="1"/>
  <c r="DU47" i="286"/>
  <c r="DU48" i="286" s="1"/>
  <c r="DV45" i="286" s="1"/>
  <c r="AT73" i="277"/>
  <c r="DU52" i="265"/>
  <c r="EV57" i="286"/>
  <c r="EV46" i="286"/>
  <c r="EW14" i="286"/>
  <c r="EW16" i="286" s="1"/>
  <c r="DU63" i="265"/>
  <c r="DU65" i="265" s="1"/>
  <c r="DU67" i="265" s="1"/>
  <c r="DU80" i="265" s="1"/>
  <c r="DU74" i="265" l="1"/>
  <c r="DU75" i="265" s="1"/>
  <c r="DU81" i="265" s="1"/>
  <c r="DU83" i="265" s="1"/>
  <c r="DV56" i="286"/>
  <c r="DV58" i="286" s="1"/>
  <c r="DV61" i="286" s="1"/>
  <c r="EW24" i="286"/>
  <c r="EW25" i="286" s="1"/>
  <c r="EW17" i="286"/>
  <c r="EW49" i="265" s="1"/>
  <c r="EW15" i="288"/>
  <c r="DU25" i="265"/>
  <c r="DV52" i="286"/>
  <c r="DV54" i="286" s="1"/>
  <c r="DV60" i="286" s="1"/>
  <c r="DU53" i="265"/>
  <c r="DU82" i="265" l="1"/>
  <c r="DV62" i="286"/>
  <c r="DV36" i="286" s="1"/>
  <c r="DV37" i="286" s="1"/>
  <c r="EX22" i="286"/>
  <c r="EW73" i="265"/>
  <c r="EW50" i="265"/>
  <c r="DV63" i="286" l="1"/>
  <c r="DV24" i="265" s="1"/>
  <c r="DV47" i="286"/>
  <c r="DV48" i="286" s="1"/>
  <c r="DV63" i="265" s="1"/>
  <c r="DV65" i="265" s="1"/>
  <c r="DV67" i="265" s="1"/>
  <c r="DV80" i="265" s="1"/>
  <c r="DV14" i="288"/>
  <c r="DV16" i="288" s="1"/>
  <c r="DV19" i="288" s="1"/>
  <c r="EW57" i="286"/>
  <c r="EW46" i="286"/>
  <c r="EX14" i="286"/>
  <c r="EX16" i="286" s="1"/>
  <c r="DW34" i="286"/>
  <c r="DV74" i="265"/>
  <c r="DV75" i="265" s="1"/>
  <c r="DV81" i="265" s="1"/>
  <c r="DW45" i="286" l="1"/>
  <c r="DV52" i="265"/>
  <c r="DV53" i="265" s="1"/>
  <c r="DW56" i="286"/>
  <c r="DW58" i="286" s="1"/>
  <c r="DW61" i="286" s="1"/>
  <c r="DV82" i="265"/>
  <c r="DV83" i="265"/>
  <c r="DV25" i="265"/>
  <c r="DW52" i="286"/>
  <c r="DW54" i="286" s="1"/>
  <c r="DW60" i="286" s="1"/>
  <c r="EX17" i="286"/>
  <c r="EX49" i="265" s="1"/>
  <c r="EX15" i="288"/>
  <c r="EX24" i="286"/>
  <c r="EX25" i="286" s="1"/>
  <c r="DW62" i="286" l="1"/>
  <c r="DW36" i="286" s="1"/>
  <c r="DW37" i="286" s="1"/>
  <c r="EY22" i="286"/>
  <c r="EX73" i="265"/>
  <c r="EX50" i="265"/>
  <c r="DW47" i="286" l="1"/>
  <c r="DW48" i="286" s="1"/>
  <c r="DX45" i="286" s="1"/>
  <c r="DW14" i="288"/>
  <c r="DW16" i="288" s="1"/>
  <c r="DW19" i="288" s="1"/>
  <c r="DW63" i="286"/>
  <c r="DW24" i="265" s="1"/>
  <c r="EX57" i="286"/>
  <c r="EX46" i="286"/>
  <c r="EY14" i="286"/>
  <c r="EY16" i="286" s="1"/>
  <c r="DX34" i="286"/>
  <c r="DW74" i="265"/>
  <c r="DW75" i="265" s="1"/>
  <c r="DW81" i="265" s="1"/>
  <c r="DW52" i="265" l="1"/>
  <c r="DW53" i="265" s="1"/>
  <c r="DW63" i="265"/>
  <c r="DW65" i="265" s="1"/>
  <c r="DW67" i="265" s="1"/>
  <c r="DW80" i="265" s="1"/>
  <c r="DW83" i="265" s="1"/>
  <c r="DW25" i="265"/>
  <c r="DX56" i="286"/>
  <c r="DX58" i="286" s="1"/>
  <c r="DX61" i="286" s="1"/>
  <c r="DX52" i="286"/>
  <c r="DX54" i="286" s="1"/>
  <c r="DX60" i="286" s="1"/>
  <c r="EY24" i="286"/>
  <c r="EY25" i="286" s="1"/>
  <c r="EY17" i="286"/>
  <c r="EY49" i="265" s="1"/>
  <c r="EY15" i="288"/>
  <c r="DW82" i="265" l="1"/>
  <c r="DX62" i="286"/>
  <c r="DX36" i="286" s="1"/>
  <c r="DX37" i="286" s="1"/>
  <c r="EZ22" i="286"/>
  <c r="EY73" i="265"/>
  <c r="EY50" i="265"/>
  <c r="DX63" i="286" l="1"/>
  <c r="DX24" i="265" s="1"/>
  <c r="DX47" i="286"/>
  <c r="DX48" i="286" s="1"/>
  <c r="DY45" i="286" s="1"/>
  <c r="DX14" i="288"/>
  <c r="DX16" i="288" s="1"/>
  <c r="DX19" i="288" s="1"/>
  <c r="EY57" i="286"/>
  <c r="EY46" i="286"/>
  <c r="DY34" i="286"/>
  <c r="DX74" i="265"/>
  <c r="EZ14" i="286"/>
  <c r="EZ16" i="286" s="1"/>
  <c r="DX52" i="265"/>
  <c r="DX63" i="265"/>
  <c r="DX65" i="265" l="1"/>
  <c r="DX67" i="265" s="1"/>
  <c r="DX80" i="265" s="1"/>
  <c r="AN63" i="277"/>
  <c r="AN65" i="277" s="1"/>
  <c r="AN67" i="277" s="1"/>
  <c r="AN80" i="277" s="1"/>
  <c r="DX25" i="265"/>
  <c r="AM24" i="277"/>
  <c r="AM25" i="277" s="1"/>
  <c r="AN74" i="277"/>
  <c r="AN75" i="277" s="1"/>
  <c r="AN81" i="277" s="1"/>
  <c r="DX75" i="265"/>
  <c r="DX81" i="265" s="1"/>
  <c r="DY56" i="286"/>
  <c r="DY58" i="286" s="1"/>
  <c r="DY61" i="286" s="1"/>
  <c r="DX53" i="265"/>
  <c r="AM51" i="277"/>
  <c r="AM52" i="277" s="1"/>
  <c r="EZ17" i="286"/>
  <c r="EZ49" i="265" s="1"/>
  <c r="EZ15" i="288"/>
  <c r="EZ24" i="286"/>
  <c r="EZ25" i="286" s="1"/>
  <c r="DY52" i="286"/>
  <c r="DY54" i="286" s="1"/>
  <c r="DY60" i="286" s="1"/>
  <c r="FA22" i="286" l="1"/>
  <c r="EZ73" i="265"/>
  <c r="EZ50" i="265"/>
  <c r="AT48" i="277"/>
  <c r="AT49" i="277" s="1"/>
  <c r="DX82" i="265"/>
  <c r="DX83" i="265"/>
  <c r="DY62" i="286"/>
  <c r="AN82" i="277"/>
  <c r="AN83" i="277"/>
  <c r="DY14" i="288" l="1"/>
  <c r="DY16" i="288" s="1"/>
  <c r="DY19" i="288" s="1"/>
  <c r="DY36" i="286"/>
  <c r="DY37" i="286" s="1"/>
  <c r="DY47" i="286"/>
  <c r="DY48" i="286" s="1"/>
  <c r="DY63" i="286"/>
  <c r="EZ57" i="286"/>
  <c r="EZ46" i="286"/>
  <c r="FA14" i="286"/>
  <c r="FA16" i="286" s="1"/>
  <c r="AU73" i="277"/>
  <c r="FA24" i="286" l="1"/>
  <c r="FA25" i="286" s="1"/>
  <c r="FA17" i="286"/>
  <c r="FA49" i="265" s="1"/>
  <c r="FA15" i="288"/>
  <c r="DY52" i="265"/>
  <c r="DY24" i="265"/>
  <c r="DZ34" i="286"/>
  <c r="DY74" i="265"/>
  <c r="DY75" i="265" s="1"/>
  <c r="DY81" i="265" s="1"/>
  <c r="DZ45" i="286"/>
  <c r="DY63" i="265"/>
  <c r="DY65" i="265" s="1"/>
  <c r="DY67" i="265" s="1"/>
  <c r="DY80" i="265" s="1"/>
  <c r="DY82" i="265" l="1"/>
  <c r="DY83" i="265"/>
  <c r="DY25" i="265"/>
  <c r="FB22" i="286"/>
  <c r="FA73" i="265"/>
  <c r="DZ56" i="286"/>
  <c r="DZ58" i="286" s="1"/>
  <c r="DZ61" i="286" s="1"/>
  <c r="DZ52" i="286"/>
  <c r="DZ54" i="286" s="1"/>
  <c r="DZ60" i="286" s="1"/>
  <c r="DY53" i="265"/>
  <c r="FA50" i="265"/>
  <c r="DZ62" i="286" l="1"/>
  <c r="DZ36" i="286" s="1"/>
  <c r="DZ37" i="286" s="1"/>
  <c r="FA57" i="286"/>
  <c r="FA46" i="286"/>
  <c r="FB14" i="286"/>
  <c r="FB16" i="286" s="1"/>
  <c r="DZ63" i="286" l="1"/>
  <c r="DZ52" i="265" s="1"/>
  <c r="DZ47" i="286"/>
  <c r="DZ48" i="286" s="1"/>
  <c r="DZ63" i="265" s="1"/>
  <c r="DZ65" i="265" s="1"/>
  <c r="DZ67" i="265" s="1"/>
  <c r="DZ80" i="265" s="1"/>
  <c r="DZ14" i="288"/>
  <c r="DZ16" i="288" s="1"/>
  <c r="DZ19" i="288" s="1"/>
  <c r="FB17" i="286"/>
  <c r="FB49" i="265" s="1"/>
  <c r="FB15" i="288"/>
  <c r="FB24" i="286"/>
  <c r="FB25" i="286" s="1"/>
  <c r="EA34" i="286"/>
  <c r="DZ74" i="265"/>
  <c r="DZ75" i="265" s="1"/>
  <c r="DZ81" i="265" s="1"/>
  <c r="EA45" i="286" l="1"/>
  <c r="EA56" i="286" s="1"/>
  <c r="EA58" i="286" s="1"/>
  <c r="EA61" i="286" s="1"/>
  <c r="DZ24" i="265"/>
  <c r="EA52" i="286"/>
  <c r="EA54" i="286" s="1"/>
  <c r="EA60" i="286" s="1"/>
  <c r="DZ82" i="265"/>
  <c r="DZ83" i="265"/>
  <c r="DZ25" i="265"/>
  <c r="FC22" i="286"/>
  <c r="FB73" i="265"/>
  <c r="FB50" i="265"/>
  <c r="DZ53" i="265"/>
  <c r="FB57" i="286" l="1"/>
  <c r="FB46" i="286"/>
  <c r="FC14" i="286"/>
  <c r="FC16" i="286" s="1"/>
  <c r="EA62" i="286"/>
  <c r="EA14" i="288" l="1"/>
  <c r="EA16" i="288" s="1"/>
  <c r="EA19" i="288" s="1"/>
  <c r="EA36" i="286"/>
  <c r="EA37" i="286" s="1"/>
  <c r="EA47" i="286"/>
  <c r="EA48" i="286" s="1"/>
  <c r="EA63" i="286"/>
  <c r="FC24" i="286"/>
  <c r="FC25" i="286" s="1"/>
  <c r="FC17" i="286"/>
  <c r="FC49" i="265" s="1"/>
  <c r="FC15" i="288"/>
  <c r="FD22" i="286" l="1"/>
  <c r="FC73" i="265"/>
  <c r="EB45" i="286"/>
  <c r="EA63" i="265"/>
  <c r="EA65" i="265" s="1"/>
  <c r="EA67" i="265" s="1"/>
  <c r="EA80" i="265" s="1"/>
  <c r="FC50" i="265"/>
  <c r="EA52" i="265"/>
  <c r="EA24" i="265"/>
  <c r="EB34" i="286"/>
  <c r="EA74" i="265"/>
  <c r="EA75" i="265" s="1"/>
  <c r="EA81" i="265" s="1"/>
  <c r="EA25" i="265" l="1"/>
  <c r="EA82" i="265"/>
  <c r="EA83" i="265"/>
  <c r="EB52" i="286"/>
  <c r="EB54" i="286" s="1"/>
  <c r="EB60" i="286" s="1"/>
  <c r="EA53" i="265"/>
  <c r="FC57" i="286"/>
  <c r="FC46" i="286"/>
  <c r="EB56" i="286"/>
  <c r="EB58" i="286" s="1"/>
  <c r="EB61" i="286" s="1"/>
  <c r="FD14" i="286"/>
  <c r="FD16" i="286" s="1"/>
  <c r="EB62" i="286" l="1"/>
  <c r="EB36" i="286" s="1"/>
  <c r="EB37" i="286" s="1"/>
  <c r="FD17" i="286"/>
  <c r="FD49" i="265" s="1"/>
  <c r="FD15" i="288"/>
  <c r="FD24" i="286"/>
  <c r="FD25" i="286" s="1"/>
  <c r="EB63" i="286" l="1"/>
  <c r="EB52" i="265" s="1"/>
  <c r="EB14" i="288"/>
  <c r="EB16" i="288" s="1"/>
  <c r="EB19" i="288" s="1"/>
  <c r="EB47" i="286"/>
  <c r="EB48" i="286" s="1"/>
  <c r="EC45" i="286" s="1"/>
  <c r="FE22" i="286"/>
  <c r="FD73" i="265"/>
  <c r="FD50" i="265"/>
  <c r="AU48" i="277"/>
  <c r="AU49" i="277" s="1"/>
  <c r="EC34" i="286"/>
  <c r="EB74" i="265"/>
  <c r="EB24" i="265" l="1"/>
  <c r="AN24" i="277" s="1"/>
  <c r="AN25" i="277" s="1"/>
  <c r="EB63" i="265"/>
  <c r="EB65" i="265" s="1"/>
  <c r="EB67" i="265" s="1"/>
  <c r="EB80" i="265" s="1"/>
  <c r="EC52" i="286"/>
  <c r="EC54" i="286" s="1"/>
  <c r="EC60" i="286" s="1"/>
  <c r="FD57" i="286"/>
  <c r="FD46" i="286"/>
  <c r="FE14" i="286"/>
  <c r="FE16" i="286" s="1"/>
  <c r="EC56" i="286"/>
  <c r="EC58" i="286" s="1"/>
  <c r="EC61" i="286" s="1"/>
  <c r="EB53" i="265"/>
  <c r="AN51" i="277"/>
  <c r="AN52" i="277" s="1"/>
  <c r="AO74" i="277"/>
  <c r="AO75" i="277" s="1"/>
  <c r="AO81" i="277" s="1"/>
  <c r="EB75" i="265"/>
  <c r="EB81" i="265" s="1"/>
  <c r="AV73" i="277"/>
  <c r="AO63" i="277" l="1"/>
  <c r="AO65" i="277" s="1"/>
  <c r="AO67" i="277" s="1"/>
  <c r="AO80" i="277" s="1"/>
  <c r="AO83" i="277" s="1"/>
  <c r="EB25" i="265"/>
  <c r="FE24" i="286"/>
  <c r="FE25" i="286" s="1"/>
  <c r="FE17" i="286"/>
  <c r="FE49" i="265" s="1"/>
  <c r="FE15" i="288"/>
  <c r="EB82" i="265"/>
  <c r="EB83" i="265"/>
  <c r="EC62" i="286"/>
  <c r="AO82" i="277" l="1"/>
  <c r="EC14" i="288"/>
  <c r="EC16" i="288" s="1"/>
  <c r="EC19" i="288" s="1"/>
  <c r="EC36" i="286"/>
  <c r="EC37" i="286" s="1"/>
  <c r="EC47" i="286"/>
  <c r="EC48" i="286" s="1"/>
  <c r="EC63" i="286"/>
  <c r="FE50" i="265"/>
  <c r="FF22" i="286"/>
  <c r="FE73" i="265"/>
  <c r="FF14" i="286" l="1"/>
  <c r="FF16" i="286" s="1"/>
  <c r="FE57" i="286"/>
  <c r="FE46" i="286"/>
  <c r="ED45" i="286"/>
  <c r="EC63" i="265"/>
  <c r="EC65" i="265" s="1"/>
  <c r="EC67" i="265" s="1"/>
  <c r="EC80" i="265" s="1"/>
  <c r="EC52" i="265"/>
  <c r="EC24" i="265"/>
  <c r="ED34" i="286"/>
  <c r="EC74" i="265"/>
  <c r="EC75" i="265" s="1"/>
  <c r="EC81" i="265" s="1"/>
  <c r="ED52" i="286" l="1"/>
  <c r="ED54" i="286" s="1"/>
  <c r="ED60" i="286" s="1"/>
  <c r="EC53" i="265"/>
  <c r="EC82" i="265"/>
  <c r="EC83" i="265"/>
  <c r="FF17" i="286"/>
  <c r="FF49" i="265" s="1"/>
  <c r="FF15" i="288"/>
  <c r="FF24" i="286"/>
  <c r="FF25" i="286" s="1"/>
  <c r="EC25" i="265"/>
  <c r="ED56" i="286"/>
  <c r="ED58" i="286" s="1"/>
  <c r="ED61" i="286" s="1"/>
  <c r="ED62" i="286" l="1"/>
  <c r="ED47" i="286" s="1"/>
  <c r="ED48" i="286" s="1"/>
  <c r="FG22" i="286"/>
  <c r="FF73" i="265"/>
  <c r="FF50" i="265"/>
  <c r="ED36" i="286" l="1"/>
  <c r="ED37" i="286" s="1"/>
  <c r="EE34" i="286" s="1"/>
  <c r="ED14" i="288"/>
  <c r="ED16" i="288" s="1"/>
  <c r="ED19" i="288" s="1"/>
  <c r="ED63" i="286"/>
  <c r="ED24" i="265" s="1"/>
  <c r="FF57" i="286"/>
  <c r="FF46" i="286"/>
  <c r="FG14" i="286"/>
  <c r="FG16" i="286" s="1"/>
  <c r="EE45" i="286"/>
  <c r="ED63" i="265"/>
  <c r="ED65" i="265" s="1"/>
  <c r="ED67" i="265" s="1"/>
  <c r="ED80" i="265" s="1"/>
  <c r="ED52" i="265" l="1"/>
  <c r="ED53" i="265" s="1"/>
  <c r="ED74" i="265"/>
  <c r="ED75" i="265" s="1"/>
  <c r="ED81" i="265" s="1"/>
  <c r="ED82" i="265" s="1"/>
  <c r="ED25" i="265"/>
  <c r="EE52" i="286"/>
  <c r="EE54" i="286" s="1"/>
  <c r="EE60" i="286" s="1"/>
  <c r="EE56" i="286"/>
  <c r="EE58" i="286" s="1"/>
  <c r="EE61" i="286" s="1"/>
  <c r="FG24" i="286"/>
  <c r="FG25" i="286" s="1"/>
  <c r="FG17" i="286"/>
  <c r="FG49" i="265" s="1"/>
  <c r="FG15" i="288"/>
  <c r="ED83" i="265" l="1"/>
  <c r="EE62" i="286"/>
  <c r="FG50" i="265"/>
  <c r="FH22" i="286"/>
  <c r="FG73" i="265"/>
  <c r="EE14" i="288" l="1"/>
  <c r="EE16" i="288" s="1"/>
  <c r="EE19" i="288" s="1"/>
  <c r="EE36" i="286"/>
  <c r="EE37" i="286" s="1"/>
  <c r="EE47" i="286"/>
  <c r="EE48" i="286" s="1"/>
  <c r="EE63" i="286"/>
  <c r="FH14" i="286"/>
  <c r="FH16" i="286" s="1"/>
  <c r="FG57" i="286"/>
  <c r="FG46" i="286"/>
  <c r="EE52" i="265" l="1"/>
  <c r="EE24" i="265"/>
  <c r="EF34" i="286"/>
  <c r="EE74" i="265"/>
  <c r="EE75" i="265" s="1"/>
  <c r="EE81" i="265" s="1"/>
  <c r="FH17" i="286"/>
  <c r="FH49" i="265" s="1"/>
  <c r="FH15" i="288"/>
  <c r="FH24" i="286"/>
  <c r="FH25" i="286" s="1"/>
  <c r="EF45" i="286"/>
  <c r="EE63" i="265"/>
  <c r="EE65" i="265" s="1"/>
  <c r="EE67" i="265" s="1"/>
  <c r="EE80" i="265" s="1"/>
  <c r="EE25" i="265" l="1"/>
  <c r="EF56" i="286"/>
  <c r="EF58" i="286" s="1"/>
  <c r="EF61" i="286" s="1"/>
  <c r="EE82" i="265"/>
  <c r="EE83" i="265"/>
  <c r="FI22" i="286"/>
  <c r="FH73" i="265"/>
  <c r="FH50" i="265"/>
  <c r="AV48" i="277"/>
  <c r="AV49" i="277" s="1"/>
  <c r="EF52" i="286"/>
  <c r="EF54" i="286" s="1"/>
  <c r="EF60" i="286" s="1"/>
  <c r="EE53" i="265"/>
  <c r="EF62" i="286" l="1"/>
  <c r="EF47" i="286" s="1"/>
  <c r="EF48" i="286" s="1"/>
  <c r="AW73" i="277"/>
  <c r="EF36" i="286"/>
  <c r="EF37" i="286" s="1"/>
  <c r="FH57" i="286"/>
  <c r="FH46" i="286"/>
  <c r="FI14" i="286"/>
  <c r="FI16" i="286" s="1"/>
  <c r="EF14" i="288" l="1"/>
  <c r="EF16" i="288" s="1"/>
  <c r="EF19" i="288" s="1"/>
  <c r="EF63" i="286"/>
  <c r="EF24" i="265" s="1"/>
  <c r="EG34" i="286"/>
  <c r="EF74" i="265"/>
  <c r="FI24" i="286"/>
  <c r="FI25" i="286" s="1"/>
  <c r="FI17" i="286"/>
  <c r="FI49" i="265" s="1"/>
  <c r="FI15" i="288"/>
  <c r="EF52" i="265"/>
  <c r="EG45" i="286"/>
  <c r="EF63" i="265"/>
  <c r="EF65" i="265" l="1"/>
  <c r="EF67" i="265" s="1"/>
  <c r="EF80" i="265" s="1"/>
  <c r="AP63" i="277"/>
  <c r="AP65" i="277" s="1"/>
  <c r="AP67" i="277" s="1"/>
  <c r="AP80" i="277" s="1"/>
  <c r="EF25" i="265"/>
  <c r="AO24" i="277"/>
  <c r="AO25" i="277" s="1"/>
  <c r="FJ22" i="286"/>
  <c r="FI73" i="265"/>
  <c r="EG52" i="286"/>
  <c r="EG54" i="286" s="1"/>
  <c r="EG60" i="286" s="1"/>
  <c r="EG56" i="286"/>
  <c r="EG58" i="286" s="1"/>
  <c r="EG61" i="286" s="1"/>
  <c r="EF53" i="265"/>
  <c r="AO51" i="277"/>
  <c r="AO52" i="277" s="1"/>
  <c r="FI50" i="265"/>
  <c r="AP74" i="277"/>
  <c r="AP75" i="277" s="1"/>
  <c r="AP81" i="277" s="1"/>
  <c r="EF75" i="265"/>
  <c r="EF81" i="265" s="1"/>
  <c r="AP82" i="277" l="1"/>
  <c r="AP83" i="277"/>
  <c r="FI57" i="286"/>
  <c r="FI46" i="286"/>
  <c r="EG62" i="286"/>
  <c r="FJ14" i="286"/>
  <c r="FJ16" i="286" s="1"/>
  <c r="EF82" i="265"/>
  <c r="EF83" i="265"/>
  <c r="FJ17" i="286" l="1"/>
  <c r="FJ49" i="265" s="1"/>
  <c r="FJ15" i="288"/>
  <c r="FJ24" i="286"/>
  <c r="FJ25" i="286" s="1"/>
  <c r="EG14" i="288"/>
  <c r="EG16" i="288" s="1"/>
  <c r="EG19" i="288" s="1"/>
  <c r="EG36" i="286"/>
  <c r="EG37" i="286" s="1"/>
  <c r="EG47" i="286"/>
  <c r="EG48" i="286" s="1"/>
  <c r="EG63" i="286"/>
  <c r="EH45" i="286" l="1"/>
  <c r="EG63" i="265"/>
  <c r="EG65" i="265" s="1"/>
  <c r="EG67" i="265" s="1"/>
  <c r="EG80" i="265" s="1"/>
  <c r="EG52" i="265"/>
  <c r="EG24" i="265"/>
  <c r="EH34" i="286"/>
  <c r="EG74" i="265"/>
  <c r="EG75" i="265" s="1"/>
  <c r="EG81" i="265" s="1"/>
  <c r="FK22" i="286"/>
  <c r="FJ73" i="265"/>
  <c r="FJ50" i="265"/>
  <c r="FJ57" i="286" l="1"/>
  <c r="FJ46" i="286"/>
  <c r="FK14" i="286"/>
  <c r="FK16" i="286" s="1"/>
  <c r="EH52" i="286"/>
  <c r="EH54" i="286" s="1"/>
  <c r="EH60" i="286" s="1"/>
  <c r="EG53" i="265"/>
  <c r="EG25" i="265"/>
  <c r="EG82" i="265"/>
  <c r="EG83" i="265"/>
  <c r="EH56" i="286"/>
  <c r="EH58" i="286" s="1"/>
  <c r="EH61" i="286" s="1"/>
  <c r="EH62" i="286" l="1"/>
  <c r="FK24" i="286"/>
  <c r="FK25" i="286" s="1"/>
  <c r="FK17" i="286"/>
  <c r="FK49" i="265" s="1"/>
  <c r="FK15" i="288"/>
  <c r="FL22" i="286" l="1"/>
  <c r="FK73" i="265"/>
  <c r="FK50" i="265"/>
  <c r="EH36" i="286"/>
  <c r="EH37" i="286" s="1"/>
  <c r="EH47" i="286"/>
  <c r="EH48" i="286" s="1"/>
  <c r="EH14" i="288"/>
  <c r="EH16" i="288" s="1"/>
  <c r="EH19" i="288" s="1"/>
  <c r="EH63" i="286"/>
  <c r="EI34" i="286" l="1"/>
  <c r="EH74" i="265"/>
  <c r="EH75" i="265" s="1"/>
  <c r="EH81" i="265" s="1"/>
  <c r="FK57" i="286"/>
  <c r="FK46" i="286"/>
  <c r="FL14" i="286"/>
  <c r="FL16" i="286" s="1"/>
  <c r="EH52" i="265"/>
  <c r="EH24" i="265"/>
  <c r="EI45" i="286"/>
  <c r="EH63" i="265"/>
  <c r="EH65" i="265" s="1"/>
  <c r="EH67" i="265" s="1"/>
  <c r="EH80" i="265" s="1"/>
  <c r="EH82" i="265" l="1"/>
  <c r="EH83" i="265"/>
  <c r="EH25" i="265"/>
  <c r="EI52" i="286"/>
  <c r="EI54" i="286" s="1"/>
  <c r="EI60" i="286" s="1"/>
  <c r="EI56" i="286"/>
  <c r="EI58" i="286" s="1"/>
  <c r="EI61" i="286" s="1"/>
  <c r="EH53" i="265"/>
  <c r="FL17" i="286"/>
  <c r="FL49" i="265" s="1"/>
  <c r="FL15" i="288"/>
  <c r="FL24" i="286"/>
  <c r="FL25" i="286" s="1"/>
  <c r="FM22" i="286" l="1"/>
  <c r="FL73" i="265"/>
  <c r="FL50" i="265"/>
  <c r="AW48" i="277"/>
  <c r="AW49" i="277" s="1"/>
  <c r="EI62" i="286"/>
  <c r="EI14" i="288" l="1"/>
  <c r="EI16" i="288" s="1"/>
  <c r="EI19" i="288" s="1"/>
  <c r="EI36" i="286"/>
  <c r="EI37" i="286" s="1"/>
  <c r="EI47" i="286"/>
  <c r="EI48" i="286" s="1"/>
  <c r="EI63" i="286"/>
  <c r="FL57" i="286"/>
  <c r="FL46" i="286"/>
  <c r="FM14" i="286"/>
  <c r="FM16" i="286" s="1"/>
  <c r="AX73" i="277"/>
  <c r="FM24" i="286" l="1"/>
  <c r="FM25" i="286" s="1"/>
  <c r="FM17" i="286"/>
  <c r="FM49" i="265" s="1"/>
  <c r="FM15" i="288"/>
  <c r="EI52" i="265"/>
  <c r="EI24" i="265"/>
  <c r="EJ34" i="286"/>
  <c r="EI74" i="265"/>
  <c r="EI75" i="265" s="1"/>
  <c r="EI81" i="265" s="1"/>
  <c r="EJ45" i="286"/>
  <c r="EI63" i="265"/>
  <c r="EI65" i="265" s="1"/>
  <c r="EI67" i="265" s="1"/>
  <c r="EI80" i="265" s="1"/>
  <c r="EI82" i="265" l="1"/>
  <c r="EI83" i="265"/>
  <c r="EI25" i="265"/>
  <c r="FN22" i="286"/>
  <c r="FM73" i="265"/>
  <c r="EJ56" i="286"/>
  <c r="EJ58" i="286" s="1"/>
  <c r="EJ61" i="286" s="1"/>
  <c r="EJ52" i="286"/>
  <c r="EJ54" i="286" s="1"/>
  <c r="EJ60" i="286" s="1"/>
  <c r="EI53" i="265"/>
  <c r="FM50" i="265"/>
  <c r="EJ62" i="286" l="1"/>
  <c r="EJ36" i="286" s="1"/>
  <c r="EJ37" i="286" s="1"/>
  <c r="FM57" i="286"/>
  <c r="FM46" i="286"/>
  <c r="FN14" i="286"/>
  <c r="FN16" i="286" s="1"/>
  <c r="EJ63" i="286" l="1"/>
  <c r="EJ52" i="265" s="1"/>
  <c r="EJ47" i="286"/>
  <c r="EJ48" i="286" s="1"/>
  <c r="EJ63" i="265" s="1"/>
  <c r="EJ14" i="288"/>
  <c r="EJ16" i="288" s="1"/>
  <c r="EJ19" i="288" s="1"/>
  <c r="EK45" i="286"/>
  <c r="FN17" i="286"/>
  <c r="FN49" i="265" s="1"/>
  <c r="FN15" i="288"/>
  <c r="FN24" i="286"/>
  <c r="FN25" i="286" s="1"/>
  <c r="EK34" i="286"/>
  <c r="EJ74" i="265"/>
  <c r="EJ24" i="265" l="1"/>
  <c r="AP24" i="277" s="1"/>
  <c r="AP25" i="277" s="1"/>
  <c r="EK52" i="286"/>
  <c r="EK54" i="286" s="1"/>
  <c r="EK60" i="286" s="1"/>
  <c r="EJ65" i="265"/>
  <c r="EJ67" i="265" s="1"/>
  <c r="EJ80" i="265" s="1"/>
  <c r="AQ63" i="277"/>
  <c r="AQ65" i="277" s="1"/>
  <c r="AQ67" i="277" s="1"/>
  <c r="AQ80" i="277" s="1"/>
  <c r="EJ25" i="265"/>
  <c r="AQ74" i="277"/>
  <c r="AQ75" i="277" s="1"/>
  <c r="AQ81" i="277" s="1"/>
  <c r="EJ75" i="265"/>
  <c r="EJ81" i="265" s="1"/>
  <c r="FO22" i="286"/>
  <c r="FN73" i="265"/>
  <c r="FN50" i="265"/>
  <c r="EK56" i="286"/>
  <c r="EK58" i="286" s="1"/>
  <c r="EK61" i="286" s="1"/>
  <c r="EJ53" i="265"/>
  <c r="AP51" i="277"/>
  <c r="AP52" i="277" s="1"/>
  <c r="FN57" i="286" l="1"/>
  <c r="FN46" i="286"/>
  <c r="FO14" i="286"/>
  <c r="FO16" i="286" s="1"/>
  <c r="EJ82" i="265"/>
  <c r="EJ83" i="265"/>
  <c r="EK62" i="286"/>
  <c r="AQ82" i="277"/>
  <c r="AQ83" i="277"/>
  <c r="EK14" i="288" l="1"/>
  <c r="EK16" i="288" s="1"/>
  <c r="EK19" i="288" s="1"/>
  <c r="EK36" i="286"/>
  <c r="EK37" i="286" s="1"/>
  <c r="EK47" i="286"/>
  <c r="EK48" i="286" s="1"/>
  <c r="EK63" i="286"/>
  <c r="FO24" i="286"/>
  <c r="FO25" i="286" s="1"/>
  <c r="FO17" i="286"/>
  <c r="FO49" i="265" s="1"/>
  <c r="FO15" i="288"/>
  <c r="FP22" i="286" l="1"/>
  <c r="FO73" i="265"/>
  <c r="EL45" i="286"/>
  <c r="EK63" i="265"/>
  <c r="EK65" i="265" s="1"/>
  <c r="EK67" i="265" s="1"/>
  <c r="EK80" i="265" s="1"/>
  <c r="FO50" i="265"/>
  <c r="EK52" i="265"/>
  <c r="EK24" i="265"/>
  <c r="EL34" i="286"/>
  <c r="EK74" i="265"/>
  <c r="EK75" i="265" s="1"/>
  <c r="EK81" i="265" s="1"/>
  <c r="EK25" i="265" l="1"/>
  <c r="EK82" i="265"/>
  <c r="EK83" i="265"/>
  <c r="EL52" i="286"/>
  <c r="EL54" i="286" s="1"/>
  <c r="EL60" i="286" s="1"/>
  <c r="EK53" i="265"/>
  <c r="FO57" i="286"/>
  <c r="FO46" i="286"/>
  <c r="EL56" i="286"/>
  <c r="EL58" i="286" s="1"/>
  <c r="EL61" i="286" s="1"/>
  <c r="FP14" i="286"/>
  <c r="FP16" i="286" s="1"/>
  <c r="EL62" i="286" l="1"/>
  <c r="EL36" i="286" s="1"/>
  <c r="EL37" i="286" s="1"/>
  <c r="FP17" i="286"/>
  <c r="FP49" i="265" s="1"/>
  <c r="FP15" i="288"/>
  <c r="FP24" i="286"/>
  <c r="FP25" i="286" s="1"/>
  <c r="EL14" i="288" l="1"/>
  <c r="EL16" i="288" s="1"/>
  <c r="EL19" i="288" s="1"/>
  <c r="EL63" i="286"/>
  <c r="EL24" i="265" s="1"/>
  <c r="EL47" i="286"/>
  <c r="EL48" i="286" s="1"/>
  <c r="EL63" i="265" s="1"/>
  <c r="EL65" i="265" s="1"/>
  <c r="EL67" i="265" s="1"/>
  <c r="EL80" i="265" s="1"/>
  <c r="EL52" i="265"/>
  <c r="FQ22" i="286"/>
  <c r="FP73" i="265"/>
  <c r="FP50" i="265"/>
  <c r="AX48" i="277"/>
  <c r="AX49" i="277" s="1"/>
  <c r="EM34" i="286"/>
  <c r="EL74" i="265"/>
  <c r="EL75" i="265" s="1"/>
  <c r="EL81" i="265" s="1"/>
  <c r="EM45" i="286" l="1"/>
  <c r="EM56" i="286" s="1"/>
  <c r="EM58" i="286" s="1"/>
  <c r="EM61" i="286" s="1"/>
  <c r="EM52" i="286"/>
  <c r="EM54" i="286" s="1"/>
  <c r="EM60" i="286" s="1"/>
  <c r="FP57" i="286"/>
  <c r="FP46" i="286"/>
  <c r="FQ14" i="286"/>
  <c r="FQ16" i="286" s="1"/>
  <c r="EL53" i="265"/>
  <c r="AY73" i="277"/>
  <c r="EL82" i="265"/>
  <c r="EL83" i="265"/>
  <c r="EL25" i="265"/>
  <c r="FQ24" i="286" l="1"/>
  <c r="FQ25" i="286" s="1"/>
  <c r="FQ17" i="286"/>
  <c r="FQ49" i="265" s="1"/>
  <c r="FQ15" i="288"/>
  <c r="EM62" i="286"/>
  <c r="FR22" i="286" l="1"/>
  <c r="FQ73" i="265"/>
  <c r="EM14" i="288"/>
  <c r="EM16" i="288" s="1"/>
  <c r="EM19" i="288" s="1"/>
  <c r="EM36" i="286"/>
  <c r="EM37" i="286" s="1"/>
  <c r="EM47" i="286"/>
  <c r="EM48" i="286" s="1"/>
  <c r="EM63" i="286"/>
  <c r="FQ50" i="265"/>
  <c r="EM52" i="265" l="1"/>
  <c r="EM24" i="265"/>
  <c r="EN34" i="286"/>
  <c r="EM74" i="265"/>
  <c r="EM75" i="265" s="1"/>
  <c r="EM81" i="265" s="1"/>
  <c r="FQ57" i="286"/>
  <c r="FQ46" i="286"/>
  <c r="EN45" i="286"/>
  <c r="EM63" i="265"/>
  <c r="EM65" i="265" s="1"/>
  <c r="EM67" i="265" s="1"/>
  <c r="EM80" i="265" s="1"/>
  <c r="FR14" i="286"/>
  <c r="FR16" i="286" s="1"/>
  <c r="EM82" i="265" l="1"/>
  <c r="EM83" i="265"/>
  <c r="EM25" i="265"/>
  <c r="FR17" i="286"/>
  <c r="FR49" i="265" s="1"/>
  <c r="FR15" i="288"/>
  <c r="FR24" i="286"/>
  <c r="FR25" i="286" s="1"/>
  <c r="EN56" i="286"/>
  <c r="EN58" i="286" s="1"/>
  <c r="EN61" i="286" s="1"/>
  <c r="EN52" i="286"/>
  <c r="EN54" i="286" s="1"/>
  <c r="EN60" i="286" s="1"/>
  <c r="EM53" i="265"/>
  <c r="EN62" i="286" l="1"/>
  <c r="EN36" i="286" s="1"/>
  <c r="EN37" i="286" s="1"/>
  <c r="FS22" i="286"/>
  <c r="FR73" i="265"/>
  <c r="FR50" i="265"/>
  <c r="EN63" i="286" l="1"/>
  <c r="EN24" i="265" s="1"/>
  <c r="EN47" i="286"/>
  <c r="EN48" i="286" s="1"/>
  <c r="EO45" i="286" s="1"/>
  <c r="EN14" i="288"/>
  <c r="EN16" i="288" s="1"/>
  <c r="EN19" i="288" s="1"/>
  <c r="FS14" i="286"/>
  <c r="FS16" i="286" s="1"/>
  <c r="EN52" i="265"/>
  <c r="EN63" i="265"/>
  <c r="FR57" i="286"/>
  <c r="FR46" i="286"/>
  <c r="EO34" i="286"/>
  <c r="EN74" i="265"/>
  <c r="AR74" i="277" l="1"/>
  <c r="AR75" i="277" s="1"/>
  <c r="AR81" i="277" s="1"/>
  <c r="EN75" i="265"/>
  <c r="EN81" i="265" s="1"/>
  <c r="EO56" i="286"/>
  <c r="EO58" i="286" s="1"/>
  <c r="EO61" i="286" s="1"/>
  <c r="EN53" i="265"/>
  <c r="AQ51" i="277"/>
  <c r="AQ52" i="277" s="1"/>
  <c r="EO52" i="286"/>
  <c r="EO54" i="286" s="1"/>
  <c r="EO60" i="286" s="1"/>
  <c r="EN65" i="265"/>
  <c r="EN67" i="265" s="1"/>
  <c r="EN80" i="265" s="1"/>
  <c r="AR63" i="277"/>
  <c r="AR65" i="277" s="1"/>
  <c r="AR67" i="277" s="1"/>
  <c r="AR80" i="277" s="1"/>
  <c r="EN25" i="265"/>
  <c r="AQ24" i="277"/>
  <c r="AQ25" i="277" s="1"/>
  <c r="FS24" i="286"/>
  <c r="FS25" i="286" s="1"/>
  <c r="FS17" i="286"/>
  <c r="FS49" i="265" s="1"/>
  <c r="FS15" i="288"/>
  <c r="EO62" i="286" l="1"/>
  <c r="EO14" i="288" s="1"/>
  <c r="EO16" i="288" s="1"/>
  <c r="EO19" i="288" s="1"/>
  <c r="FT22" i="286"/>
  <c r="FS73" i="265"/>
  <c r="EN82" i="265"/>
  <c r="EN83" i="265"/>
  <c r="FS50" i="265"/>
  <c r="AR82" i="277"/>
  <c r="AR83" i="277"/>
  <c r="EO63" i="286" l="1"/>
  <c r="EO52" i="265" s="1"/>
  <c r="EO36" i="286"/>
  <c r="EO37" i="286" s="1"/>
  <c r="EP34" i="286" s="1"/>
  <c r="EO47" i="286"/>
  <c r="EO48" i="286" s="1"/>
  <c r="EP45" i="286" s="1"/>
  <c r="FS57" i="286"/>
  <c r="FS46" i="286"/>
  <c r="FT14" i="286"/>
  <c r="FT16" i="286" s="1"/>
  <c r="EO24" i="265" l="1"/>
  <c r="EO25" i="265" s="1"/>
  <c r="EO74" i="265"/>
  <c r="EO75" i="265" s="1"/>
  <c r="EO81" i="265" s="1"/>
  <c r="EO63" i="265"/>
  <c r="EO65" i="265" s="1"/>
  <c r="EO67" i="265" s="1"/>
  <c r="EO80" i="265" s="1"/>
  <c r="FT17" i="286"/>
  <c r="FT49" i="265" s="1"/>
  <c r="FT15" i="288"/>
  <c r="FT24" i="286"/>
  <c r="FT25" i="286" s="1"/>
  <c r="EP52" i="286"/>
  <c r="EP54" i="286" s="1"/>
  <c r="EP60" i="286" s="1"/>
  <c r="EO53" i="265"/>
  <c r="EP56" i="286"/>
  <c r="EP58" i="286" s="1"/>
  <c r="EP61" i="286" s="1"/>
  <c r="EO82" i="265" l="1"/>
  <c r="EO83" i="265"/>
  <c r="EP62" i="286"/>
  <c r="FU22" i="286"/>
  <c r="FT73" i="265"/>
  <c r="FT50" i="265"/>
  <c r="AY48" i="277"/>
  <c r="AY49" i="277" s="1"/>
  <c r="AZ73" i="277" l="1"/>
  <c r="EP36" i="286"/>
  <c r="EP37" i="286" s="1"/>
  <c r="EP47" i="286"/>
  <c r="EP48" i="286" s="1"/>
  <c r="EP14" i="288"/>
  <c r="EP16" i="288" s="1"/>
  <c r="EP19" i="288" s="1"/>
  <c r="EP63" i="286"/>
  <c r="FT57" i="286"/>
  <c r="FT46" i="286"/>
  <c r="FU14" i="286"/>
  <c r="FU16" i="286" s="1"/>
  <c r="EQ34" i="286" l="1"/>
  <c r="EP74" i="265"/>
  <c r="EP75" i="265" s="1"/>
  <c r="EP81" i="265" s="1"/>
  <c r="FU24" i="286"/>
  <c r="FU25" i="286" s="1"/>
  <c r="FU17" i="286"/>
  <c r="FU49" i="265" s="1"/>
  <c r="FU15" i="288"/>
  <c r="EP52" i="265"/>
  <c r="EP24" i="265"/>
  <c r="EQ45" i="286"/>
  <c r="EP63" i="265"/>
  <c r="EP65" i="265" s="1"/>
  <c r="EP67" i="265" s="1"/>
  <c r="EP80" i="265" s="1"/>
  <c r="EQ56" i="286" l="1"/>
  <c r="EQ58" i="286" s="1"/>
  <c r="EQ61" i="286" s="1"/>
  <c r="EP53" i="265"/>
  <c r="FU50" i="265"/>
  <c r="EP82" i="265"/>
  <c r="EP83" i="265"/>
  <c r="EP25" i="265"/>
  <c r="FV22" i="286"/>
  <c r="FU73" i="265"/>
  <c r="EQ52" i="286"/>
  <c r="EQ54" i="286" s="1"/>
  <c r="EQ60" i="286" s="1"/>
  <c r="EQ62" i="286" l="1"/>
  <c r="EQ14" i="288" s="1"/>
  <c r="EQ16" i="288" s="1"/>
  <c r="EQ19" i="288" s="1"/>
  <c r="FV14" i="286"/>
  <c r="FV16" i="286" s="1"/>
  <c r="FU57" i="286"/>
  <c r="FU46" i="286"/>
  <c r="EQ63" i="286" l="1"/>
  <c r="EQ52" i="265" s="1"/>
  <c r="EQ36" i="286"/>
  <c r="EQ37" i="286" s="1"/>
  <c r="EQ74" i="265" s="1"/>
  <c r="EQ75" i="265" s="1"/>
  <c r="EQ81" i="265" s="1"/>
  <c r="EQ47" i="286"/>
  <c r="EQ48" i="286" s="1"/>
  <c r="EQ63" i="265" s="1"/>
  <c r="EQ65" i="265" s="1"/>
  <c r="EQ67" i="265" s="1"/>
  <c r="EQ80" i="265" s="1"/>
  <c r="ER34" i="286"/>
  <c r="FV17" i="286"/>
  <c r="FV49" i="265" s="1"/>
  <c r="FV15" i="288"/>
  <c r="FV24" i="286"/>
  <c r="FV25" i="286" s="1"/>
  <c r="EQ24" i="265" l="1"/>
  <c r="ER45" i="286"/>
  <c r="EQ82" i="265"/>
  <c r="EQ83" i="265"/>
  <c r="FW22" i="286"/>
  <c r="FV73" i="265"/>
  <c r="FV50" i="265"/>
  <c r="ER52" i="286"/>
  <c r="ER54" i="286" s="1"/>
  <c r="ER60" i="286" s="1"/>
  <c r="EQ53" i="265"/>
  <c r="ER56" i="286"/>
  <c r="ER58" i="286" s="1"/>
  <c r="ER61" i="286" s="1"/>
  <c r="EQ25" i="265"/>
  <c r="ER62" i="286" l="1"/>
  <c r="FV57" i="286"/>
  <c r="FV46" i="286"/>
  <c r="FW14" i="286"/>
  <c r="FW16" i="286" s="1"/>
  <c r="FW24" i="286" l="1"/>
  <c r="FW25" i="286" s="1"/>
  <c r="FW17" i="286"/>
  <c r="FW49" i="265" s="1"/>
  <c r="FW15" i="288"/>
  <c r="ER36" i="286"/>
  <c r="ER37" i="286" s="1"/>
  <c r="ER47" i="286"/>
  <c r="ER48" i="286" s="1"/>
  <c r="ER14" i="288"/>
  <c r="ER16" i="288" s="1"/>
  <c r="ER19" i="288" s="1"/>
  <c r="ER63" i="286"/>
  <c r="ER52" i="265" l="1"/>
  <c r="ER24" i="265"/>
  <c r="ES45" i="286"/>
  <c r="ER63" i="265"/>
  <c r="FX22" i="286"/>
  <c r="FW73" i="265"/>
  <c r="ES34" i="286"/>
  <c r="ER74" i="265"/>
  <c r="FW50" i="265"/>
  <c r="FW57" i="286" l="1"/>
  <c r="FW46" i="286"/>
  <c r="ES52" i="286"/>
  <c r="ES54" i="286" s="1"/>
  <c r="ES60" i="286" s="1"/>
  <c r="FX14" i="286"/>
  <c r="FX16" i="286" s="1"/>
  <c r="ES56" i="286"/>
  <c r="ES58" i="286" s="1"/>
  <c r="ES61" i="286" s="1"/>
  <c r="ER53" i="265"/>
  <c r="AR51" i="277"/>
  <c r="AR52" i="277" s="1"/>
  <c r="AS74" i="277"/>
  <c r="AS75" i="277" s="1"/>
  <c r="AS81" i="277" s="1"/>
  <c r="ER75" i="265"/>
  <c r="ER81" i="265" s="1"/>
  <c r="ER65" i="265"/>
  <c r="ER67" i="265" s="1"/>
  <c r="ER80" i="265" s="1"/>
  <c r="AS63" i="277"/>
  <c r="AS65" i="277" s="1"/>
  <c r="AS67" i="277" s="1"/>
  <c r="AS80" i="277" s="1"/>
  <c r="ER25" i="265"/>
  <c r="AR24" i="277"/>
  <c r="AR25" i="277" s="1"/>
  <c r="AS82" i="277" l="1"/>
  <c r="AS83" i="277"/>
  <c r="FX17" i="286"/>
  <c r="FX49" i="265" s="1"/>
  <c r="FX15" i="288"/>
  <c r="FX24" i="286"/>
  <c r="FX25" i="286" s="1"/>
  <c r="ES62" i="286"/>
  <c r="ER82" i="265"/>
  <c r="ER83" i="265"/>
  <c r="FY22" i="286" l="1"/>
  <c r="FX73" i="265"/>
  <c r="FX50" i="265"/>
  <c r="AZ48" i="277"/>
  <c r="AZ49" i="277" s="1"/>
  <c r="ES14" i="288"/>
  <c r="ES16" i="288" s="1"/>
  <c r="ES19" i="288" s="1"/>
  <c r="ES36" i="286"/>
  <c r="ES37" i="286" s="1"/>
  <c r="ES47" i="286"/>
  <c r="ES48" i="286" s="1"/>
  <c r="ES63" i="286"/>
  <c r="ES52" i="265" l="1"/>
  <c r="ES24" i="265"/>
  <c r="BA73" i="277"/>
  <c r="ET34" i="286"/>
  <c r="ES74" i="265"/>
  <c r="ES75" i="265" s="1"/>
  <c r="ES81" i="265" s="1"/>
  <c r="ET45" i="286"/>
  <c r="ES63" i="265"/>
  <c r="ES65" i="265" s="1"/>
  <c r="ES67" i="265" s="1"/>
  <c r="ES80" i="265" s="1"/>
  <c r="FX57" i="286"/>
  <c r="FX46" i="286"/>
  <c r="FY14" i="286"/>
  <c r="FY16" i="286" s="1"/>
  <c r="ES53" i="265" l="1"/>
  <c r="ET56" i="286"/>
  <c r="ET58" i="286" s="1"/>
  <c r="ET61" i="286" s="1"/>
  <c r="ET52" i="286"/>
  <c r="ET54" i="286" s="1"/>
  <c r="ET60" i="286" s="1"/>
  <c r="ES25" i="265"/>
  <c r="FY24" i="286"/>
  <c r="FY25" i="286" s="1"/>
  <c r="FY17" i="286"/>
  <c r="FY49" i="265" s="1"/>
  <c r="FY15" i="288"/>
  <c r="ES82" i="265"/>
  <c r="ES83" i="265"/>
  <c r="ET62" i="286" l="1"/>
  <c r="ET36" i="286" s="1"/>
  <c r="ET37" i="286" s="1"/>
  <c r="FZ22" i="286"/>
  <c r="FY73" i="265"/>
  <c r="FY50" i="265"/>
  <c r="ET14" i="288" l="1"/>
  <c r="ET16" i="288" s="1"/>
  <c r="ET19" i="288" s="1"/>
  <c r="ET63" i="286"/>
  <c r="ET24" i="265" s="1"/>
  <c r="ET47" i="286"/>
  <c r="ET48" i="286" s="1"/>
  <c r="EU45" i="286" s="1"/>
  <c r="FY57" i="286"/>
  <c r="FY46" i="286"/>
  <c r="EU34" i="286"/>
  <c r="ET74" i="265"/>
  <c r="ET75" i="265" s="1"/>
  <c r="ET81" i="265" s="1"/>
  <c r="FZ14" i="286"/>
  <c r="FZ16" i="286" s="1"/>
  <c r="ET52" i="265" l="1"/>
  <c r="ET63" i="265"/>
  <c r="ET65" i="265" s="1"/>
  <c r="ET67" i="265" s="1"/>
  <c r="ET80" i="265" s="1"/>
  <c r="ET82" i="265" s="1"/>
  <c r="ET25" i="265"/>
  <c r="FZ17" i="286"/>
  <c r="FZ49" i="265" s="1"/>
  <c r="FZ15" i="288"/>
  <c r="FZ24" i="286"/>
  <c r="FZ25" i="286" s="1"/>
  <c r="EU52" i="286"/>
  <c r="EU54" i="286" s="1"/>
  <c r="EU60" i="286" s="1"/>
  <c r="EU56" i="286"/>
  <c r="EU58" i="286" s="1"/>
  <c r="EU61" i="286" s="1"/>
  <c r="ET53" i="265"/>
  <c r="ET83" i="265" l="1"/>
  <c r="EU62" i="286"/>
  <c r="GA22" i="286"/>
  <c r="FZ73" i="265"/>
  <c r="FZ50" i="265"/>
  <c r="FZ57" i="286" l="1"/>
  <c r="FZ46" i="286"/>
  <c r="GA14" i="286"/>
  <c r="GA16" i="286" s="1"/>
  <c r="EU14" i="288"/>
  <c r="EU16" i="288" s="1"/>
  <c r="EU19" i="288" s="1"/>
  <c r="EU36" i="286"/>
  <c r="EU37" i="286" s="1"/>
  <c r="EU47" i="286"/>
  <c r="EU48" i="286" s="1"/>
  <c r="EU63" i="286"/>
  <c r="EV45" i="286" l="1"/>
  <c r="EU63" i="265"/>
  <c r="EU65" i="265" s="1"/>
  <c r="EU67" i="265" s="1"/>
  <c r="EU80" i="265" s="1"/>
  <c r="GA24" i="286"/>
  <c r="GA25" i="286" s="1"/>
  <c r="GA17" i="286"/>
  <c r="GA49" i="265" s="1"/>
  <c r="GA15" i="288"/>
  <c r="EU52" i="265"/>
  <c r="EU24" i="265"/>
  <c r="EV34" i="286"/>
  <c r="EU74" i="265"/>
  <c r="EU75" i="265" s="1"/>
  <c r="EU81" i="265" s="1"/>
  <c r="EU25" i="265" l="1"/>
  <c r="EV52" i="286"/>
  <c r="EV54" i="286" s="1"/>
  <c r="EV60" i="286" s="1"/>
  <c r="EU53" i="265"/>
  <c r="GA50" i="265"/>
  <c r="EU82" i="265"/>
  <c r="EU83" i="265"/>
  <c r="GB22" i="286"/>
  <c r="GA73" i="265"/>
  <c r="EV56" i="286"/>
  <c r="EV58" i="286" s="1"/>
  <c r="EV61" i="286" s="1"/>
  <c r="GB14" i="286" l="1"/>
  <c r="GB16" i="286" s="1"/>
  <c r="GA57" i="286"/>
  <c r="GA46" i="286"/>
  <c r="EV62" i="286"/>
  <c r="EV36" i="286" l="1"/>
  <c r="EV37" i="286" s="1"/>
  <c r="EV47" i="286"/>
  <c r="EV48" i="286" s="1"/>
  <c r="EV14" i="288"/>
  <c r="EV16" i="288" s="1"/>
  <c r="EV19" i="288" s="1"/>
  <c r="EV63" i="286"/>
  <c r="GB17" i="286"/>
  <c r="GB49" i="265" s="1"/>
  <c r="GB15" i="288"/>
  <c r="GB24" i="286"/>
  <c r="GB25" i="286" s="1"/>
  <c r="GC22" i="286" l="1"/>
  <c r="GB73" i="265"/>
  <c r="EV52" i="265"/>
  <c r="EV24" i="265"/>
  <c r="EW45" i="286"/>
  <c r="EV63" i="265"/>
  <c r="GB50" i="265"/>
  <c r="BA48" i="277"/>
  <c r="BA49" i="277" s="1"/>
  <c r="EW34" i="286"/>
  <c r="EV74" i="265"/>
  <c r="EV65" i="265" l="1"/>
  <c r="EV67" i="265" s="1"/>
  <c r="EV80" i="265" s="1"/>
  <c r="AT63" i="277"/>
  <c r="AT65" i="277" s="1"/>
  <c r="AT67" i="277" s="1"/>
  <c r="AT80" i="277" s="1"/>
  <c r="EV25" i="265"/>
  <c r="AS24" i="277"/>
  <c r="AS25" i="277" s="1"/>
  <c r="BB73" i="277"/>
  <c r="AT74" i="277"/>
  <c r="AT75" i="277" s="1"/>
  <c r="AT81" i="277" s="1"/>
  <c r="EV75" i="265"/>
  <c r="EV81" i="265" s="1"/>
  <c r="EW52" i="286"/>
  <c r="EW54" i="286" s="1"/>
  <c r="EW60" i="286" s="1"/>
  <c r="GB57" i="286"/>
  <c r="GB46" i="286"/>
  <c r="EW56" i="286"/>
  <c r="EW58" i="286" s="1"/>
  <c r="EW61" i="286" s="1"/>
  <c r="EV53" i="265"/>
  <c r="AS51" i="277"/>
  <c r="AS52" i="277" s="1"/>
  <c r="GC14" i="286"/>
  <c r="GC16" i="286" s="1"/>
  <c r="GC24" i="286" l="1"/>
  <c r="GC25" i="286" s="1"/>
  <c r="GC17" i="286"/>
  <c r="GC49" i="265" s="1"/>
  <c r="GC15" i="288"/>
  <c r="EW62" i="286"/>
  <c r="EV82" i="265"/>
  <c r="EV83" i="265"/>
  <c r="AT82" i="277"/>
  <c r="AT83" i="277"/>
  <c r="EW14" i="288" l="1"/>
  <c r="EW16" i="288" s="1"/>
  <c r="EW19" i="288" s="1"/>
  <c r="EW36" i="286"/>
  <c r="EW37" i="286" s="1"/>
  <c r="EW47" i="286"/>
  <c r="EW48" i="286" s="1"/>
  <c r="EW63" i="286"/>
  <c r="GC50" i="265"/>
  <c r="GD22" i="286"/>
  <c r="GC73" i="265"/>
  <c r="EW52" i="265" l="1"/>
  <c r="EW24" i="265"/>
  <c r="EX34" i="286"/>
  <c r="EW74" i="265"/>
  <c r="EW75" i="265" s="1"/>
  <c r="EW81" i="265" s="1"/>
  <c r="GD14" i="286"/>
  <c r="GD16" i="286" s="1"/>
  <c r="GC57" i="286"/>
  <c r="GC46" i="286"/>
  <c r="EX45" i="286"/>
  <c r="EW63" i="265"/>
  <c r="EW65" i="265" s="1"/>
  <c r="EW67" i="265" s="1"/>
  <c r="EW80" i="265" s="1"/>
  <c r="EW82" i="265" l="1"/>
  <c r="EW83" i="265"/>
  <c r="GD17" i="286"/>
  <c r="GD49" i="265" s="1"/>
  <c r="GD15" i="288"/>
  <c r="GD24" i="286"/>
  <c r="GD25" i="286" s="1"/>
  <c r="EW25" i="265"/>
  <c r="EX56" i="286"/>
  <c r="EX58" i="286" s="1"/>
  <c r="EX61" i="286" s="1"/>
  <c r="EX52" i="286"/>
  <c r="EX54" i="286" s="1"/>
  <c r="EX60" i="286" s="1"/>
  <c r="EW53" i="265"/>
  <c r="EX62" i="286" l="1"/>
  <c r="EX36" i="286" s="1"/>
  <c r="EX37" i="286" s="1"/>
  <c r="GE22" i="286"/>
  <c r="GD73" i="265"/>
  <c r="GD50" i="265"/>
  <c r="EX63" i="286" l="1"/>
  <c r="EX52" i="265" s="1"/>
  <c r="EX47" i="286"/>
  <c r="EX48" i="286" s="1"/>
  <c r="EX63" i="265" s="1"/>
  <c r="EX65" i="265" s="1"/>
  <c r="EX67" i="265" s="1"/>
  <c r="EX80" i="265" s="1"/>
  <c r="EX14" i="288"/>
  <c r="EX16" i="288" s="1"/>
  <c r="EX19" i="288" s="1"/>
  <c r="EY45" i="286"/>
  <c r="GD57" i="286"/>
  <c r="GD46" i="286"/>
  <c r="GE14" i="286"/>
  <c r="GE16" i="286" s="1"/>
  <c r="EY34" i="286"/>
  <c r="EX74" i="265"/>
  <c r="EX75" i="265" s="1"/>
  <c r="EX81" i="265" s="1"/>
  <c r="EX24" i="265" l="1"/>
  <c r="EX25" i="265" s="1"/>
  <c r="EY56" i="286"/>
  <c r="EY58" i="286" s="1"/>
  <c r="EY61" i="286" s="1"/>
  <c r="EX53" i="265"/>
  <c r="EY52" i="286"/>
  <c r="EY54" i="286" s="1"/>
  <c r="EY60" i="286" s="1"/>
  <c r="EY62" i="286" s="1"/>
  <c r="GE24" i="286"/>
  <c r="GE25" i="286" s="1"/>
  <c r="GE17" i="286"/>
  <c r="GE49" i="265" s="1"/>
  <c r="GE15" i="288"/>
  <c r="EX82" i="265"/>
  <c r="EX83" i="265"/>
  <c r="GE50" i="265" l="1"/>
  <c r="GF22" i="286"/>
  <c r="GE73" i="265"/>
  <c r="EY14" i="288"/>
  <c r="EY16" i="288" s="1"/>
  <c r="EY19" i="288" s="1"/>
  <c r="EY36" i="286"/>
  <c r="EY37" i="286" s="1"/>
  <c r="EY47" i="286"/>
  <c r="EY48" i="286" s="1"/>
  <c r="EY63" i="286"/>
  <c r="EY52" i="265" l="1"/>
  <c r="EY24" i="265"/>
  <c r="EZ34" i="286"/>
  <c r="EY74" i="265"/>
  <c r="EY75" i="265" s="1"/>
  <c r="EY81" i="265" s="1"/>
  <c r="EZ45" i="286"/>
  <c r="EY63" i="265"/>
  <c r="EY65" i="265" s="1"/>
  <c r="EY67" i="265" s="1"/>
  <c r="EY80" i="265" s="1"/>
  <c r="GF14" i="286"/>
  <c r="GF16" i="286" s="1"/>
  <c r="GE57" i="286"/>
  <c r="GE46" i="286"/>
  <c r="GF17" i="286" l="1"/>
  <c r="GF49" i="265" s="1"/>
  <c r="GF15" i="288"/>
  <c r="GF24" i="286"/>
  <c r="GF25" i="286" s="1"/>
  <c r="EZ56" i="286"/>
  <c r="EZ58" i="286" s="1"/>
  <c r="EZ61" i="286" s="1"/>
  <c r="EY25" i="265"/>
  <c r="EY82" i="265"/>
  <c r="EY83" i="265"/>
  <c r="EZ52" i="286"/>
  <c r="EZ54" i="286" s="1"/>
  <c r="EZ60" i="286" s="1"/>
  <c r="EZ62" i="286" s="1"/>
  <c r="EY53" i="265"/>
  <c r="EZ36" i="286" l="1"/>
  <c r="EZ37" i="286" s="1"/>
  <c r="EZ47" i="286"/>
  <c r="EZ48" i="286" s="1"/>
  <c r="EZ14" i="288"/>
  <c r="EZ16" i="288" s="1"/>
  <c r="EZ19" i="288" s="1"/>
  <c r="EZ63" i="286"/>
  <c r="GG22" i="286"/>
  <c r="GF73" i="265"/>
  <c r="GF50" i="265"/>
  <c r="BB48" i="277"/>
  <c r="BB49" i="277" s="1"/>
  <c r="BC73" i="277" l="1"/>
  <c r="EZ52" i="265"/>
  <c r="EZ24" i="265"/>
  <c r="FA45" i="286"/>
  <c r="EZ63" i="265"/>
  <c r="GF57" i="286"/>
  <c r="GF46" i="286"/>
  <c r="GG14" i="286"/>
  <c r="GG16" i="286" s="1"/>
  <c r="FA34" i="286"/>
  <c r="EZ74" i="265"/>
  <c r="FA52" i="286" l="1"/>
  <c r="FA54" i="286" s="1"/>
  <c r="FA60" i="286" s="1"/>
  <c r="GG17" i="286"/>
  <c r="GG49" i="265" s="1"/>
  <c r="GG15" i="288"/>
  <c r="GG24" i="286"/>
  <c r="GG25" i="286" s="1"/>
  <c r="EZ65" i="265"/>
  <c r="EZ67" i="265" s="1"/>
  <c r="EZ80" i="265" s="1"/>
  <c r="AU63" i="277"/>
  <c r="AU65" i="277" s="1"/>
  <c r="AU67" i="277" s="1"/>
  <c r="AU80" i="277" s="1"/>
  <c r="EZ25" i="265"/>
  <c r="AT24" i="277"/>
  <c r="AT25" i="277" s="1"/>
  <c r="AU74" i="277"/>
  <c r="AU75" i="277" s="1"/>
  <c r="AU81" i="277" s="1"/>
  <c r="EZ75" i="265"/>
  <c r="EZ81" i="265" s="1"/>
  <c r="FA56" i="286"/>
  <c r="FA58" i="286" s="1"/>
  <c r="FA61" i="286" s="1"/>
  <c r="EZ53" i="265"/>
  <c r="AT51" i="277"/>
  <c r="AT52" i="277" s="1"/>
  <c r="AU82" i="277" l="1"/>
  <c r="AU83" i="277"/>
  <c r="GH22" i="286"/>
  <c r="GG73" i="265"/>
  <c r="GG50" i="265"/>
  <c r="FA62" i="286"/>
  <c r="EZ82" i="265"/>
  <c r="EZ83" i="265"/>
  <c r="FA14" i="288" l="1"/>
  <c r="FA16" i="288" s="1"/>
  <c r="FA19" i="288" s="1"/>
  <c r="FA36" i="286"/>
  <c r="FA37" i="286" s="1"/>
  <c r="FA47" i="286"/>
  <c r="FA48" i="286" s="1"/>
  <c r="FA63" i="286"/>
  <c r="GG57" i="286"/>
  <c r="GG46" i="286"/>
  <c r="GH14" i="286"/>
  <c r="GH16" i="286" s="1"/>
  <c r="FB45" i="286" l="1"/>
  <c r="FA63" i="265"/>
  <c r="FA65" i="265" s="1"/>
  <c r="FA67" i="265" s="1"/>
  <c r="FA80" i="265" s="1"/>
  <c r="GH24" i="286"/>
  <c r="GH25" i="286" s="1"/>
  <c r="GH17" i="286"/>
  <c r="GH49" i="265" s="1"/>
  <c r="GH15" i="288"/>
  <c r="FA52" i="265"/>
  <c r="FA24" i="265"/>
  <c r="FB34" i="286"/>
  <c r="FA74" i="265"/>
  <c r="FA75" i="265" s="1"/>
  <c r="FA81" i="265" s="1"/>
  <c r="FA25" i="265" l="1"/>
  <c r="GI22" i="286"/>
  <c r="GH73" i="265"/>
  <c r="FB56" i="286"/>
  <c r="FB58" i="286" s="1"/>
  <c r="FB61" i="286" s="1"/>
  <c r="FB52" i="286"/>
  <c r="FB54" i="286" s="1"/>
  <c r="FB60" i="286" s="1"/>
  <c r="FA53" i="265"/>
  <c r="GH50" i="265"/>
  <c r="FA82" i="265"/>
  <c r="FA83" i="265"/>
  <c r="FB62" i="286" l="1"/>
  <c r="FB36" i="286" s="1"/>
  <c r="FB37" i="286" s="1"/>
  <c r="GH57" i="286"/>
  <c r="GH46" i="286"/>
  <c r="GI14" i="286"/>
  <c r="GI16" i="286" s="1"/>
  <c r="FB63" i="286" l="1"/>
  <c r="FB52" i="265" s="1"/>
  <c r="FB47" i="286"/>
  <c r="FB48" i="286" s="1"/>
  <c r="FB63" i="265" s="1"/>
  <c r="FB65" i="265" s="1"/>
  <c r="FB67" i="265" s="1"/>
  <c r="FB80" i="265" s="1"/>
  <c r="FB14" i="288"/>
  <c r="FB16" i="288" s="1"/>
  <c r="FB19" i="288" s="1"/>
  <c r="FC45" i="286"/>
  <c r="GI17" i="286"/>
  <c r="GI49" i="265" s="1"/>
  <c r="GI15" i="288"/>
  <c r="GI24" i="286"/>
  <c r="GI25" i="286" s="1"/>
  <c r="FC34" i="286"/>
  <c r="FB74" i="265"/>
  <c r="FB75" i="265" s="1"/>
  <c r="FB81" i="265" s="1"/>
  <c r="FB24" i="265" l="1"/>
  <c r="FC52" i="286"/>
  <c r="FC54" i="286" s="1"/>
  <c r="FC60" i="286" s="1"/>
  <c r="FB82" i="265"/>
  <c r="FB83" i="265"/>
  <c r="FB25" i="265"/>
  <c r="GJ22" i="286"/>
  <c r="GI73" i="265"/>
  <c r="GI50" i="265"/>
  <c r="FC56" i="286"/>
  <c r="FC58" i="286" s="1"/>
  <c r="FC61" i="286" s="1"/>
  <c r="FB53" i="265"/>
  <c r="GI57" i="286" l="1"/>
  <c r="GI46" i="286"/>
  <c r="GJ14" i="286"/>
  <c r="GJ16" i="286" s="1"/>
  <c r="FC62" i="286"/>
  <c r="FC14" i="288" l="1"/>
  <c r="FC16" i="288" s="1"/>
  <c r="FC19" i="288" s="1"/>
  <c r="FC36" i="286"/>
  <c r="FC37" i="286" s="1"/>
  <c r="FC47" i="286"/>
  <c r="FC48" i="286" s="1"/>
  <c r="FC63" i="286"/>
  <c r="GJ17" i="286"/>
  <c r="GJ15" i="288"/>
  <c r="GJ24" i="286"/>
  <c r="GJ25" i="286" s="1"/>
  <c r="GJ73" i="265" s="1"/>
  <c r="H16" i="286"/>
  <c r="BD73" i="277" l="1"/>
  <c r="GJ49" i="265"/>
  <c r="H17" i="286"/>
  <c r="H49" i="265" s="1"/>
  <c r="H59" i="269" s="1"/>
  <c r="K59" i="269" s="1"/>
  <c r="FD45" i="286"/>
  <c r="FC63" i="265"/>
  <c r="FC65" i="265" s="1"/>
  <c r="FC67" i="265" s="1"/>
  <c r="FC80" i="265" s="1"/>
  <c r="H24" i="286"/>
  <c r="H15" i="288"/>
  <c r="FC52" i="265"/>
  <c r="FC24" i="265"/>
  <c r="FD34" i="286"/>
  <c r="FC74" i="265"/>
  <c r="FC75" i="265" s="1"/>
  <c r="FC81" i="265" s="1"/>
  <c r="FC25" i="265" l="1"/>
  <c r="FC82" i="265"/>
  <c r="FC83" i="265"/>
  <c r="J59" i="269"/>
  <c r="L59" i="269"/>
  <c r="FD52" i="286"/>
  <c r="FD54" i="286" s="1"/>
  <c r="FD60" i="286" s="1"/>
  <c r="FC53" i="265"/>
  <c r="FD56" i="286"/>
  <c r="FD58" i="286" s="1"/>
  <c r="FD61" i="286" s="1"/>
  <c r="K48" i="277"/>
  <c r="L48" i="277"/>
  <c r="L49" i="277" s="1"/>
  <c r="GJ50" i="265"/>
  <c r="BC48" i="277"/>
  <c r="BC49" i="277" s="1"/>
  <c r="GJ57" i="286" l="1"/>
  <c r="GJ46" i="286"/>
  <c r="H50" i="265"/>
  <c r="H48" i="277"/>
  <c r="K49" i="277"/>
  <c r="FD62" i="286"/>
  <c r="H49" i="277" l="1"/>
  <c r="H46" i="286"/>
  <c r="H57" i="286"/>
  <c r="H60" i="269"/>
  <c r="FD36" i="286"/>
  <c r="FD37" i="286" s="1"/>
  <c r="FD47" i="286"/>
  <c r="FD48" i="286" s="1"/>
  <c r="FD14" i="288"/>
  <c r="FD16" i="288" s="1"/>
  <c r="FD19" i="288" s="1"/>
  <c r="FD63" i="286"/>
  <c r="FE34" i="286" l="1"/>
  <c r="FD74" i="265"/>
  <c r="FD52" i="265"/>
  <c r="FD24" i="265"/>
  <c r="FE45" i="286"/>
  <c r="FD63" i="265"/>
  <c r="FD65" i="265" l="1"/>
  <c r="FD67" i="265" s="1"/>
  <c r="FD80" i="265" s="1"/>
  <c r="AV63" i="277"/>
  <c r="AV65" i="277" s="1"/>
  <c r="AV67" i="277" s="1"/>
  <c r="AV80" i="277" s="1"/>
  <c r="FD25" i="265"/>
  <c r="AU24" i="277"/>
  <c r="AU25" i="277" s="1"/>
  <c r="AV74" i="277"/>
  <c r="AV75" i="277" s="1"/>
  <c r="AV81" i="277" s="1"/>
  <c r="FD75" i="265"/>
  <c r="FD81" i="265" s="1"/>
  <c r="FE56" i="286"/>
  <c r="FE58" i="286" s="1"/>
  <c r="FE61" i="286" s="1"/>
  <c r="FD53" i="265"/>
  <c r="AU51" i="277"/>
  <c r="AU52" i="277" s="1"/>
  <c r="FE52" i="286"/>
  <c r="FE54" i="286" s="1"/>
  <c r="FE60" i="286" s="1"/>
  <c r="FE62" i="286" l="1"/>
  <c r="FE14" i="288" s="1"/>
  <c r="FE16" i="288" s="1"/>
  <c r="FE19" i="288" s="1"/>
  <c r="FD82" i="265"/>
  <c r="FD83" i="265"/>
  <c r="AV82" i="277"/>
  <c r="AV83" i="277"/>
  <c r="FE63" i="286" l="1"/>
  <c r="FE52" i="265" s="1"/>
  <c r="FE36" i="286"/>
  <c r="FE37" i="286" s="1"/>
  <c r="FE74" i="265" s="1"/>
  <c r="FE75" i="265" s="1"/>
  <c r="FE81" i="265" s="1"/>
  <c r="FE47" i="286"/>
  <c r="FE48" i="286" s="1"/>
  <c r="FF45" i="286" s="1"/>
  <c r="FE24" i="265" l="1"/>
  <c r="FE25" i="265" s="1"/>
  <c r="FF34" i="286"/>
  <c r="FF52" i="286" s="1"/>
  <c r="FF54" i="286" s="1"/>
  <c r="FF60" i="286" s="1"/>
  <c r="FE63" i="265"/>
  <c r="FE65" i="265" s="1"/>
  <c r="FE67" i="265" s="1"/>
  <c r="FE80" i="265" s="1"/>
  <c r="FE83" i="265" s="1"/>
  <c r="FE53" i="265"/>
  <c r="FF56" i="286"/>
  <c r="FF58" i="286" s="1"/>
  <c r="FF61" i="286" s="1"/>
  <c r="FE82" i="265" l="1"/>
  <c r="FF62" i="286"/>
  <c r="FF36" i="286" l="1"/>
  <c r="FF37" i="286" s="1"/>
  <c r="FF47" i="286"/>
  <c r="FF48" i="286" s="1"/>
  <c r="FF14" i="288"/>
  <c r="FF16" i="288" s="1"/>
  <c r="FF19" i="288" s="1"/>
  <c r="FF63" i="286"/>
  <c r="FF52" i="265" l="1"/>
  <c r="FF24" i="265"/>
  <c r="FG45" i="286"/>
  <c r="FF63" i="265"/>
  <c r="FF65" i="265" s="1"/>
  <c r="FF67" i="265" s="1"/>
  <c r="FF80" i="265" s="1"/>
  <c r="FG34" i="286"/>
  <c r="FF74" i="265"/>
  <c r="FF75" i="265" s="1"/>
  <c r="FF81" i="265" s="1"/>
  <c r="FG52" i="286" l="1"/>
  <c r="FG54" i="286" s="1"/>
  <c r="FG60" i="286" s="1"/>
  <c r="FG56" i="286"/>
  <c r="FG58" i="286" s="1"/>
  <c r="FG61" i="286" s="1"/>
  <c r="FF53" i="265"/>
  <c r="FF82" i="265"/>
  <c r="FF83" i="265"/>
  <c r="FF25" i="265"/>
  <c r="FG62" i="286" l="1"/>
  <c r="FG14" i="288" l="1"/>
  <c r="FG16" i="288" s="1"/>
  <c r="FG19" i="288" s="1"/>
  <c r="FG36" i="286"/>
  <c r="FG37" i="286" s="1"/>
  <c r="FG47" i="286"/>
  <c r="FG48" i="286" s="1"/>
  <c r="FG63" i="286"/>
  <c r="FH45" i="286" l="1"/>
  <c r="FG63" i="265"/>
  <c r="FG65" i="265" s="1"/>
  <c r="FG67" i="265" s="1"/>
  <c r="FG80" i="265" s="1"/>
  <c r="FG52" i="265"/>
  <c r="FG24" i="265"/>
  <c r="FH34" i="286"/>
  <c r="FG74" i="265"/>
  <c r="FG75" i="265" s="1"/>
  <c r="FG81" i="265" s="1"/>
  <c r="FG25" i="265" l="1"/>
  <c r="FG82" i="265"/>
  <c r="FG83" i="265"/>
  <c r="FH52" i="286"/>
  <c r="FH54" i="286" s="1"/>
  <c r="FH60" i="286" s="1"/>
  <c r="FG53" i="265"/>
  <c r="FH56" i="286"/>
  <c r="FH58" i="286" s="1"/>
  <c r="FH61" i="286" s="1"/>
  <c r="FH62" i="286" l="1"/>
  <c r="FH36" i="286" l="1"/>
  <c r="FH37" i="286" s="1"/>
  <c r="FH47" i="286"/>
  <c r="FH48" i="286" s="1"/>
  <c r="FH14" i="288"/>
  <c r="FH16" i="288" s="1"/>
  <c r="FH19" i="288" s="1"/>
  <c r="FH63" i="286"/>
  <c r="FH52" i="265" l="1"/>
  <c r="FH24" i="265"/>
  <c r="FI45" i="286"/>
  <c r="FH63" i="265"/>
  <c r="FI34" i="286"/>
  <c r="FH74" i="265"/>
  <c r="FI52" i="286" l="1"/>
  <c r="FI54" i="286" s="1"/>
  <c r="FI60" i="286" s="1"/>
  <c r="FI56" i="286"/>
  <c r="FI58" i="286" s="1"/>
  <c r="FI61" i="286" s="1"/>
  <c r="FH53" i="265"/>
  <c r="AV51" i="277"/>
  <c r="AV52" i="277" s="1"/>
  <c r="AW74" i="277"/>
  <c r="AW75" i="277" s="1"/>
  <c r="AW81" i="277" s="1"/>
  <c r="FH75" i="265"/>
  <c r="FH81" i="265" s="1"/>
  <c r="FH65" i="265"/>
  <c r="FH67" i="265" s="1"/>
  <c r="FH80" i="265" s="1"/>
  <c r="AW63" i="277"/>
  <c r="AW65" i="277" s="1"/>
  <c r="AW67" i="277" s="1"/>
  <c r="AW80" i="277" s="1"/>
  <c r="FH25" i="265"/>
  <c r="AV24" i="277"/>
  <c r="AV25" i="277" s="1"/>
  <c r="AW82" i="277" l="1"/>
  <c r="AW83" i="277"/>
  <c r="FH82" i="265"/>
  <c r="FH83" i="265"/>
  <c r="FI62" i="286"/>
  <c r="FI14" i="288" l="1"/>
  <c r="FI16" i="288" s="1"/>
  <c r="FI19" i="288" s="1"/>
  <c r="FI36" i="286"/>
  <c r="FI37" i="286" s="1"/>
  <c r="FI47" i="286"/>
  <c r="FI48" i="286" s="1"/>
  <c r="FI63" i="286"/>
  <c r="FJ45" i="286" l="1"/>
  <c r="FI63" i="265"/>
  <c r="FI65" i="265" s="1"/>
  <c r="FI67" i="265" s="1"/>
  <c r="FI80" i="265" s="1"/>
  <c r="FI52" i="265"/>
  <c r="FI24" i="265"/>
  <c r="FJ34" i="286"/>
  <c r="FI74" i="265"/>
  <c r="FI75" i="265" s="1"/>
  <c r="FI81" i="265" s="1"/>
  <c r="FI25" i="265" l="1"/>
  <c r="FI82" i="265"/>
  <c r="FI83" i="265"/>
  <c r="FJ52" i="286"/>
  <c r="FJ54" i="286" s="1"/>
  <c r="FJ60" i="286" s="1"/>
  <c r="FI53" i="265"/>
  <c r="FJ56" i="286"/>
  <c r="FJ58" i="286" s="1"/>
  <c r="FJ61" i="286" s="1"/>
  <c r="FJ62" i="286" l="1"/>
  <c r="FJ36" i="286" l="1"/>
  <c r="FJ37" i="286" s="1"/>
  <c r="FJ47" i="286"/>
  <c r="FJ48" i="286" s="1"/>
  <c r="FJ14" i="288"/>
  <c r="FJ16" i="288" s="1"/>
  <c r="FJ19" i="288" s="1"/>
  <c r="FJ63" i="286"/>
  <c r="FJ52" i="265" l="1"/>
  <c r="FJ24" i="265"/>
  <c r="FK45" i="286"/>
  <c r="FJ63" i="265"/>
  <c r="FJ65" i="265" s="1"/>
  <c r="FJ67" i="265" s="1"/>
  <c r="FJ80" i="265" s="1"/>
  <c r="FK34" i="286"/>
  <c r="FJ74" i="265"/>
  <c r="FJ75" i="265" s="1"/>
  <c r="FJ81" i="265" s="1"/>
  <c r="FK56" i="286" l="1"/>
  <c r="FK58" i="286" s="1"/>
  <c r="FK61" i="286" s="1"/>
  <c r="FJ82" i="265"/>
  <c r="FJ83" i="265"/>
  <c r="FJ25" i="265"/>
  <c r="FK52" i="286"/>
  <c r="FK54" i="286" s="1"/>
  <c r="FK60" i="286" s="1"/>
  <c r="FK62" i="286" s="1"/>
  <c r="FJ53" i="265"/>
  <c r="FK14" i="288" l="1"/>
  <c r="FK16" i="288" s="1"/>
  <c r="FK19" i="288" s="1"/>
  <c r="FK36" i="286"/>
  <c r="FK37" i="286" s="1"/>
  <c r="FK47" i="286"/>
  <c r="FK48" i="286" s="1"/>
  <c r="FK63" i="286"/>
  <c r="FL45" i="286" l="1"/>
  <c r="FK63" i="265"/>
  <c r="FK65" i="265" s="1"/>
  <c r="FK67" i="265" s="1"/>
  <c r="FK80" i="265" s="1"/>
  <c r="FK52" i="265"/>
  <c r="FK24" i="265"/>
  <c r="FL34" i="286"/>
  <c r="FK74" i="265"/>
  <c r="FK75" i="265" s="1"/>
  <c r="FK81" i="265" s="1"/>
  <c r="FK25" i="265" l="1"/>
  <c r="FK82" i="265"/>
  <c r="FK83" i="265"/>
  <c r="FL52" i="286"/>
  <c r="FL54" i="286" s="1"/>
  <c r="FL60" i="286" s="1"/>
  <c r="FK53" i="265"/>
  <c r="FL56" i="286"/>
  <c r="FL58" i="286" s="1"/>
  <c r="FL61" i="286" s="1"/>
  <c r="FL62" i="286" l="1"/>
  <c r="FL36" i="286" l="1"/>
  <c r="FL37" i="286" s="1"/>
  <c r="FL47" i="286"/>
  <c r="FL48" i="286" s="1"/>
  <c r="FL14" i="288"/>
  <c r="FL16" i="288" s="1"/>
  <c r="FL19" i="288" s="1"/>
  <c r="FL63" i="286"/>
  <c r="FL52" i="265" l="1"/>
  <c r="FL24" i="265"/>
  <c r="FM45" i="286"/>
  <c r="FL63" i="265"/>
  <c r="FM34" i="286"/>
  <c r="FL74" i="265"/>
  <c r="FM52" i="286" l="1"/>
  <c r="FM54" i="286" s="1"/>
  <c r="FM60" i="286" s="1"/>
  <c r="FM56" i="286"/>
  <c r="FM58" i="286" s="1"/>
  <c r="FM61" i="286" s="1"/>
  <c r="FL53" i="265"/>
  <c r="AW51" i="277"/>
  <c r="AW52" i="277" s="1"/>
  <c r="AX74" i="277"/>
  <c r="AX75" i="277" s="1"/>
  <c r="AX81" i="277" s="1"/>
  <c r="FL75" i="265"/>
  <c r="FL81" i="265" s="1"/>
  <c r="FL65" i="265"/>
  <c r="FL67" i="265" s="1"/>
  <c r="FL80" i="265" s="1"/>
  <c r="AX63" i="277"/>
  <c r="AX65" i="277" s="1"/>
  <c r="AX67" i="277" s="1"/>
  <c r="AX80" i="277" s="1"/>
  <c r="FL25" i="265"/>
  <c r="AW24" i="277"/>
  <c r="AW25" i="277" s="1"/>
  <c r="AX82" i="277" l="1"/>
  <c r="AX83" i="277"/>
  <c r="FL82" i="265"/>
  <c r="FL83" i="265"/>
  <c r="FM62" i="286"/>
  <c r="FM14" i="288" l="1"/>
  <c r="FM16" i="288" s="1"/>
  <c r="FM19" i="288" s="1"/>
  <c r="FM36" i="286"/>
  <c r="FM37" i="286" s="1"/>
  <c r="FM47" i="286"/>
  <c r="FM48" i="286" s="1"/>
  <c r="FM63" i="286"/>
  <c r="FN45" i="286" l="1"/>
  <c r="FM63" i="265"/>
  <c r="FM65" i="265" s="1"/>
  <c r="FM67" i="265" s="1"/>
  <c r="FM80" i="265" s="1"/>
  <c r="FM52" i="265"/>
  <c r="FM24" i="265"/>
  <c r="FN34" i="286"/>
  <c r="FM74" i="265"/>
  <c r="FM75" i="265" s="1"/>
  <c r="FM81" i="265" s="1"/>
  <c r="FM25" i="265" l="1"/>
  <c r="FM82" i="265"/>
  <c r="FM83" i="265"/>
  <c r="FN52" i="286"/>
  <c r="FN54" i="286" s="1"/>
  <c r="FN60" i="286" s="1"/>
  <c r="FM53" i="265"/>
  <c r="FN56" i="286"/>
  <c r="FN58" i="286" s="1"/>
  <c r="FN61" i="286" s="1"/>
  <c r="FN62" i="286" l="1"/>
  <c r="FN36" i="286" l="1"/>
  <c r="FN37" i="286" s="1"/>
  <c r="FN47" i="286"/>
  <c r="FN48" i="286" s="1"/>
  <c r="FN14" i="288"/>
  <c r="FN16" i="288" s="1"/>
  <c r="FN19" i="288" s="1"/>
  <c r="FN63" i="286"/>
  <c r="FN52" i="265" l="1"/>
  <c r="FN24" i="265"/>
  <c r="FO45" i="286"/>
  <c r="FN63" i="265"/>
  <c r="FN65" i="265" s="1"/>
  <c r="FN67" i="265" s="1"/>
  <c r="FN80" i="265" s="1"/>
  <c r="FO34" i="286"/>
  <c r="FN74" i="265"/>
  <c r="FN75" i="265" s="1"/>
  <c r="FN81" i="265" s="1"/>
  <c r="FN82" i="265" l="1"/>
  <c r="FN83" i="265"/>
  <c r="FN25" i="265"/>
  <c r="FO52" i="286"/>
  <c r="FO54" i="286" s="1"/>
  <c r="FO60" i="286" s="1"/>
  <c r="FO56" i="286"/>
  <c r="FO58" i="286" s="1"/>
  <c r="FO61" i="286" s="1"/>
  <c r="FN53" i="265"/>
  <c r="FO62" i="286" l="1"/>
  <c r="FO14" i="288" l="1"/>
  <c r="FO16" i="288" s="1"/>
  <c r="FO19" i="288" s="1"/>
  <c r="FO36" i="286"/>
  <c r="FO37" i="286" s="1"/>
  <c r="FO47" i="286"/>
  <c r="FO48" i="286" s="1"/>
  <c r="FO63" i="286"/>
  <c r="FP45" i="286" l="1"/>
  <c r="FO63" i="265"/>
  <c r="FO65" i="265" s="1"/>
  <c r="FO67" i="265" s="1"/>
  <c r="FO80" i="265" s="1"/>
  <c r="FO52" i="265"/>
  <c r="FO24" i="265"/>
  <c r="FP34" i="286"/>
  <c r="FO74" i="265"/>
  <c r="FO75" i="265" s="1"/>
  <c r="FO81" i="265" s="1"/>
  <c r="FP52" i="286" l="1"/>
  <c r="FP54" i="286" s="1"/>
  <c r="FP60" i="286" s="1"/>
  <c r="FO25" i="265"/>
  <c r="FO82" i="265"/>
  <c r="FO83" i="265"/>
  <c r="FO53" i="265"/>
  <c r="FP56" i="286"/>
  <c r="FP58" i="286" s="1"/>
  <c r="FP61" i="286" s="1"/>
  <c r="FP62" i="286" l="1"/>
  <c r="FP36" i="286" l="1"/>
  <c r="FP37" i="286" s="1"/>
  <c r="FP47" i="286"/>
  <c r="FP48" i="286" s="1"/>
  <c r="FP14" i="288"/>
  <c r="FP16" i="288" s="1"/>
  <c r="FP19" i="288" s="1"/>
  <c r="FP63" i="286"/>
  <c r="FP52" i="265" l="1"/>
  <c r="FP24" i="265"/>
  <c r="FQ45" i="286"/>
  <c r="FP63" i="265"/>
  <c r="FQ34" i="286"/>
  <c r="FP74" i="265"/>
  <c r="FQ52" i="286" l="1"/>
  <c r="FQ54" i="286" s="1"/>
  <c r="FQ60" i="286" s="1"/>
  <c r="AY74" i="277"/>
  <c r="AY75" i="277" s="1"/>
  <c r="AY81" i="277" s="1"/>
  <c r="FP75" i="265"/>
  <c r="FP81" i="265" s="1"/>
  <c r="FP65" i="265"/>
  <c r="FP67" i="265" s="1"/>
  <c r="FP80" i="265" s="1"/>
  <c r="AY63" i="277"/>
  <c r="AY65" i="277" s="1"/>
  <c r="AY67" i="277" s="1"/>
  <c r="AY80" i="277" s="1"/>
  <c r="FP25" i="265"/>
  <c r="AX24" i="277"/>
  <c r="AX25" i="277" s="1"/>
  <c r="FQ56" i="286"/>
  <c r="FQ58" i="286" s="1"/>
  <c r="FQ61" i="286" s="1"/>
  <c r="FP53" i="265"/>
  <c r="AX51" i="277"/>
  <c r="AX52" i="277" s="1"/>
  <c r="AY82" i="277" l="1"/>
  <c r="AY83" i="277"/>
  <c r="FP82" i="265"/>
  <c r="FP83" i="265"/>
  <c r="FQ62" i="286"/>
  <c r="FQ14" i="288" l="1"/>
  <c r="FQ16" i="288" s="1"/>
  <c r="FQ19" i="288" s="1"/>
  <c r="FQ36" i="286"/>
  <c r="FQ37" i="286" s="1"/>
  <c r="FQ47" i="286"/>
  <c r="FQ48" i="286" s="1"/>
  <c r="FQ63" i="286"/>
  <c r="FR45" i="286" l="1"/>
  <c r="FQ63" i="265"/>
  <c r="FQ65" i="265" s="1"/>
  <c r="FQ67" i="265" s="1"/>
  <c r="FQ80" i="265" s="1"/>
  <c r="FQ52" i="265"/>
  <c r="FQ24" i="265"/>
  <c r="FR34" i="286"/>
  <c r="FQ74" i="265"/>
  <c r="FQ75" i="265" s="1"/>
  <c r="FQ81" i="265" s="1"/>
  <c r="FR52" i="286" l="1"/>
  <c r="FR54" i="286" s="1"/>
  <c r="FR60" i="286" s="1"/>
  <c r="FQ25" i="265"/>
  <c r="FQ82" i="265"/>
  <c r="FQ83" i="265"/>
  <c r="FQ53" i="265"/>
  <c r="FR56" i="286"/>
  <c r="FR58" i="286" s="1"/>
  <c r="FR61" i="286" s="1"/>
  <c r="FR62" i="286" l="1"/>
  <c r="FR36" i="286" l="1"/>
  <c r="FR37" i="286" s="1"/>
  <c r="FR47" i="286"/>
  <c r="FR48" i="286" s="1"/>
  <c r="FR14" i="288"/>
  <c r="FR16" i="288" s="1"/>
  <c r="FR19" i="288" s="1"/>
  <c r="FR63" i="286"/>
  <c r="FR52" i="265" l="1"/>
  <c r="FR24" i="265"/>
  <c r="FS45" i="286"/>
  <c r="FR63" i="265"/>
  <c r="FR65" i="265" s="1"/>
  <c r="FR67" i="265" s="1"/>
  <c r="FR80" i="265" s="1"/>
  <c r="FS34" i="286"/>
  <c r="FR74" i="265"/>
  <c r="FR75" i="265" s="1"/>
  <c r="FR81" i="265" s="1"/>
  <c r="FS56" i="286" l="1"/>
  <c r="FS58" i="286" s="1"/>
  <c r="FS61" i="286" s="1"/>
  <c r="FR82" i="265"/>
  <c r="FR83" i="265"/>
  <c r="FR25" i="265"/>
  <c r="FS52" i="286"/>
  <c r="FS54" i="286" s="1"/>
  <c r="FS60" i="286" s="1"/>
  <c r="FS62" i="286" s="1"/>
  <c r="FR53" i="265"/>
  <c r="FS14" i="288" l="1"/>
  <c r="FS16" i="288" s="1"/>
  <c r="FS19" i="288" s="1"/>
  <c r="FS36" i="286"/>
  <c r="FS37" i="286" s="1"/>
  <c r="FS47" i="286"/>
  <c r="FS48" i="286" s="1"/>
  <c r="FS63" i="286"/>
  <c r="FT45" i="286" l="1"/>
  <c r="FS63" i="265"/>
  <c r="FS65" i="265" s="1"/>
  <c r="FS67" i="265" s="1"/>
  <c r="FS80" i="265" s="1"/>
  <c r="FS52" i="265"/>
  <c r="FS24" i="265"/>
  <c r="FT34" i="286"/>
  <c r="FS74" i="265"/>
  <c r="FS75" i="265" s="1"/>
  <c r="FS81" i="265" s="1"/>
  <c r="FT52" i="286" l="1"/>
  <c r="FT54" i="286" s="1"/>
  <c r="FT60" i="286" s="1"/>
  <c r="FS25" i="265"/>
  <c r="FS82" i="265"/>
  <c r="FS83" i="265"/>
  <c r="FS53" i="265"/>
  <c r="FT56" i="286"/>
  <c r="FT58" i="286" s="1"/>
  <c r="FT61" i="286" s="1"/>
  <c r="FT62" i="286" l="1"/>
  <c r="FT36" i="286" l="1"/>
  <c r="FT37" i="286" s="1"/>
  <c r="FT47" i="286"/>
  <c r="FT48" i="286" s="1"/>
  <c r="FT14" i="288"/>
  <c r="FT16" i="288" s="1"/>
  <c r="FT19" i="288" s="1"/>
  <c r="FT63" i="286"/>
  <c r="FU34" i="286" l="1"/>
  <c r="FT74" i="265"/>
  <c r="FT52" i="265"/>
  <c r="FT24" i="265"/>
  <c r="FU45" i="286"/>
  <c r="FT63" i="265"/>
  <c r="FU56" i="286" l="1"/>
  <c r="FU58" i="286" s="1"/>
  <c r="FU61" i="286" s="1"/>
  <c r="FT53" i="265"/>
  <c r="AY51" i="277"/>
  <c r="AY52" i="277" s="1"/>
  <c r="FT65" i="265"/>
  <c r="FT67" i="265" s="1"/>
  <c r="FT80" i="265" s="1"/>
  <c r="AZ63" i="277"/>
  <c r="AZ65" i="277" s="1"/>
  <c r="AZ67" i="277" s="1"/>
  <c r="AZ80" i="277" s="1"/>
  <c r="FT25" i="265"/>
  <c r="AY24" i="277"/>
  <c r="AY25" i="277" s="1"/>
  <c r="AZ74" i="277"/>
  <c r="AZ75" i="277" s="1"/>
  <c r="AZ81" i="277" s="1"/>
  <c r="FT75" i="265"/>
  <c r="FT81" i="265" s="1"/>
  <c r="FU52" i="286"/>
  <c r="FU54" i="286" s="1"/>
  <c r="FU60" i="286" s="1"/>
  <c r="FU62" i="286" l="1"/>
  <c r="FU14" i="288" s="1"/>
  <c r="FU16" i="288" s="1"/>
  <c r="FU19" i="288" s="1"/>
  <c r="AZ82" i="277"/>
  <c r="AZ83" i="277"/>
  <c r="FT82" i="265"/>
  <c r="FT83" i="265"/>
  <c r="FU63" i="286" l="1"/>
  <c r="FU52" i="265" s="1"/>
  <c r="FU36" i="286"/>
  <c r="FU37" i="286" s="1"/>
  <c r="FU74" i="265" s="1"/>
  <c r="FU75" i="265" s="1"/>
  <c r="FU81" i="265" s="1"/>
  <c r="FU47" i="286"/>
  <c r="FU48" i="286" s="1"/>
  <c r="FV45" i="286" s="1"/>
  <c r="FU24" i="265" l="1"/>
  <c r="FU25" i="265" s="1"/>
  <c r="FU63" i="265"/>
  <c r="FU65" i="265" s="1"/>
  <c r="FU67" i="265" s="1"/>
  <c r="FU80" i="265" s="1"/>
  <c r="FU83" i="265" s="1"/>
  <c r="FV34" i="286"/>
  <c r="FV52" i="286" s="1"/>
  <c r="FV54" i="286" s="1"/>
  <c r="FV60" i="286" s="1"/>
  <c r="FV56" i="286"/>
  <c r="FV58" i="286" s="1"/>
  <c r="FV61" i="286" s="1"/>
  <c r="FU53" i="265"/>
  <c r="FU82" i="265" l="1"/>
  <c r="FV62" i="286"/>
  <c r="FV36" i="286" s="1"/>
  <c r="FV37" i="286" s="1"/>
  <c r="FV63" i="286" l="1"/>
  <c r="FV52" i="265" s="1"/>
  <c r="FV47" i="286"/>
  <c r="FV48" i="286" s="1"/>
  <c r="FV63" i="265" s="1"/>
  <c r="FV65" i="265" s="1"/>
  <c r="FV67" i="265" s="1"/>
  <c r="FV80" i="265" s="1"/>
  <c r="FV14" i="288"/>
  <c r="FV16" i="288" s="1"/>
  <c r="FV19" i="288" s="1"/>
  <c r="FW45" i="286"/>
  <c r="FW34" i="286"/>
  <c r="FV74" i="265"/>
  <c r="FV75" i="265" s="1"/>
  <c r="FV81" i="265" s="1"/>
  <c r="FV24" i="265" l="1"/>
  <c r="FW56" i="286"/>
  <c r="FW58" i="286" s="1"/>
  <c r="FW61" i="286" s="1"/>
  <c r="FV82" i="265"/>
  <c r="FV83" i="265"/>
  <c r="FV25" i="265"/>
  <c r="FW52" i="286"/>
  <c r="FW54" i="286" s="1"/>
  <c r="FW60" i="286" s="1"/>
  <c r="FV53" i="265"/>
  <c r="FW62" i="286" l="1"/>
  <c r="FW14" i="288" s="1"/>
  <c r="FW16" i="288" s="1"/>
  <c r="FW19" i="288" s="1"/>
  <c r="FW63" i="286" l="1"/>
  <c r="FW52" i="265" s="1"/>
  <c r="FW36" i="286"/>
  <c r="FW37" i="286" s="1"/>
  <c r="FX34" i="286" s="1"/>
  <c r="FW47" i="286"/>
  <c r="FW48" i="286" s="1"/>
  <c r="FX45" i="286" s="1"/>
  <c r="FW74" i="265"/>
  <c r="FW75" i="265" s="1"/>
  <c r="FW81" i="265" s="1"/>
  <c r="FW24" i="265" l="1"/>
  <c r="FW25" i="265" s="1"/>
  <c r="FW63" i="265"/>
  <c r="FW65" i="265" s="1"/>
  <c r="FW67" i="265" s="1"/>
  <c r="FW80" i="265" s="1"/>
  <c r="FW82" i="265" s="1"/>
  <c r="FW53" i="265"/>
  <c r="FX52" i="286"/>
  <c r="FX54" i="286" s="1"/>
  <c r="FX60" i="286" s="1"/>
  <c r="FX56" i="286"/>
  <c r="FX58" i="286" s="1"/>
  <c r="FX61" i="286" s="1"/>
  <c r="FW83" i="265" l="1"/>
  <c r="FX62" i="286"/>
  <c r="FX36" i="286" l="1"/>
  <c r="FX37" i="286" s="1"/>
  <c r="FX47" i="286"/>
  <c r="FX48" i="286" s="1"/>
  <c r="FX14" i="288"/>
  <c r="FX16" i="288" s="1"/>
  <c r="FX19" i="288" s="1"/>
  <c r="FX63" i="286"/>
  <c r="FY34" i="286" l="1"/>
  <c r="FX74" i="265"/>
  <c r="FX52" i="265"/>
  <c r="FX24" i="265"/>
  <c r="FY45" i="286"/>
  <c r="FX63" i="265"/>
  <c r="FY56" i="286" l="1"/>
  <c r="FY58" i="286" s="1"/>
  <c r="FY61" i="286" s="1"/>
  <c r="FY52" i="286"/>
  <c r="FY54" i="286" s="1"/>
  <c r="FY60" i="286" s="1"/>
  <c r="FX65" i="265"/>
  <c r="FX67" i="265" s="1"/>
  <c r="FX80" i="265" s="1"/>
  <c r="BA63" i="277"/>
  <c r="BA65" i="277" s="1"/>
  <c r="BA67" i="277" s="1"/>
  <c r="BA80" i="277" s="1"/>
  <c r="FX25" i="265"/>
  <c r="AZ24" i="277"/>
  <c r="AZ25" i="277" s="1"/>
  <c r="BA74" i="277"/>
  <c r="BA75" i="277" s="1"/>
  <c r="BA81" i="277" s="1"/>
  <c r="FX75" i="265"/>
  <c r="FX81" i="265" s="1"/>
  <c r="FX53" i="265"/>
  <c r="AZ51" i="277"/>
  <c r="AZ52" i="277" s="1"/>
  <c r="FY62" i="286" l="1"/>
  <c r="FY14" i="288" s="1"/>
  <c r="FY16" i="288" s="1"/>
  <c r="FY19" i="288" s="1"/>
  <c r="BA82" i="277"/>
  <c r="BA83" i="277"/>
  <c r="FX82" i="265"/>
  <c r="FX83" i="265"/>
  <c r="FY63" i="286" l="1"/>
  <c r="FY52" i="265" s="1"/>
  <c r="FY36" i="286"/>
  <c r="FY37" i="286" s="1"/>
  <c r="FZ34" i="286" s="1"/>
  <c r="FY47" i="286"/>
  <c r="FY48" i="286" s="1"/>
  <c r="FZ45" i="286" s="1"/>
  <c r="FY74" i="265" l="1"/>
  <c r="FY75" i="265" s="1"/>
  <c r="FY81" i="265" s="1"/>
  <c r="FY24" i="265"/>
  <c r="FY25" i="265" s="1"/>
  <c r="FY63" i="265"/>
  <c r="FY65" i="265" s="1"/>
  <c r="FY67" i="265" s="1"/>
  <c r="FY80" i="265" s="1"/>
  <c r="FY82" i="265" s="1"/>
  <c r="FZ52" i="286"/>
  <c r="FZ54" i="286" s="1"/>
  <c r="FZ60" i="286" s="1"/>
  <c r="FY53" i="265"/>
  <c r="FZ56" i="286"/>
  <c r="FZ58" i="286" s="1"/>
  <c r="FZ61" i="286" s="1"/>
  <c r="FY83" i="265" l="1"/>
  <c r="FZ62" i="286"/>
  <c r="FZ36" i="286" l="1"/>
  <c r="FZ37" i="286" s="1"/>
  <c r="FZ47" i="286"/>
  <c r="FZ48" i="286" s="1"/>
  <c r="FZ14" i="288"/>
  <c r="FZ16" i="288" s="1"/>
  <c r="FZ19" i="288" s="1"/>
  <c r="FZ63" i="286"/>
  <c r="FZ52" i="265" l="1"/>
  <c r="FZ24" i="265"/>
  <c r="GA45" i="286"/>
  <c r="FZ63" i="265"/>
  <c r="FZ65" i="265" s="1"/>
  <c r="FZ67" i="265" s="1"/>
  <c r="FZ80" i="265" s="1"/>
  <c r="GA34" i="286"/>
  <c r="FZ74" i="265"/>
  <c r="FZ75" i="265" s="1"/>
  <c r="FZ81" i="265" s="1"/>
  <c r="GA52" i="286" l="1"/>
  <c r="GA54" i="286" s="1"/>
  <c r="GA60" i="286" s="1"/>
  <c r="FZ82" i="265"/>
  <c r="FZ83" i="265"/>
  <c r="FZ25" i="265"/>
  <c r="GA56" i="286"/>
  <c r="GA58" i="286" s="1"/>
  <c r="GA61" i="286" s="1"/>
  <c r="FZ53" i="265"/>
  <c r="GA62" i="286" l="1"/>
  <c r="GA14" i="288" l="1"/>
  <c r="GA16" i="288" s="1"/>
  <c r="GA19" i="288" s="1"/>
  <c r="GA36" i="286"/>
  <c r="GA37" i="286" s="1"/>
  <c r="GA47" i="286"/>
  <c r="GA48" i="286" s="1"/>
  <c r="GA63" i="286"/>
  <c r="GB45" i="286" l="1"/>
  <c r="GA63" i="265"/>
  <c r="GA65" i="265" s="1"/>
  <c r="GA67" i="265" s="1"/>
  <c r="GA80" i="265" s="1"/>
  <c r="GA52" i="265"/>
  <c r="GA24" i="265"/>
  <c r="GB34" i="286"/>
  <c r="GA74" i="265"/>
  <c r="GA75" i="265" s="1"/>
  <c r="GA81" i="265" s="1"/>
  <c r="GB52" i="286" l="1"/>
  <c r="GB54" i="286" s="1"/>
  <c r="GB60" i="286" s="1"/>
  <c r="GA25" i="265"/>
  <c r="GA82" i="265"/>
  <c r="GA83" i="265"/>
  <c r="GA53" i="265"/>
  <c r="GB56" i="286"/>
  <c r="GB58" i="286" s="1"/>
  <c r="GB61" i="286" s="1"/>
  <c r="GB62" i="286" l="1"/>
  <c r="GB36" i="286" l="1"/>
  <c r="GB37" i="286" s="1"/>
  <c r="GB47" i="286"/>
  <c r="GB48" i="286" s="1"/>
  <c r="GB14" i="288"/>
  <c r="GB16" i="288" s="1"/>
  <c r="GB19" i="288" s="1"/>
  <c r="GB63" i="286"/>
  <c r="GB52" i="265" l="1"/>
  <c r="GB24" i="265"/>
  <c r="GC45" i="286"/>
  <c r="GB63" i="265"/>
  <c r="GC34" i="286"/>
  <c r="GB74" i="265"/>
  <c r="GC52" i="286" l="1"/>
  <c r="GC54" i="286" s="1"/>
  <c r="GC60" i="286" s="1"/>
  <c r="GB53" i="265"/>
  <c r="BA51" i="277"/>
  <c r="BA52" i="277" s="1"/>
  <c r="BB74" i="277"/>
  <c r="BB75" i="277" s="1"/>
  <c r="BB81" i="277" s="1"/>
  <c r="GB75" i="265"/>
  <c r="GB81" i="265" s="1"/>
  <c r="GB65" i="265"/>
  <c r="GB67" i="265" s="1"/>
  <c r="GB80" i="265" s="1"/>
  <c r="BB63" i="277"/>
  <c r="BB65" i="277" s="1"/>
  <c r="BB67" i="277" s="1"/>
  <c r="BB80" i="277" s="1"/>
  <c r="GB25" i="265"/>
  <c r="BA24" i="277"/>
  <c r="BA25" i="277" s="1"/>
  <c r="GC56" i="286"/>
  <c r="GC58" i="286" s="1"/>
  <c r="GC61" i="286" s="1"/>
  <c r="BB82" i="277" l="1"/>
  <c r="BB83" i="277"/>
  <c r="GB82" i="265"/>
  <c r="GB83" i="265"/>
  <c r="GC62" i="286"/>
  <c r="GC14" i="288" l="1"/>
  <c r="GC16" i="288" s="1"/>
  <c r="GC19" i="288" s="1"/>
  <c r="GC36" i="286"/>
  <c r="GC37" i="286" s="1"/>
  <c r="GC47" i="286"/>
  <c r="GC48" i="286" s="1"/>
  <c r="GC63" i="286"/>
  <c r="GD45" i="286" l="1"/>
  <c r="GC63" i="265"/>
  <c r="GC65" i="265" s="1"/>
  <c r="GC67" i="265" s="1"/>
  <c r="GC80" i="265" s="1"/>
  <c r="GC52" i="265"/>
  <c r="GC24" i="265"/>
  <c r="GD34" i="286"/>
  <c r="GC74" i="265"/>
  <c r="GC75" i="265" s="1"/>
  <c r="GC81" i="265" s="1"/>
  <c r="GD52" i="286" l="1"/>
  <c r="GD54" i="286" s="1"/>
  <c r="GD60" i="286" s="1"/>
  <c r="GC25" i="265"/>
  <c r="GC82" i="265"/>
  <c r="GC83" i="265"/>
  <c r="GC53" i="265"/>
  <c r="GD56" i="286"/>
  <c r="GD58" i="286" s="1"/>
  <c r="GD61" i="286" s="1"/>
  <c r="GD62" i="286" l="1"/>
  <c r="GD36" i="286" l="1"/>
  <c r="GD37" i="286" s="1"/>
  <c r="GD47" i="286"/>
  <c r="GD48" i="286" s="1"/>
  <c r="GD14" i="288"/>
  <c r="GD16" i="288" s="1"/>
  <c r="GD19" i="288" s="1"/>
  <c r="GD63" i="286"/>
  <c r="GD52" i="265" l="1"/>
  <c r="GD24" i="265"/>
  <c r="GE45" i="286"/>
  <c r="GD63" i="265"/>
  <c r="GD65" i="265" s="1"/>
  <c r="GD67" i="265" s="1"/>
  <c r="GD80" i="265" s="1"/>
  <c r="GE34" i="286"/>
  <c r="GD74" i="265"/>
  <c r="GD75" i="265" s="1"/>
  <c r="GD81" i="265" s="1"/>
  <c r="GE52" i="286" l="1"/>
  <c r="GE54" i="286" s="1"/>
  <c r="GE60" i="286" s="1"/>
  <c r="GD82" i="265"/>
  <c r="GD83" i="265"/>
  <c r="GD25" i="265"/>
  <c r="GE56" i="286"/>
  <c r="GE58" i="286" s="1"/>
  <c r="GE61" i="286" s="1"/>
  <c r="GD53" i="265"/>
  <c r="GE62" i="286" l="1"/>
  <c r="GE14" i="288" l="1"/>
  <c r="GE16" i="288" s="1"/>
  <c r="GE19" i="288" s="1"/>
  <c r="GE36" i="286"/>
  <c r="GE37" i="286" s="1"/>
  <c r="GE47" i="286"/>
  <c r="GE48" i="286" s="1"/>
  <c r="GE63" i="286"/>
  <c r="GF45" i="286" l="1"/>
  <c r="GE63" i="265"/>
  <c r="GE65" i="265" s="1"/>
  <c r="GE67" i="265" s="1"/>
  <c r="GE80" i="265" s="1"/>
  <c r="GE52" i="265"/>
  <c r="GE24" i="265"/>
  <c r="GF34" i="286"/>
  <c r="GE74" i="265"/>
  <c r="GE75" i="265" s="1"/>
  <c r="GE81" i="265" s="1"/>
  <c r="GF52" i="286" l="1"/>
  <c r="GF54" i="286" s="1"/>
  <c r="GF60" i="286" s="1"/>
  <c r="GE25" i="265"/>
  <c r="GE82" i="265"/>
  <c r="GE83" i="265"/>
  <c r="GE53" i="265"/>
  <c r="GF56" i="286"/>
  <c r="GF58" i="286" s="1"/>
  <c r="GF61" i="286" s="1"/>
  <c r="GF62" i="286" l="1"/>
  <c r="GF36" i="286" l="1"/>
  <c r="GF37" i="286" s="1"/>
  <c r="GF47" i="286"/>
  <c r="GF48" i="286" s="1"/>
  <c r="GF14" i="288"/>
  <c r="GF16" i="288" s="1"/>
  <c r="GF19" i="288" s="1"/>
  <c r="GF63" i="286"/>
  <c r="GF52" i="265" l="1"/>
  <c r="GF24" i="265"/>
  <c r="GG45" i="286"/>
  <c r="GF63" i="265"/>
  <c r="GG34" i="286"/>
  <c r="GF74" i="265"/>
  <c r="GF65" i="265" l="1"/>
  <c r="GF67" i="265" s="1"/>
  <c r="GF80" i="265" s="1"/>
  <c r="BC63" i="277"/>
  <c r="BC65" i="277" s="1"/>
  <c r="BC67" i="277" s="1"/>
  <c r="BC80" i="277" s="1"/>
  <c r="BC74" i="277"/>
  <c r="BC75" i="277" s="1"/>
  <c r="BC81" i="277" s="1"/>
  <c r="GF75" i="265"/>
  <c r="GF81" i="265" s="1"/>
  <c r="GF25" i="265"/>
  <c r="BB24" i="277"/>
  <c r="BB25" i="277" s="1"/>
  <c r="GG52" i="286"/>
  <c r="GG54" i="286" s="1"/>
  <c r="GG60" i="286" s="1"/>
  <c r="GG56" i="286"/>
  <c r="GG58" i="286" s="1"/>
  <c r="GG61" i="286" s="1"/>
  <c r="GF53" i="265"/>
  <c r="BB51" i="277"/>
  <c r="BB52" i="277" s="1"/>
  <c r="BC82" i="277" l="1"/>
  <c r="BC83" i="277"/>
  <c r="GG62" i="286"/>
  <c r="GF82" i="265"/>
  <c r="GF83" i="265"/>
  <c r="GG14" i="288" l="1"/>
  <c r="GG16" i="288" s="1"/>
  <c r="GG19" i="288" s="1"/>
  <c r="GG36" i="286"/>
  <c r="GG37" i="286" s="1"/>
  <c r="GG47" i="286"/>
  <c r="GG48" i="286" s="1"/>
  <c r="GG63" i="286"/>
  <c r="GH45" i="286" l="1"/>
  <c r="GG63" i="265"/>
  <c r="GG65" i="265" s="1"/>
  <c r="GG67" i="265" s="1"/>
  <c r="GG80" i="265" s="1"/>
  <c r="GG52" i="265"/>
  <c r="GG24" i="265"/>
  <c r="GH34" i="286"/>
  <c r="GG74" i="265"/>
  <c r="GG75" i="265" s="1"/>
  <c r="GG81" i="265" s="1"/>
  <c r="GG25" i="265" l="1"/>
  <c r="GG82" i="265"/>
  <c r="GG83" i="265"/>
  <c r="GH52" i="286"/>
  <c r="GH54" i="286" s="1"/>
  <c r="GH60" i="286" s="1"/>
  <c r="GG53" i="265"/>
  <c r="GH56" i="286"/>
  <c r="GH58" i="286" s="1"/>
  <c r="GH61" i="286" s="1"/>
  <c r="GH62" i="286" l="1"/>
  <c r="GH14" i="288" l="1"/>
  <c r="GH16" i="288" s="1"/>
  <c r="GH19" i="288" s="1"/>
  <c r="GH36" i="286"/>
  <c r="GH37" i="286" s="1"/>
  <c r="GH47" i="286"/>
  <c r="GH48" i="286" s="1"/>
  <c r="GH63" i="286"/>
  <c r="GI45" i="286" l="1"/>
  <c r="GH63" i="265"/>
  <c r="GH65" i="265" s="1"/>
  <c r="GH67" i="265" s="1"/>
  <c r="GH80" i="265" s="1"/>
  <c r="GH52" i="265"/>
  <c r="GH24" i="265"/>
  <c r="GI34" i="286"/>
  <c r="GH74" i="265"/>
  <c r="GH75" i="265" s="1"/>
  <c r="GH81" i="265" s="1"/>
  <c r="GI52" i="286" l="1"/>
  <c r="GI54" i="286" s="1"/>
  <c r="GI60" i="286" s="1"/>
  <c r="GH25" i="265"/>
  <c r="GH82" i="265"/>
  <c r="GH83" i="265"/>
  <c r="GH53" i="265"/>
  <c r="GI56" i="286"/>
  <c r="GI58" i="286" s="1"/>
  <c r="GI61" i="286" s="1"/>
  <c r="GI62" i="286" l="1"/>
  <c r="GI36" i="286" l="1"/>
  <c r="GI37" i="286" s="1"/>
  <c r="GI14" i="288"/>
  <c r="GI16" i="288" s="1"/>
  <c r="GI19" i="288" s="1"/>
  <c r="GI47" i="286"/>
  <c r="GI48" i="286" s="1"/>
  <c r="GI63" i="286"/>
  <c r="GJ45" i="286" l="1"/>
  <c r="GI63" i="265"/>
  <c r="GI65" i="265" s="1"/>
  <c r="GI67" i="265" s="1"/>
  <c r="GI80" i="265" s="1"/>
  <c r="GI52" i="265"/>
  <c r="GI24" i="265"/>
  <c r="GJ34" i="286"/>
  <c r="GI74" i="265"/>
  <c r="GI75" i="265" s="1"/>
  <c r="GI81" i="265" s="1"/>
  <c r="GJ52" i="286" l="1"/>
  <c r="GJ54" i="286" s="1"/>
  <c r="GJ60" i="286" s="1"/>
  <c r="GI25" i="265"/>
  <c r="GI82" i="265"/>
  <c r="GI83" i="265"/>
  <c r="GI53" i="265"/>
  <c r="GJ56" i="286"/>
  <c r="GJ58" i="286" s="1"/>
  <c r="GJ61" i="286" s="1"/>
  <c r="GJ62" i="286" l="1"/>
  <c r="GJ14" i="288" l="1"/>
  <c r="GJ16" i="288" s="1"/>
  <c r="GJ36" i="286"/>
  <c r="GJ37" i="286" s="1"/>
  <c r="GJ74" i="265" s="1"/>
  <c r="GJ63" i="286"/>
  <c r="GJ47" i="286"/>
  <c r="GJ48" i="286" s="1"/>
  <c r="GJ63" i="265" s="1"/>
  <c r="H62" i="286"/>
  <c r="H47" i="286" l="1"/>
  <c r="H14" i="288"/>
  <c r="H36" i="286"/>
  <c r="GJ52" i="265"/>
  <c r="GJ24" i="265"/>
  <c r="H63" i="286"/>
  <c r="GJ65" i="265"/>
  <c r="GJ67" i="265" s="1"/>
  <c r="GJ80" i="265" s="1"/>
  <c r="BD63" i="277"/>
  <c r="BD65" i="277" s="1"/>
  <c r="BD67" i="277" s="1"/>
  <c r="BD80" i="277" s="1"/>
  <c r="L74" i="277"/>
  <c r="L75" i="277" s="1"/>
  <c r="L81" i="277" s="1"/>
  <c r="BD74" i="277"/>
  <c r="BD75" i="277" s="1"/>
  <c r="BD81" i="277" s="1"/>
  <c r="GJ75" i="265"/>
  <c r="GJ81" i="265" s="1"/>
  <c r="GJ19" i="288"/>
  <c r="F20" i="288" s="1"/>
  <c r="H10" i="269" s="1"/>
  <c r="K10" i="269" s="1"/>
  <c r="H16" i="288"/>
  <c r="H19" i="288" s="1"/>
  <c r="J10" i="269" l="1"/>
  <c r="L10" i="269"/>
  <c r="BD82" i="277"/>
  <c r="BD83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3" i="277"/>
  <c r="L82" i="277"/>
  <c r="GJ82" i="265"/>
  <c r="F82" i="265" s="1"/>
  <c r="F12" i="264" s="1"/>
  <c r="GJ83" i="265"/>
  <c r="H83" i="265" s="1"/>
  <c r="K24" i="277"/>
  <c r="L24" i="277"/>
  <c r="L25" i="277" s="1"/>
  <c r="GJ25" i="265"/>
  <c r="H25" i="265" s="1"/>
  <c r="H35" i="269" s="1"/>
  <c r="K35" i="269" s="1"/>
  <c r="BC24" i="277"/>
  <c r="BC25" i="277" s="1"/>
  <c r="F82" i="277" l="1"/>
  <c r="F13" i="264" s="1"/>
  <c r="H83" i="277"/>
  <c r="F9" i="264"/>
  <c r="F2" i="278" s="1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<sst xmlns="http://schemas.openxmlformats.org/spreadsheetml/2006/main" count="410" uniqueCount="243">
  <si>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</si>
  <si>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</si>
  <si>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</si>
  <si>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</si>
  <si>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</si>
  <si>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</si>
  <si>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</si>
  <si>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</si>
  <si>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</si>
  <si>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</si>
  <si>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</si>
  <si>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</si>
  <si>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</si>
  <si>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</si>
  <si>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</si>
  <si>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</si>
  <si>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</si>
  <si>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</si>
  <si>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</si>
  <si>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</si>
  <si>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</si>
  <si>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</si>
  <si>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</si>
  <si>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</si>
  <si>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</si>
  <si>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</si>
  <si>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</si>
  <si>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</si>
  <si>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</si>
  <si>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</si>
  <si>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</si>
  <si>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</si>
  <si>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</si>
  <si>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</si>
  <si>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</si>
  <si>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</si>
  <si>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</si>
  <si>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</si>
  <si>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</si>
  <si>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</si>
  <si>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</si>
  <si>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</si>
  <si>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</si>
  <si>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</si>
  <si>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</si>
  <si>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</si>
  <si>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</si>
  <si>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</si>
  <si>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</si>
  <si>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</si>
  <si>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</si>
  <si>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</si>
  <si>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</si>
  <si>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</si>
  <si>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</si>
  <si>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</si>
  <si>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</si>
  <si>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</si>
  <si>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</si>
  <si>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</si>
  <si>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</si>
  <si>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</si>
  <si>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</si>
  <si>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</si>
  <si>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</si>
  <si>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</si>
  <si>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</si>
  <si>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</si>
  <si>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</si>
  <si>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</si>
  <si>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</si>
  <si>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</si>
  <si>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</si>
  <si>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</si>
  <si>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</si>
  <si>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</si>
  <si>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</si>
  <si>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</si>
  <si>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</si>
  <si>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</si>
  <si>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</si>
  <si>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</si>
  <si>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</si>
  <si>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</si>
  <si>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</si>
  <si>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</si>
  <si>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</si>
  <si>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</si>
  <si>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</si>
  <si>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</si>
  <si>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</si>
  <si>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</si>
  <si>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</si>
  <si>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</si>
  <si>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</si>
  <si>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</si>
  <si>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</si>
  <si>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</si>
  <si>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</si>
  <si>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</si>
  <si>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</si>
  <si>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</si>
  <si>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</si>
  <si>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</si>
  <si>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</si>
  <si>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</si>
  <si>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</si>
  <si>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</si>
  <si>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</si>
  <si>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</si>
  <si>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</si>
  <si>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</si>
  <si>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</si>
  <si>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</si>
  <si>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</si>
  <si>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</si>
  <si>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</si>
  <si>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</si>
  <si>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</si>
  <si>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</si>
  <si>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</si>
  <si>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</si>
  <si>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</si>
  <si>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</si>
  <si>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</si>
  <si>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</si>
  <si>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</si>
  <si>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</si>
  <si>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</si>
  <si>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</si>
  <si>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</si>
  <si>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</si>
  <si>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</si>
  <si>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</si>
  <si>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</si>
  <si>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</si>
  <si>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</si>
  <si>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</si>
  <si>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</si>
  <si>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</si>
  <si>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</si>
  <si>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</si>
  <si>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[Refi facility interest]</t>
  </si>
  <si>
    <t>[RCF interest expense]</t>
  </si>
  <si>
    <t>[Corporate income tax expense]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</si>
  <si>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</si>
  <si>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</si>
  <si>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</si>
  <si>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</si>
  <si>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</si>
  <si>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</si>
  <si>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</si>
  <si>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</si>
  <si>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</si>
  <si>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</si>
  <si>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</si>
  <si>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</si>
  <si>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</si>
  <si>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</si>
  <si>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</si>
  <si>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</si>
  <si>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</si>
  <si>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</si>
  <si>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</si>
  <si>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</si>
  <si>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</si>
  <si>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</si>
  <si>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</si>
  <si>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</si>
  <si>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</si>
  <si>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</si>
  <si>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</si>
  <si>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</si>
  <si>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</si>
  <si>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</si>
  <si>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</si>
  <si>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</si>
  <si>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</si>
  <si>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</si>
  <si>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</si>
  <si>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</si>
  <si>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</si>
  <si>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</si>
  <si>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</si>
  <si>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</si>
  <si>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</si>
  <si>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</si>
  <si>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</si>
  <si>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</si>
  <si>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</si>
  <si>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</si>
  <si>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</si>
  <si>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</si>
  <si>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</si>
  <si>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</si>
  <si>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</si>
  <si>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</si>
  <si>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</si>
  <si>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</si>
  <si>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</si>
  <si>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</si>
  <si>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</si>
  <si>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</si>
  <si>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</si>
  <si>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Cashflow for IRR</t>
  </si>
  <si>
    <t>Blended equity IRR</t>
  </si>
  <si>
    <t>Solar asset book value</t>
  </si>
  <si>
    <t>Year 1 P50 production</t>
  </si>
  <si>
    <t>Length of PPA</t>
  </si>
  <si>
    <t>EFM m9.2 BEG 01a.xlsx</t>
  </si>
  <si>
    <t>Base</t>
  </si>
  <si>
    <t>inc avail</t>
  </si>
  <si>
    <t>dec avail</t>
  </si>
  <si>
    <t>Senior debt gearing</t>
  </si>
  <si>
    <t>Senior debt drawdown</t>
  </si>
  <si>
    <t>Senior debt balance BEG</t>
  </si>
  <si>
    <t>Senior debt balance</t>
  </si>
  <si>
    <t>[additional senior debt drawdown]</t>
  </si>
  <si>
    <t>SENIOR DEBT</t>
  </si>
  <si>
    <t>Senior debt interest</t>
  </si>
  <si>
    <t>Senior debt swap rate</t>
  </si>
  <si>
    <t>Senior debt interest margin</t>
  </si>
  <si>
    <t>FINANCING</t>
  </si>
  <si>
    <t>Senior debt</t>
  </si>
  <si>
    <t>Senior debt repayment profile</t>
  </si>
  <si>
    <t>Senior debt repayment period flag</t>
  </si>
  <si>
    <t>Senior debt repayment term</t>
  </si>
  <si>
    <t>End of senior debt repayment date</t>
  </si>
  <si>
    <t>Senior debt repayment date flag</t>
  </si>
  <si>
    <t>Senior debt level principal repayment POS</t>
  </si>
  <si>
    <t>All in annual senior debt interest rate</t>
  </si>
  <si>
    <t>DAYS IN PERIOD</t>
  </si>
  <si>
    <t>days</t>
  </si>
  <si>
    <t>Days in period</t>
  </si>
  <si>
    <t>Senior debt day count convention</t>
  </si>
  <si>
    <t>Senior debt period interest rate</t>
  </si>
  <si>
    <t>Senior debt interest POS</t>
  </si>
  <si>
    <t>EFM m10.1 BEG 01a.xlsx</t>
  </si>
  <si>
    <t>Cash flow available for senior debt service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</si>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</sst>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  <font>
      <sz val="10"/>
      <color rgb="FFFF0000"/>
      <name val="Wingdings 3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83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  <xf numFmtId="167" fontId="27" fillId="0" borderId="0" xfId="5" applyNumberFormat="1" applyFont="1" applyFill="1">
      <alignment vertical="top"/>
    </xf>
    <xf numFmtId="170" fontId="27" fillId="0" borderId="0" xfId="5" applyNumberFormat="1" applyFont="1" applyFill="1">
      <alignment vertical="top"/>
    </xf>
    <xf numFmtId="170" fontId="36" fillId="0" borderId="0" xfId="9" applyNumberFormat="1" applyFont="1" applyAlignment="1">
      <alignment horizontal="center" vertical="top"/>
    </xf>
    <xf numFmtId="169" fontId="18" fillId="0" borderId="0" xfId="0" applyFont="1" applyFill="1">
      <alignment vertical="top"/>
    </xf>
    <xf numFmtId="169" fontId="19" fillId="0" borderId="0" xfId="0" applyFont="1" applyFill="1">
      <alignment vertical="top"/>
    </xf>
    <xf numFmtId="169" fontId="20" fillId="0" borderId="5" xfId="0" applyFont="1" applyFill="1" applyBorder="1">
      <alignment vertical="top"/>
    </xf>
    <xf numFmtId="172" fontId="47" fillId="0" borderId="0" xfId="9" applyFont="1" applyAlignment="1">
      <alignment horizontal="center" vertical="top"/>
    </xf>
    <xf numFmtId="169" fontId="20" fillId="5" borderId="0" xfId="0" applyFont="1" applyFill="1">
      <alignment vertical="top"/>
    </xf>
    <xf numFmtId="169" fontId="20" fillId="6" borderId="5" xfId="0" applyFont="1" applyFill="1" applyBorder="1">
      <alignment vertical="top"/>
    </xf>
    <xf numFmtId="167" fontId="18" fillId="0" borderId="0" xfId="1" applyNumberFormat="1" applyFont="1" applyFill="1" applyAlignment="1">
      <alignment vertical="top"/>
    </xf>
    <xf numFmtId="167" fontId="19" fillId="0" borderId="0" xfId="1" applyNumberFormat="1" applyFont="1" applyFill="1" applyAlignment="1">
      <alignment vertical="top"/>
    </xf>
    <xf numFmtId="167" fontId="20" fillId="0" borderId="0" xfId="1" applyNumberFormat="1" applyFont="1" applyFill="1" applyAlignment="1">
      <alignment horizontal="right" vertical="top"/>
    </xf>
    <xf numFmtId="167" fontId="20" fillId="0" borderId="0" xfId="1" applyNumberFormat="1" applyFont="1" applyAlignment="1">
      <alignment vertical="top"/>
    </xf>
    <xf numFmtId="167" fontId="20" fillId="5" borderId="5" xfId="1" applyNumberFormat="1" applyFont="1" applyFill="1" applyBorder="1" applyAlignment="1">
      <alignment vertical="top"/>
    </xf>
    <xf numFmtId="172" fontId="20" fillId="0" borderId="0" xfId="9" applyFont="1" applyAlignment="1">
      <alignment horizontal="center" vertical="top"/>
    </xf>
    <xf numFmtId="167" fontId="20" fillId="5" borderId="0" xfId="1" applyNumberFormat="1" applyFont="1" applyFill="1" applyAlignment="1">
      <alignment vertical="top"/>
    </xf>
    <xf numFmtId="167" fontId="1" fillId="0" borderId="0" xfId="1" applyNumberFormat="1" applyFont="1" applyFill="1" applyBorder="1" applyAlignment="1">
      <alignment vertical="top"/>
    </xf>
    <xf numFmtId="174" fontId="1" fillId="0" borderId="0" xfId="3" applyFo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9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80"/>
  <sheetViews>
    <sheetView showGridLines="0" tabSelected="1" defaultGridColor="0" colorId="22" zoomScaleNormal="100" workbookViewId="0">
      <pane xSplit="10" ySplit="9" topLeftCell="K10" activePane="bottomRight" state="frozen"/>
      <selection activeCell="F71" sqref="F71"/>
      <selection pane="topRight" activeCell="F71" sqref="F71"/>
      <selection pane="bottomLeft" activeCell="F71" sqref="F71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3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4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505"/>
      <c r="J3" s="284"/>
      <c r="K3" s="285" t="s">
        <v>83</v>
      </c>
      <c r="L3" s="285" t="s">
        <v>159</v>
      </c>
      <c r="M3" s="285" t="s">
        <v>160</v>
      </c>
      <c r="N3" s="284"/>
      <c r="O3" s="285" t="s">
        <v>161</v>
      </c>
      <c r="P3" s="285" t="s">
        <v>162</v>
      </c>
      <c r="Q3" s="285" t="s">
        <v>163</v>
      </c>
      <c r="R3" s="285" t="s">
        <v>164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4</v>
      </c>
      <c r="I4" s="506">
        <f xml:space="preserve"> MATCH(F4, $J$4:$S$4)</f>
        <v>6</v>
      </c>
      <c r="J4" s="207"/>
      <c r="K4" s="415">
        <v>1</v>
      </c>
      <c r="L4" s="415">
        <v>2</v>
      </c>
      <c r="M4" s="415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6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6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COUNTIF(I10:I58, "tu")</f>
        <v>0</v>
      </c>
      <c r="G7" s="12"/>
      <c r="I7" s="507"/>
      <c r="J7" s="208"/>
      <c r="K7" s="416" t="str">
        <f xml:space="preserve"> IF(K6 = $F$6, "Base case", "")</f>
        <v>Base case</v>
      </c>
      <c r="L7" s="416" t="str">
        <f xml:space="preserve"> IF(L6 = $F$6, "Base case", "")</f>
        <v/>
      </c>
      <c r="M7" s="416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7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8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09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09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09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09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09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10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09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0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208</v>
      </c>
      <c r="F21" s="222">
        <f xml:space="preserve"> IF( INDEX(J21:S21, $I$4) = "", INDEX(J21:R21, $I$6), INDEX(J21:S21, $I$4))</f>
        <v>25</v>
      </c>
      <c r="G21" s="35" t="s">
        <v>29</v>
      </c>
      <c r="I21" s="509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09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30" customFormat="1" x14ac:dyDescent="0.25">
      <c r="A23" s="526"/>
      <c r="B23" s="526"/>
      <c r="C23" s="527"/>
      <c r="D23" s="528"/>
      <c r="E23" s="528" t="s">
        <v>85</v>
      </c>
      <c r="F23" s="529">
        <f xml:space="preserve"> IF( INDEX(J23:S23, $I$4) = "", INDEX(J23:R23, $I$6), INDEX(J23:S23, $I$4))</f>
        <v>0</v>
      </c>
      <c r="G23" s="528" t="s">
        <v>29</v>
      </c>
      <c r="I23" s="509" t="str" cm="1">
        <f t="array" ref="I23" xml:space="preserve"> IF( INDEX(J23:S23, I$5) = "", IF( INDEX(J23:S23, I$6) = F23, "vw", "tu"), IF(INDEX(J23:S23, I$5) = F23, "vw", "tu"))</f>
        <v>vw</v>
      </c>
      <c r="J23" s="438"/>
      <c r="K23" s="531">
        <v>0</v>
      </c>
      <c r="L23" s="531">
        <v>0</v>
      </c>
      <c r="M23" s="531">
        <v>0</v>
      </c>
      <c r="N23" s="438"/>
      <c r="O23" s="531"/>
      <c r="P23" s="531"/>
      <c r="Q23" s="531"/>
      <c r="R23" s="531"/>
      <c r="S23" s="438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1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11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09"/>
    </row>
    <row r="27" spans="1:19" x14ac:dyDescent="0.25">
      <c r="B27" s="1" t="s">
        <v>180</v>
      </c>
      <c r="I27" s="509"/>
    </row>
    <row r="28" spans="1:19" s="367" customFormat="1" x14ac:dyDescent="0.25">
      <c r="A28" s="364"/>
      <c r="B28" s="364"/>
      <c r="C28" s="365"/>
      <c r="D28" s="366"/>
      <c r="E28" s="397" t="s">
        <v>173</v>
      </c>
      <c r="F28" s="398">
        <f xml:space="preserve"> IF( INDEX(J28:S28, $I$4) = "", INDEX(J28:R28, $I$6), INDEX(J28:S28, $I$4))</f>
        <v>0.33</v>
      </c>
      <c r="G28" s="397" t="s">
        <v>141</v>
      </c>
      <c r="H28" s="397"/>
      <c r="I28" s="509" t="str" cm="1">
        <f t="array" ref="I28" xml:space="preserve"> IF( INDEX(J28:S28, I$5) = "", IF( INDEX(J28:S28, I$6) = F28, "vw", "tu"), IF(INDEX(J28:S28, I$5) = F28, "vw", "tu"))</f>
        <v>vw</v>
      </c>
      <c r="J28" s="399"/>
      <c r="K28" s="400">
        <v>0.33</v>
      </c>
      <c r="L28" s="400">
        <v>0.33</v>
      </c>
      <c r="M28" s="400">
        <v>0.33</v>
      </c>
      <c r="N28" s="401"/>
      <c r="O28" s="402"/>
      <c r="P28" s="402"/>
      <c r="Q28" s="402"/>
      <c r="R28" s="402"/>
      <c r="S28" s="401"/>
    </row>
    <row r="29" spans="1:19" x14ac:dyDescent="0.25">
      <c r="E29" s="397" t="s">
        <v>174</v>
      </c>
      <c r="F29" s="398">
        <f xml:space="preserve"> IF( INDEX(J29:S29, $I$4) = "", INDEX(J29:R29, $I$6), INDEX(J29:S29, $I$4))</f>
        <v>0.36</v>
      </c>
      <c r="G29" s="397" t="s">
        <v>141</v>
      </c>
      <c r="H29" s="397"/>
      <c r="I29" s="509" t="str" cm="1">
        <f t="array" ref="I29" xml:space="preserve"> IF( INDEX(J29:S29, I$5) = "", IF( INDEX(J29:S29, I$6) = F29, "vw", "tu"), IF(INDEX(J29:S29, I$5) = F29, "vw", "tu"))</f>
        <v>vw</v>
      </c>
      <c r="J29" s="399"/>
      <c r="K29" s="400">
        <v>0.36</v>
      </c>
      <c r="L29" s="400">
        <v>0.36</v>
      </c>
      <c r="M29" s="400">
        <v>0.36</v>
      </c>
      <c r="N29" s="401"/>
      <c r="O29" s="402"/>
      <c r="P29" s="402"/>
      <c r="Q29" s="402"/>
      <c r="R29" s="402"/>
      <c r="S29" s="401"/>
    </row>
    <row r="30" spans="1:19" x14ac:dyDescent="0.25">
      <c r="E30" s="397" t="s">
        <v>175</v>
      </c>
      <c r="F30" s="398">
        <f xml:space="preserve"> IF( INDEX(J30:S30, $I$4) = "", INDEX(J30:R30, $I$6), INDEX(J30:S30, $I$4))</f>
        <v>0.15499999999999992</v>
      </c>
      <c r="G30" s="397" t="s">
        <v>141</v>
      </c>
      <c r="H30" s="397"/>
      <c r="I30" s="509" t="str" cm="1">
        <f t="array" ref="I30" xml:space="preserve"> IF( INDEX(J30:S30, I$5) = "", IF( INDEX(J30:S30, I$6) = F30, "vw", "tu"), IF(INDEX(J30:S30, I$5) = F30, "vw", "tu"))</f>
        <v>vw</v>
      </c>
      <c r="J30" s="399"/>
      <c r="K30" s="400">
        <v>0.15499999999999992</v>
      </c>
      <c r="L30" s="400">
        <v>0.15499999999999992</v>
      </c>
      <c r="M30" s="400">
        <v>0.15499999999999992</v>
      </c>
      <c r="N30" s="401"/>
      <c r="O30" s="402"/>
      <c r="P30" s="402"/>
      <c r="Q30" s="402"/>
      <c r="R30" s="402"/>
      <c r="S30" s="401"/>
    </row>
    <row r="31" spans="1:19" x14ac:dyDescent="0.25">
      <c r="E31" s="397" t="s">
        <v>176</v>
      </c>
      <c r="F31" s="398">
        <f xml:space="preserve"> IF( INDEX(J31:S31, $I$4) = "", INDEX(J31:R31, $I$6), INDEX(J31:S31, $I$4))</f>
        <v>0.155</v>
      </c>
      <c r="G31" s="397" t="s">
        <v>141</v>
      </c>
      <c r="H31" s="397"/>
      <c r="I31" s="509" t="str" cm="1">
        <f t="array" ref="I31" xml:space="preserve"> IF( INDEX(J31:S31, I$5) = "", IF( INDEX(J31:S31, I$6) = F31, "vw", "tu"), IF(INDEX(J31:S31, I$5) = F31, "vw", "tu"))</f>
        <v>vw</v>
      </c>
      <c r="J31" s="399"/>
      <c r="K31" s="400">
        <v>0.155</v>
      </c>
      <c r="L31" s="400">
        <v>0.155</v>
      </c>
      <c r="M31" s="400">
        <v>0.155</v>
      </c>
      <c r="N31" s="401"/>
      <c r="O31" s="402"/>
      <c r="P31" s="402"/>
      <c r="Q31" s="402"/>
      <c r="R31" s="402"/>
      <c r="S31" s="401"/>
    </row>
    <row r="34" spans="1:19" s="367" customFormat="1" x14ac:dyDescent="0.25">
      <c r="A34" s="364"/>
      <c r="B34" s="364"/>
      <c r="C34" s="365"/>
      <c r="D34" s="366"/>
      <c r="E34" s="397" t="s">
        <v>241</v>
      </c>
      <c r="F34" s="398">
        <f xml:space="preserve"> IF( INDEX(J34:S34, $I$4) = "", INDEX(J34:R34, $I$6), INDEX(J34:S34, $I$4))</f>
        <v>5.0000000000000001E-3</v>
      </c>
      <c r="G34" s="397" t="s">
        <v>124</v>
      </c>
      <c r="H34" s="397">
        <v>0</v>
      </c>
      <c r="I34" s="509" t="str" cm="1">
        <f t="array" ref="I34" xml:space="preserve"> IF( INDEX(J34:S34, I$5) = "", IF( INDEX(J34:S34, I$6) = F34, "vw", "tu"), IF(INDEX(J34:S34, I$5) = F34, "vw", "tu"))</f>
        <v>vw</v>
      </c>
      <c r="J34" s="399"/>
      <c r="K34" s="400">
        <v>5.0000000000000001E-3</v>
      </c>
      <c r="L34" s="400">
        <v>5.0000000000000001E-3</v>
      </c>
      <c r="M34" s="400">
        <v>5.0000000000000001E-3</v>
      </c>
      <c r="N34" s="401"/>
      <c r="O34" s="402"/>
      <c r="P34" s="402"/>
      <c r="Q34" s="402"/>
      <c r="R34" s="402"/>
      <c r="S34" s="401"/>
    </row>
    <row r="35" spans="1:19" s="126" customFormat="1" x14ac:dyDescent="0.25">
      <c r="A35" s="193"/>
      <c r="B35" s="193"/>
      <c r="C35" s="194"/>
      <c r="D35" s="195"/>
      <c r="E35" s="196" t="s">
        <v>207</v>
      </c>
      <c r="F35" s="403">
        <f xml:space="preserve"> IF( INDEX(J35:S35, $I$4) = "", INDEX(J35:R35, $I$6), INDEX(J35:S35, $I$4))</f>
        <v>250</v>
      </c>
      <c r="G35" s="196" t="s">
        <v>126</v>
      </c>
      <c r="H35" s="196"/>
      <c r="I35" s="509" t="str" cm="1">
        <f t="array" ref="I35" xml:space="preserve"> IF( INDEX(J35:S35, I$5) = "", IF( INDEX(J35:S35, I$6) = F35, "vw", "tu"), IF(INDEX(J35:S35, I$5) = F35, "vw", "tu"))</f>
        <v>vw</v>
      </c>
      <c r="J35" s="404"/>
      <c r="K35" s="372">
        <v>250</v>
      </c>
      <c r="L35" s="372">
        <v>250</v>
      </c>
      <c r="M35" s="372">
        <v>250</v>
      </c>
      <c r="N35" s="405"/>
      <c r="O35" s="406"/>
      <c r="P35" s="406"/>
      <c r="Q35" s="406"/>
      <c r="R35" s="406"/>
      <c r="S35" s="405"/>
    </row>
    <row r="36" spans="1:19" x14ac:dyDescent="0.25">
      <c r="E36" s="397" t="s">
        <v>127</v>
      </c>
      <c r="F36" s="398">
        <f xml:space="preserve"> IF( INDEX(J36:S36, $I$4) = "", INDEX(J36:R36, $I$6), INDEX(J36:S36, $I$4))</f>
        <v>0.97</v>
      </c>
      <c r="G36" s="397" t="s">
        <v>108</v>
      </c>
      <c r="H36" s="397"/>
      <c r="I36" s="509" t="str" cm="1">
        <f t="array" ref="I36" xml:space="preserve"> IF( INDEX(J36:S36, I$5) = "", IF( INDEX(J36:S36, I$6) = F36, "vw", "tu"), IF(INDEX(J36:S36, I$5) = F36, "vw", "tu"))</f>
        <v>vw</v>
      </c>
      <c r="J36" s="399"/>
      <c r="K36" s="400">
        <v>0.97</v>
      </c>
      <c r="L36" s="400">
        <v>0.97</v>
      </c>
      <c r="M36" s="400">
        <v>0.97</v>
      </c>
      <c r="N36" s="401"/>
      <c r="O36" s="402"/>
      <c r="P36" s="402"/>
      <c r="Q36" s="402"/>
      <c r="R36" s="402"/>
      <c r="S36" s="401"/>
    </row>
    <row r="37" spans="1:19" s="553" customFormat="1" x14ac:dyDescent="0.25">
      <c r="A37" s="493"/>
      <c r="B37" s="493"/>
      <c r="C37" s="494"/>
      <c r="D37" s="495"/>
      <c r="E37" s="551"/>
      <c r="F37" s="550"/>
      <c r="G37" s="551"/>
      <c r="H37" s="551"/>
      <c r="I37" s="552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6" customFormat="1" x14ac:dyDescent="0.25">
      <c r="A38" s="493"/>
      <c r="B38" s="493"/>
      <c r="C38" s="494"/>
      <c r="D38" s="495"/>
      <c r="E38" s="497" t="s">
        <v>129</v>
      </c>
      <c r="F38" s="498">
        <f xml:space="preserve"> IF( INDEX(J38:S38, $I$4) = "", INDEX(J38:R38, $I$6), INDEX(J38:S38, $I$4))</f>
        <v>6.5000000000000002E-2</v>
      </c>
      <c r="G38" s="497" t="s">
        <v>128</v>
      </c>
      <c r="H38" s="497"/>
      <c r="I38" s="509" t="str" cm="1">
        <f t="array" ref="I38" xml:space="preserve"> IF( INDEX(J38:S38, I$5) = "", IF( INDEX(J38:S38, I$6) = F38, "vw", "tu"), IF(INDEX(J38:S38, I$5) = F38, "vw", "tu"))</f>
        <v>vw</v>
      </c>
      <c r="J38" s="499"/>
      <c r="K38" s="500">
        <v>6.5000000000000002E-2</v>
      </c>
      <c r="L38" s="500">
        <v>6.5000000000000002E-2</v>
      </c>
      <c r="M38" s="500">
        <v>6.5000000000000002E-2</v>
      </c>
      <c r="N38" s="501"/>
      <c r="O38" s="502"/>
      <c r="P38" s="502"/>
      <c r="Q38" s="502"/>
      <c r="R38" s="502"/>
      <c r="S38" s="501"/>
    </row>
    <row r="39" spans="1:19" s="496" customFormat="1" x14ac:dyDescent="0.25">
      <c r="A39" s="493"/>
      <c r="B39" s="493"/>
      <c r="C39" s="494"/>
      <c r="D39" s="495"/>
      <c r="E39" s="497"/>
      <c r="F39" s="550"/>
      <c r="G39" s="497"/>
      <c r="H39" s="497"/>
      <c r="I39" s="509"/>
      <c r="J39" s="499"/>
      <c r="K39" s="12"/>
      <c r="L39" s="12"/>
      <c r="M39" s="12"/>
      <c r="N39" s="501"/>
      <c r="O39" s="564"/>
      <c r="P39" s="564"/>
      <c r="Q39" s="564"/>
      <c r="R39" s="564"/>
      <c r="S39" s="501"/>
    </row>
    <row r="40" spans="1:19" s="553" customFormat="1" x14ac:dyDescent="0.25">
      <c r="A40" s="493"/>
      <c r="B40" s="493" t="s">
        <v>181</v>
      </c>
      <c r="C40" s="494"/>
      <c r="D40" s="495"/>
      <c r="E40" s="551"/>
      <c r="F40" s="550"/>
      <c r="G40" s="551"/>
      <c r="H40" s="551"/>
      <c r="I40" s="552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178</v>
      </c>
      <c r="F41" s="403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09" t="str" cm="1">
        <f t="array" ref="I41" xml:space="preserve"> IF( INDEX(J41:S41, I$5) = "", IF( INDEX(J41:S41, I$6) = F41, "vw", "tu"), IF(INDEX(J41:S41, I$5) = F41, "vw", "tu"))</f>
        <v>vw</v>
      </c>
      <c r="J41" s="404"/>
      <c r="K41" s="372">
        <v>1500</v>
      </c>
      <c r="L41" s="372">
        <v>1600</v>
      </c>
      <c r="M41" s="372">
        <v>1800</v>
      </c>
      <c r="N41" s="405"/>
      <c r="O41" s="406"/>
      <c r="P41" s="406"/>
      <c r="Q41" s="406"/>
      <c r="R41" s="406"/>
      <c r="S41" s="405"/>
    </row>
    <row r="42" spans="1:19" x14ac:dyDescent="0.25">
      <c r="I42" s="509"/>
    </row>
    <row r="43" spans="1:19" x14ac:dyDescent="0.25">
      <c r="B43" s="1" t="s">
        <v>185</v>
      </c>
      <c r="I43" s="509"/>
    </row>
    <row r="44" spans="1:19" s="233" customFormat="1" x14ac:dyDescent="0.25">
      <c r="A44" s="37"/>
      <c r="B44" s="37"/>
      <c r="C44" s="34"/>
      <c r="D44" s="35"/>
      <c r="E44" s="35" t="s">
        <v>183</v>
      </c>
      <c r="F44" s="222">
        <f xml:space="preserve"> IF( INDEX(J44:S44, $I$4) = "", INDEX(J44:R44, $I$6), INDEX(J44:S44, $I$4))</f>
        <v>25</v>
      </c>
      <c r="G44" s="35" t="s">
        <v>29</v>
      </c>
      <c r="I44" s="509" t="str" cm="1">
        <f t="array" ref="I44" xml:space="preserve"> IF( INDEX(J44:S44, I$5) = "", IF( INDEX(J44:S44, I$6) = F44, "vw", "tu"), IF(INDEX(J44:S44, I$5) = F44, "vw", "tu"))</f>
        <v>vw</v>
      </c>
      <c r="J44" s="334"/>
      <c r="K44" s="215">
        <v>25</v>
      </c>
      <c r="L44" s="215">
        <v>25</v>
      </c>
      <c r="M44" s="215">
        <v>25</v>
      </c>
      <c r="N44" s="234"/>
      <c r="O44" s="223"/>
      <c r="P44" s="223"/>
      <c r="Q44" s="223"/>
      <c r="R44" s="223"/>
      <c r="S44" s="234"/>
    </row>
    <row r="45" spans="1:19" s="126" customFormat="1" x14ac:dyDescent="0.25">
      <c r="A45" s="193"/>
      <c r="B45" s="193"/>
      <c r="C45" s="194"/>
      <c r="D45" s="195"/>
      <c r="E45" s="196" t="s">
        <v>206</v>
      </c>
      <c r="F45" s="403">
        <f xml:space="preserve"> IF( INDEX(J45:S45, $I$4) = "", INDEX(J45:R45, $I$6), INDEX(J45:S45, $I$4))</f>
        <v>100000</v>
      </c>
      <c r="G45" s="196" t="str">
        <f xml:space="preserve"> SMU</f>
        <v>$ 000s</v>
      </c>
      <c r="H45" s="196"/>
      <c r="I45" s="509" t="str" cm="1">
        <f t="array" ref="I45" xml:space="preserve"> IF( INDEX(J45:S45, I$5) = "", IF( INDEX(J45:S45, I$6) = F45, "vw", "tu"), IF(INDEX(J45:S45, I$5) = F45, "vw", "tu"))</f>
        <v>vw</v>
      </c>
      <c r="J45" s="404"/>
      <c r="K45" s="372">
        <v>100000</v>
      </c>
      <c r="L45" s="372">
        <v>125000</v>
      </c>
      <c r="M45" s="372">
        <v>130000</v>
      </c>
      <c r="N45" s="405"/>
      <c r="O45" s="406"/>
      <c r="P45" s="406"/>
      <c r="Q45" s="406"/>
      <c r="R45" s="406"/>
      <c r="S45" s="405"/>
    </row>
    <row r="46" spans="1:19" x14ac:dyDescent="0.25">
      <c r="I46" s="509"/>
    </row>
    <row r="47" spans="1:19" x14ac:dyDescent="0.25">
      <c r="A47" s="1" t="s">
        <v>222</v>
      </c>
      <c r="I47" s="509"/>
    </row>
    <row r="48" spans="1:19" x14ac:dyDescent="0.25">
      <c r="I48" s="509"/>
    </row>
    <row r="49" spans="1:19" x14ac:dyDescent="0.25">
      <c r="B49" s="1" t="s">
        <v>223</v>
      </c>
      <c r="I49" s="509"/>
    </row>
    <row r="50" spans="1:19" s="367" customFormat="1" x14ac:dyDescent="0.25">
      <c r="A50" s="364"/>
      <c r="B50" s="364"/>
      <c r="C50" s="365"/>
      <c r="D50" s="366"/>
      <c r="E50" s="397" t="s">
        <v>213</v>
      </c>
      <c r="F50" s="398">
        <f xml:space="preserve"> IF( INDEX(J50:S50, $I$4) = "", INDEX(J50:R50, $I$6), INDEX(J50:S50, $I$4))</f>
        <v>0.7</v>
      </c>
      <c r="G50" s="397" t="s">
        <v>108</v>
      </c>
      <c r="H50" s="397"/>
      <c r="I50" s="567" t="str" cm="1">
        <f t="array" ref="I50" xml:space="preserve"> IF( INDEX(J50:S50, I$5) = "", IF( INDEX(J50:S50, I$6) = F50, "vw", "tu"), IF(INDEX(J50:S50, I$5) = F50, "vw", "tu"))</f>
        <v>vw</v>
      </c>
      <c r="J50" s="399"/>
      <c r="K50" s="400">
        <v>0.7</v>
      </c>
      <c r="L50" s="400">
        <v>0.7</v>
      </c>
      <c r="M50" s="400">
        <v>0.7</v>
      </c>
      <c r="N50" s="401"/>
      <c r="O50" s="402"/>
      <c r="P50" s="402"/>
      <c r="Q50" s="402"/>
      <c r="R50" s="402"/>
      <c r="S50" s="401"/>
    </row>
    <row r="52" spans="1:19" s="367" customFormat="1" x14ac:dyDescent="0.25">
      <c r="A52" s="364"/>
      <c r="B52" s="364"/>
      <c r="C52" s="365"/>
      <c r="D52" s="366"/>
      <c r="E52" s="397" t="s">
        <v>220</v>
      </c>
      <c r="F52" s="398">
        <f xml:space="preserve"> IF( INDEX(J52:S52, $I$4) = "", INDEX(J52:R52, $I$6), INDEX(J52:S52, $I$4))</f>
        <v>2.5000000000000001E-2</v>
      </c>
      <c r="G52" s="397" t="s">
        <v>108</v>
      </c>
      <c r="H52" s="397"/>
      <c r="I52" s="567" t="str" cm="1">
        <f t="array" ref="I52" xml:space="preserve"> IF( INDEX(J52:S52, I$5) = "", IF( INDEX(J52:S52, I$6) = F52, "vw", "tu"), IF(INDEX(J52:S52, I$5) = F52, "vw", "tu"))</f>
        <v>vw</v>
      </c>
      <c r="J52" s="399"/>
      <c r="K52" s="400">
        <v>2.5000000000000001E-2</v>
      </c>
      <c r="L52" s="400">
        <v>2.5000000000000001E-2</v>
      </c>
      <c r="M52" s="400">
        <v>2.5000000000000001E-2</v>
      </c>
      <c r="N52" s="401"/>
      <c r="O52" s="402"/>
      <c r="P52" s="402"/>
      <c r="Q52" s="402"/>
      <c r="R52" s="402"/>
      <c r="S52" s="401"/>
    </row>
    <row r="53" spans="1:19" x14ac:dyDescent="0.25">
      <c r="E53" s="397" t="s">
        <v>221</v>
      </c>
      <c r="F53" s="398">
        <f xml:space="preserve"> IF( INDEX(J53:S53, $I$4) = "", INDEX(J53:R53, $I$6), INDEX(J53:S53, $I$4))</f>
        <v>3.7999999999999999E-2</v>
      </c>
      <c r="G53" s="397" t="s">
        <v>108</v>
      </c>
      <c r="H53" s="397"/>
      <c r="I53" s="567" t="str" cm="1">
        <f t="array" ref="I53" xml:space="preserve"> IF( INDEX(J53:S53, I$5) = "", IF( INDEX(J53:S53, I$6) = F53, "vw", "tu"), IF(INDEX(J53:S53, I$5) = F53, "vw", "tu"))</f>
        <v>vw</v>
      </c>
      <c r="J53" s="399"/>
      <c r="K53" s="400">
        <v>3.7999999999999999E-2</v>
      </c>
      <c r="L53" s="400">
        <v>3.7999999999999999E-2</v>
      </c>
      <c r="M53" s="400">
        <v>3.7999999999999999E-2</v>
      </c>
      <c r="N53" s="401"/>
      <c r="O53" s="402"/>
      <c r="P53" s="402"/>
      <c r="Q53" s="402"/>
      <c r="R53" s="402"/>
      <c r="S53" s="401"/>
    </row>
    <row r="54" spans="1:19" s="300" customFormat="1" x14ac:dyDescent="0.25">
      <c r="A54" s="568"/>
      <c r="B54" s="568"/>
      <c r="C54" s="569"/>
      <c r="D54" s="305"/>
      <c r="E54" s="305" t="s">
        <v>226</v>
      </c>
      <c r="F54" s="570">
        <f xml:space="preserve"> IF( INDEX(J54:S54, $I$4) = "", INDEX(J54:R54, $I$6), INDEX(J54:S54, $I$4))</f>
        <v>10</v>
      </c>
      <c r="G54" s="305" t="s">
        <v>29</v>
      </c>
      <c r="I54" s="571" t="str" cm="1">
        <f t="array" ref="I54" xml:space="preserve"> IF( INDEX(J54:S54, I$5) = "", IF( INDEX(J54:S54, I$6) = F54, "vw", "tu"), IF(INDEX(J54:S54, I$5) = F54, "vw", "tu"))</f>
        <v>vw</v>
      </c>
      <c r="J54" s="572"/>
      <c r="K54" s="573">
        <v>10</v>
      </c>
      <c r="L54" s="573">
        <v>10</v>
      </c>
      <c r="M54" s="573">
        <v>10</v>
      </c>
      <c r="N54" s="572"/>
      <c r="O54" s="573"/>
      <c r="P54" s="573"/>
      <c r="Q54" s="573"/>
      <c r="R54" s="573"/>
      <c r="S54" s="572"/>
    </row>
    <row r="58" spans="1:19" s="211" customFormat="1" x14ac:dyDescent="0.25">
      <c r="A58" s="413" t="s">
        <v>94</v>
      </c>
      <c r="B58" s="413"/>
      <c r="C58" s="414"/>
      <c r="I58" s="512"/>
    </row>
    <row r="59" spans="1:19" s="119" customFormat="1" x14ac:dyDescent="0.25">
      <c r="A59" s="116"/>
      <c r="B59" s="116"/>
      <c r="C59" s="117"/>
      <c r="D59" s="122"/>
      <c r="F59" s="123"/>
      <c r="I59" s="503"/>
      <c r="J59" s="212"/>
      <c r="N59" s="212"/>
      <c r="S59" s="212"/>
    </row>
    <row r="60" spans="1:19" s="119" customFormat="1" x14ac:dyDescent="0.25">
      <c r="A60" s="116"/>
      <c r="B60" s="116"/>
      <c r="C60" s="117"/>
      <c r="D60" s="122"/>
      <c r="E60" s="124" t="s">
        <v>40</v>
      </c>
      <c r="F60" s="216">
        <v>1E-3</v>
      </c>
      <c r="G60" s="124" t="s">
        <v>41</v>
      </c>
      <c r="I60" s="503"/>
      <c r="J60" s="212"/>
      <c r="N60" s="212"/>
      <c r="S60" s="212"/>
    </row>
    <row r="61" spans="1:19" s="119" customFormat="1" x14ac:dyDescent="0.25">
      <c r="A61" s="116"/>
      <c r="B61" s="116"/>
      <c r="C61" s="117"/>
      <c r="D61" s="122"/>
      <c r="E61" s="124" t="s">
        <v>73</v>
      </c>
      <c r="F61" s="216">
        <v>1E-3</v>
      </c>
      <c r="G61" s="124" t="s">
        <v>41</v>
      </c>
      <c r="I61" s="503"/>
      <c r="J61" s="212"/>
      <c r="N61" s="212"/>
      <c r="S61" s="212"/>
    </row>
    <row r="62" spans="1:19" s="35" customFormat="1" x14ac:dyDescent="0.25">
      <c r="A62" s="37"/>
      <c r="B62" s="37"/>
      <c r="C62" s="34"/>
      <c r="E62" s="35" t="s">
        <v>43</v>
      </c>
      <c r="F62" s="368">
        <v>12</v>
      </c>
      <c r="G62" s="35" t="s">
        <v>10</v>
      </c>
      <c r="I62" s="503"/>
      <c r="J62" s="211"/>
      <c r="N62" s="211"/>
      <c r="S62" s="211"/>
    </row>
    <row r="63" spans="1:19" s="577" customFormat="1" x14ac:dyDescent="0.25">
      <c r="A63" s="574"/>
      <c r="B63" s="574"/>
      <c r="C63" s="575"/>
      <c r="D63" s="576"/>
      <c r="E63" s="577" t="s">
        <v>107</v>
      </c>
      <c r="F63" s="578">
        <v>4</v>
      </c>
      <c r="G63" s="577" t="s">
        <v>88</v>
      </c>
      <c r="I63" s="579"/>
      <c r="J63" s="580"/>
      <c r="N63" s="580"/>
      <c r="S63" s="580"/>
    </row>
    <row r="64" spans="1:19" x14ac:dyDescent="0.25">
      <c r="E64" s="12" t="s">
        <v>92</v>
      </c>
      <c r="F64" s="369" t="s">
        <v>112</v>
      </c>
      <c r="G64" s="12" t="s">
        <v>93</v>
      </c>
      <c r="I64" s="513"/>
    </row>
    <row r="65" spans="1:19" x14ac:dyDescent="0.25">
      <c r="E65" s="199" t="s">
        <v>113</v>
      </c>
      <c r="F65" s="412">
        <v>100</v>
      </c>
      <c r="G65" s="199" t="s">
        <v>113</v>
      </c>
      <c r="H65" s="199"/>
    </row>
    <row r="66" spans="1:19" x14ac:dyDescent="0.25">
      <c r="E66" s="199" t="s">
        <v>114</v>
      </c>
      <c r="F66" s="412">
        <v>1000000</v>
      </c>
      <c r="G66" s="199" t="s">
        <v>115</v>
      </c>
      <c r="H66" s="199"/>
    </row>
    <row r="67" spans="1:19" x14ac:dyDescent="0.25">
      <c r="E67" s="199" t="s">
        <v>242</v>
      </c>
      <c r="F67" s="412">
        <v>1000</v>
      </c>
      <c r="G67" s="199" t="s">
        <v>111</v>
      </c>
      <c r="H67" s="199"/>
    </row>
    <row r="68" spans="1:19" x14ac:dyDescent="0.25">
      <c r="E68" s="199" t="s">
        <v>203</v>
      </c>
      <c r="F68" s="412">
        <v>-1.0000000000000001E-9</v>
      </c>
      <c r="G68" s="199" t="str">
        <f xml:space="preserve"> SMU</f>
        <v>$ 000s</v>
      </c>
      <c r="H68" s="199"/>
    </row>
    <row r="70" spans="1:19" x14ac:dyDescent="0.25">
      <c r="B70" s="1" t="s">
        <v>27</v>
      </c>
    </row>
    <row r="71" spans="1:19" s="52" customFormat="1" x14ac:dyDescent="0.25">
      <c r="A71" s="15"/>
      <c r="B71" s="15"/>
      <c r="C71" s="21"/>
      <c r="D71" s="60"/>
      <c r="E71" s="9" t="s">
        <v>30</v>
      </c>
      <c r="F71" s="217" t="s">
        <v>31</v>
      </c>
      <c r="G71" s="9" t="s">
        <v>26</v>
      </c>
      <c r="H71" s="9"/>
      <c r="I71" s="503"/>
      <c r="J71" s="210"/>
      <c r="N71" s="210"/>
      <c r="S71" s="210"/>
    </row>
    <row r="72" spans="1:19" s="52" customFormat="1" x14ac:dyDescent="0.25">
      <c r="A72" s="15"/>
      <c r="B72" s="15"/>
      <c r="C72" s="21"/>
      <c r="D72" s="60"/>
      <c r="E72" s="9" t="s">
        <v>46</v>
      </c>
      <c r="F72" s="417" t="s">
        <v>47</v>
      </c>
      <c r="G72" s="9" t="s">
        <v>26</v>
      </c>
      <c r="H72" s="9"/>
      <c r="I72" s="503"/>
      <c r="J72" s="210"/>
      <c r="N72" s="210"/>
      <c r="S72" s="210"/>
    </row>
    <row r="73" spans="1:19" s="52" customFormat="1" x14ac:dyDescent="0.25">
      <c r="A73" s="15"/>
      <c r="B73" s="15"/>
      <c r="C73" s="21"/>
      <c r="D73" s="60"/>
      <c r="E73" s="9" t="s">
        <v>48</v>
      </c>
      <c r="F73" s="217" t="s">
        <v>48</v>
      </c>
      <c r="G73" s="9" t="s">
        <v>26</v>
      </c>
      <c r="H73" s="9"/>
      <c r="I73" s="513"/>
      <c r="J73" s="210"/>
      <c r="N73" s="210"/>
      <c r="S73" s="210"/>
    </row>
    <row r="74" spans="1:19" s="52" customFormat="1" x14ac:dyDescent="0.25">
      <c r="A74" s="15"/>
      <c r="B74" s="15"/>
      <c r="C74" s="21"/>
      <c r="D74" s="60"/>
      <c r="E74" s="9" t="s">
        <v>49</v>
      </c>
      <c r="F74" s="217" t="s">
        <v>49</v>
      </c>
      <c r="G74" s="9" t="s">
        <v>26</v>
      </c>
      <c r="H74" s="9"/>
      <c r="I74" s="513"/>
      <c r="J74" s="210"/>
      <c r="N74" s="210"/>
      <c r="S74" s="210"/>
    </row>
    <row r="75" spans="1:19" s="52" customFormat="1" x14ac:dyDescent="0.25">
      <c r="A75" s="15"/>
      <c r="B75" s="15"/>
      <c r="C75" s="21"/>
      <c r="D75" s="60"/>
      <c r="E75" s="9"/>
      <c r="F75" s="43"/>
      <c r="G75" s="9"/>
      <c r="H75" s="9"/>
      <c r="I75" s="513"/>
      <c r="J75" s="210"/>
      <c r="N75" s="210"/>
      <c r="S75" s="210"/>
    </row>
    <row r="76" spans="1:19" s="126" customFormat="1" x14ac:dyDescent="0.25">
      <c r="A76" s="193"/>
      <c r="B76" s="193"/>
      <c r="C76" s="194"/>
      <c r="D76" s="195"/>
      <c r="E76" s="196" t="s">
        <v>120</v>
      </c>
      <c r="F76" s="403">
        <f xml:space="preserve"> IF( INDEX(J76:S76, $I$4) = "", INDEX(J76:R76, $I$6), INDEX(J76:S76, $I$4))</f>
        <v>0</v>
      </c>
      <c r="G76" s="196" t="s">
        <v>121</v>
      </c>
      <c r="H76" s="196"/>
      <c r="I76" s="509" t="str" cm="1">
        <f t="array" ref="I76" xml:space="preserve"> IF( INDEX(J76:S76, I$5) = "", IF( INDEX(J76:S76, I$6) = F76, "vw", "tu"), IF(INDEX(J76:S76, I$5) = F76, "vw", "tu"))</f>
        <v>vw</v>
      </c>
      <c r="J76" s="404"/>
      <c r="K76" s="372"/>
      <c r="L76" s="372"/>
      <c r="M76" s="372"/>
      <c r="N76" s="405"/>
      <c r="O76" s="406"/>
      <c r="P76" s="406"/>
      <c r="Q76" s="406"/>
      <c r="R76" s="406"/>
      <c r="S76" s="405"/>
    </row>
    <row r="77" spans="1:19" s="52" customFormat="1" x14ac:dyDescent="0.25">
      <c r="A77" s="15"/>
      <c r="B77" s="15"/>
      <c r="C77" s="21"/>
      <c r="D77" s="60"/>
      <c r="E77" s="9"/>
      <c r="F77" s="43"/>
      <c r="G77" s="9"/>
      <c r="H77" s="9"/>
      <c r="I77" s="509"/>
      <c r="J77" s="210"/>
      <c r="N77" s="210"/>
      <c r="S77" s="210"/>
    </row>
    <row r="78" spans="1:19" x14ac:dyDescent="0.25">
      <c r="I78" s="509"/>
    </row>
    <row r="79" spans="1:19" x14ac:dyDescent="0.25">
      <c r="A79" s="1" t="s">
        <v>63</v>
      </c>
      <c r="I79" s="509"/>
    </row>
    <row r="80" spans="1:19" x14ac:dyDescent="0.25">
      <c r="I80" s="509"/>
    </row>
  </sheetData>
  <phoneticPr fontId="2" type="noConversion"/>
  <conditionalFormatting sqref="O21:R32 O34:R40 O45:R53 O42:R43 O65:R67 O63:R63 O16:R16 O19:R19 P13:R13">
    <cfRule type="cellIs" dxfId="192" priority="363" operator="equal">
      <formula>""</formula>
    </cfRule>
  </conditionalFormatting>
  <conditionalFormatting sqref="O17:R17">
    <cfRule type="cellIs" dxfId="191" priority="360" operator="equal">
      <formula>""</formula>
    </cfRule>
  </conditionalFormatting>
  <conditionalFormatting sqref="O15:R15">
    <cfRule type="cellIs" dxfId="190" priority="359" operator="equal">
      <formula>""</formula>
    </cfRule>
  </conditionalFormatting>
  <conditionalFormatting sqref="O14:R14">
    <cfRule type="cellIs" dxfId="189" priority="358" operator="equal">
      <formula>""</formula>
    </cfRule>
  </conditionalFormatting>
  <conditionalFormatting sqref="O65:R65">
    <cfRule type="cellIs" dxfId="188" priority="208" operator="equal">
      <formula>""</formula>
    </cfRule>
  </conditionalFormatting>
  <conditionalFormatting sqref="O66:R66">
    <cfRule type="cellIs" dxfId="187" priority="206" operator="equal">
      <formula>""</formula>
    </cfRule>
  </conditionalFormatting>
  <conditionalFormatting sqref="O67:R67">
    <cfRule type="cellIs" dxfId="186" priority="204" operator="equal">
      <formula>""</formula>
    </cfRule>
  </conditionalFormatting>
  <conditionalFormatting sqref="I67 I69:I70">
    <cfRule type="cellIs" dxfId="185" priority="161" operator="equal">
      <formula>1</formula>
    </cfRule>
  </conditionalFormatting>
  <conditionalFormatting sqref="I67">
    <cfRule type="cellIs" dxfId="184" priority="160" operator="equal">
      <formula>1</formula>
    </cfRule>
  </conditionalFormatting>
  <conditionalFormatting sqref="I69">
    <cfRule type="cellIs" dxfId="183" priority="159" operator="equal">
      <formula>1</formula>
    </cfRule>
  </conditionalFormatting>
  <conditionalFormatting sqref="I70">
    <cfRule type="cellIs" dxfId="182" priority="158" operator="equal">
      <formula>1</formula>
    </cfRule>
  </conditionalFormatting>
  <conditionalFormatting sqref="I77:I80 I42:I43 I45:I53 I26:I32 I34:I40">
    <cfRule type="cellIs" dxfId="181" priority="157" operator="equal">
      <formula>"tu"</formula>
    </cfRule>
  </conditionalFormatting>
  <conditionalFormatting sqref="O13">
    <cfRule type="cellIs" dxfId="180" priority="152" operator="equal">
      <formula>""</formula>
    </cfRule>
  </conditionalFormatting>
  <conditionalFormatting sqref="I34">
    <cfRule type="cellIs" dxfId="179" priority="123" operator="equal">
      <formula>"tu"</formula>
    </cfRule>
  </conditionalFormatting>
  <conditionalFormatting sqref="O28:R28">
    <cfRule type="cellIs" dxfId="178" priority="122" operator="equal">
      <formula>""</formula>
    </cfRule>
  </conditionalFormatting>
  <conditionalFormatting sqref="O29:R29">
    <cfRule type="cellIs" dxfId="177" priority="120" operator="equal">
      <formula>""</formula>
    </cfRule>
  </conditionalFormatting>
  <conditionalFormatting sqref="O30:R30">
    <cfRule type="cellIs" dxfId="176" priority="118" operator="equal">
      <formula>""</formula>
    </cfRule>
  </conditionalFormatting>
  <conditionalFormatting sqref="O31:R31">
    <cfRule type="cellIs" dxfId="175" priority="116" operator="equal">
      <formula>""</formula>
    </cfRule>
  </conditionalFormatting>
  <conditionalFormatting sqref="O35:R35">
    <cfRule type="cellIs" dxfId="174" priority="114" operator="equal">
      <formula>""</formula>
    </cfRule>
  </conditionalFormatting>
  <conditionalFormatting sqref="O76:R76">
    <cfRule type="cellIs" dxfId="173" priority="76" operator="equal">
      <formula>""</formula>
    </cfRule>
  </conditionalFormatting>
  <conditionalFormatting sqref="I76">
    <cfRule type="cellIs" dxfId="172" priority="72" operator="equal">
      <formula>"tu"</formula>
    </cfRule>
  </conditionalFormatting>
  <conditionalFormatting sqref="I13">
    <cfRule type="cellIs" dxfId="171" priority="71" operator="equal">
      <formula>"tu"</formula>
    </cfRule>
  </conditionalFormatting>
  <conditionalFormatting sqref="I14">
    <cfRule type="cellIs" dxfId="170" priority="70" operator="equal">
      <formula>"tu"</formula>
    </cfRule>
  </conditionalFormatting>
  <conditionalFormatting sqref="I15">
    <cfRule type="cellIs" dxfId="169" priority="69" operator="equal">
      <formula>"tu"</formula>
    </cfRule>
  </conditionalFormatting>
  <conditionalFormatting sqref="I16">
    <cfRule type="cellIs" dxfId="168" priority="68" operator="equal">
      <formula>"tu"</formula>
    </cfRule>
  </conditionalFormatting>
  <conditionalFormatting sqref="I17">
    <cfRule type="cellIs" dxfId="167" priority="67" operator="equal">
      <formula>"tu"</formula>
    </cfRule>
  </conditionalFormatting>
  <conditionalFormatting sqref="I19">
    <cfRule type="cellIs" dxfId="166" priority="66" operator="equal">
      <formula>"tu"</formula>
    </cfRule>
  </conditionalFormatting>
  <conditionalFormatting sqref="I21:I23">
    <cfRule type="cellIs" dxfId="165" priority="65" operator="equal">
      <formula>"tu"</formula>
    </cfRule>
  </conditionalFormatting>
  <conditionalFormatting sqref="O41:R41">
    <cfRule type="cellIs" dxfId="164" priority="44" operator="equal">
      <formula>""</formula>
    </cfRule>
  </conditionalFormatting>
  <conditionalFormatting sqref="I41">
    <cfRule type="cellIs" dxfId="163" priority="43" operator="equal">
      <formula>"tu"</formula>
    </cfRule>
  </conditionalFormatting>
  <conditionalFormatting sqref="O41:R43">
    <cfRule type="cellIs" dxfId="162" priority="42" operator="equal">
      <formula>""</formula>
    </cfRule>
  </conditionalFormatting>
  <conditionalFormatting sqref="I41:I43">
    <cfRule type="cellIs" dxfId="161" priority="40" operator="equal">
      <formula>"tu"</formula>
    </cfRule>
  </conditionalFormatting>
  <conditionalFormatting sqref="O44:R44">
    <cfRule type="cellIs" dxfId="160" priority="39" operator="equal">
      <formula>""</formula>
    </cfRule>
  </conditionalFormatting>
  <conditionalFormatting sqref="I44">
    <cfRule type="cellIs" dxfId="159" priority="38" operator="equal">
      <formula>"tu"</formula>
    </cfRule>
  </conditionalFormatting>
  <conditionalFormatting sqref="O45:R45">
    <cfRule type="cellIs" dxfId="158" priority="37" operator="equal">
      <formula>""</formula>
    </cfRule>
  </conditionalFormatting>
  <conditionalFormatting sqref="I45">
    <cfRule type="cellIs" dxfId="157" priority="36" operator="equal">
      <formula>"tu"</formula>
    </cfRule>
  </conditionalFormatting>
  <conditionalFormatting sqref="O68:R68">
    <cfRule type="cellIs" dxfId="156" priority="35" operator="equal">
      <formula>""</formula>
    </cfRule>
  </conditionalFormatting>
  <conditionalFormatting sqref="O68:R68">
    <cfRule type="cellIs" dxfId="155" priority="34" operator="equal">
      <formula>""</formula>
    </cfRule>
  </conditionalFormatting>
  <conditionalFormatting sqref="I68">
    <cfRule type="cellIs" dxfId="154" priority="33" operator="equal">
      <formula>1</formula>
    </cfRule>
  </conditionalFormatting>
  <conditionalFormatting sqref="I68">
    <cfRule type="cellIs" dxfId="153" priority="32" operator="equal">
      <formula>1</formula>
    </cfRule>
  </conditionalFormatting>
  <conditionalFormatting sqref="O33:R33">
    <cfRule type="cellIs" dxfId="152" priority="31" operator="equal">
      <formula>""</formula>
    </cfRule>
  </conditionalFormatting>
  <conditionalFormatting sqref="I33">
    <cfRule type="cellIs" dxfId="151" priority="30" operator="equal">
      <formula>"tu"</formula>
    </cfRule>
  </conditionalFormatting>
  <conditionalFormatting sqref="I33">
    <cfRule type="cellIs" dxfId="150" priority="29" operator="equal">
      <formula>"tu"</formula>
    </cfRule>
  </conditionalFormatting>
  <conditionalFormatting sqref="O50:R50">
    <cfRule type="cellIs" dxfId="149" priority="8" operator="equal">
      <formula>""</formula>
    </cfRule>
  </conditionalFormatting>
  <conditionalFormatting sqref="I50">
    <cfRule type="cellIs" dxfId="148" priority="7" operator="equal">
      <formula>"tu"</formula>
    </cfRule>
  </conditionalFormatting>
  <conditionalFormatting sqref="O52:R52">
    <cfRule type="cellIs" dxfId="147" priority="6" operator="equal">
      <formula>""</formula>
    </cfRule>
  </conditionalFormatting>
  <conditionalFormatting sqref="I52">
    <cfRule type="cellIs" dxfId="146" priority="5" operator="equal">
      <formula>"tu"</formula>
    </cfRule>
  </conditionalFormatting>
  <conditionalFormatting sqref="O53:R53">
    <cfRule type="cellIs" dxfId="145" priority="4" operator="equal">
      <formula>""</formula>
    </cfRule>
  </conditionalFormatting>
  <conditionalFormatting sqref="I53">
    <cfRule type="cellIs" dxfId="144" priority="3" operator="equal">
      <formula>"tu"</formula>
    </cfRule>
  </conditionalFormatting>
  <conditionalFormatting sqref="O54:R54">
    <cfRule type="cellIs" dxfId="143" priority="2" operator="equal">
      <formula>""</formula>
    </cfRule>
  </conditionalFormatting>
  <conditionalFormatting sqref="I54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65"/>
  <sheetViews>
    <sheetView defaultGridColor="0" colorId="22" zoomScale="110" zoomScaleNormal="110" workbookViewId="0">
      <pane xSplit="9" ySplit="5" topLeftCell="J12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60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54"/>
      <c r="GL14" s="554"/>
      <c r="GM14" s="554"/>
      <c r="GN14" s="554"/>
      <c r="GO14" s="554"/>
      <c r="GP14" s="554"/>
      <c r="GQ14" s="554"/>
      <c r="GR14" s="554"/>
      <c r="GS14" s="554"/>
      <c r="GT14" s="554"/>
      <c r="GU14" s="554"/>
      <c r="GV14" s="554"/>
      <c r="GW14" s="554"/>
      <c r="GX14" s="554"/>
      <c r="GY14" s="554"/>
      <c r="GZ14" s="554"/>
      <c r="HA14" s="554"/>
      <c r="HB14" s="554"/>
      <c r="HC14" s="554"/>
      <c r="HD14" s="554"/>
      <c r="HE14" s="554"/>
      <c r="HF14" s="554"/>
      <c r="HG14" s="554"/>
      <c r="HH14" s="554"/>
      <c r="HI14" s="554"/>
      <c r="HJ14" s="554"/>
      <c r="HK14" s="554"/>
      <c r="HL14" s="554"/>
      <c r="HM14" s="554"/>
      <c r="HN14" s="554"/>
      <c r="HO14" s="554"/>
      <c r="HP14" s="554"/>
      <c r="HQ14" s="554"/>
      <c r="HR14" s="554"/>
      <c r="HS14" s="554"/>
      <c r="HT14" s="554"/>
      <c r="HU14" s="554"/>
      <c r="HV14" s="554"/>
      <c r="HW14" s="554"/>
      <c r="HX14" s="554"/>
      <c r="HY14" s="554"/>
      <c r="HZ14" s="554"/>
      <c r="IA14" s="554"/>
      <c r="IB14" s="554"/>
      <c r="IC14" s="554"/>
      <c r="ID14" s="554"/>
      <c r="IE14" s="554"/>
      <c r="IF14" s="554"/>
      <c r="IG14" s="554"/>
      <c r="IH14" s="554"/>
      <c r="II14" s="554"/>
      <c r="IJ14" s="554"/>
      <c r="IK14" s="554"/>
      <c r="IL14" s="554"/>
      <c r="IM14" s="554"/>
      <c r="IN14" s="554"/>
      <c r="IO14" s="554"/>
      <c r="IP14" s="554"/>
      <c r="IQ14" s="554"/>
      <c r="IR14" s="554"/>
      <c r="IS14" s="554"/>
      <c r="IT14" s="554"/>
      <c r="IU14" s="554"/>
      <c r="IV14" s="554"/>
      <c r="IW14" s="554"/>
      <c r="IX14" s="554"/>
      <c r="IY14" s="554"/>
      <c r="IZ14" s="554"/>
      <c r="JA14" s="554"/>
      <c r="JB14" s="554"/>
      <c r="JC14" s="554"/>
      <c r="JD14" s="554"/>
      <c r="JE14" s="554"/>
      <c r="JF14" s="554"/>
      <c r="JG14" s="554"/>
      <c r="JH14" s="554"/>
      <c r="JI14" s="554"/>
      <c r="JJ14" s="554"/>
      <c r="JK14" s="554"/>
      <c r="JL14" s="554"/>
      <c r="JM14" s="554"/>
      <c r="JN14" s="554"/>
      <c r="JO14" s="554"/>
      <c r="JP14" s="554"/>
      <c r="JQ14" s="554"/>
      <c r="JR14" s="554"/>
      <c r="JS14" s="554"/>
      <c r="JT14" s="554"/>
      <c r="JU14" s="554"/>
      <c r="JV14" s="554"/>
      <c r="JW14" s="554"/>
      <c r="JX14" s="554"/>
      <c r="JY14" s="554"/>
      <c r="JZ14" s="554"/>
      <c r="KA14" s="554"/>
      <c r="KB14" s="554"/>
      <c r="KC14" s="554"/>
      <c r="KD14" s="554"/>
      <c r="KE14" s="554"/>
      <c r="KF14" s="554"/>
      <c r="KG14" s="554"/>
      <c r="KH14" s="554"/>
      <c r="KI14" s="554"/>
      <c r="KJ14" s="554"/>
      <c r="KK14" s="554"/>
      <c r="KL14" s="554"/>
      <c r="KM14" s="554"/>
      <c r="KN14" s="554"/>
      <c r="KO14" s="554"/>
      <c r="KP14" s="554"/>
      <c r="KQ14" s="554"/>
      <c r="KR14" s="554"/>
      <c r="KS14" s="554"/>
      <c r="KT14" s="554"/>
      <c r="KU14" s="554"/>
      <c r="KV14" s="554"/>
      <c r="KW14" s="554"/>
      <c r="KX14" s="554"/>
      <c r="KY14" s="554"/>
      <c r="KZ14" s="554"/>
      <c r="LA14" s="554"/>
      <c r="LB14" s="554"/>
      <c r="LC14" s="554"/>
      <c r="LD14" s="554"/>
      <c r="LE14" s="554"/>
      <c r="LF14" s="554"/>
      <c r="LG14" s="554"/>
      <c r="LH14" s="554"/>
      <c r="LI14" s="554"/>
      <c r="LJ14" s="554"/>
      <c r="LK14" s="554"/>
      <c r="LL14" s="554"/>
      <c r="LM14" s="554"/>
      <c r="LN14" s="554"/>
      <c r="LO14" s="554"/>
      <c r="LP14" s="554"/>
      <c r="LQ14" s="554"/>
      <c r="LR14" s="554"/>
      <c r="LS14" s="554"/>
      <c r="LT14" s="554"/>
      <c r="LU14" s="554"/>
      <c r="LV14" s="554"/>
      <c r="LW14" s="554"/>
      <c r="LX14" s="554"/>
      <c r="LY14" s="554"/>
      <c r="LZ14" s="554"/>
      <c r="MA14" s="554"/>
      <c r="MB14" s="554"/>
      <c r="MC14" s="554"/>
      <c r="MD14" s="554"/>
      <c r="ME14" s="554"/>
      <c r="MF14" s="554"/>
      <c r="MG14" s="554"/>
      <c r="MH14" s="554"/>
      <c r="MI14" s="554"/>
      <c r="MJ14" s="554"/>
      <c r="MK14" s="554"/>
      <c r="ML14" s="554"/>
      <c r="MM14" s="554"/>
      <c r="MN14" s="554"/>
      <c r="MO14" s="554"/>
      <c r="MP14" s="554"/>
      <c r="MQ14" s="554"/>
      <c r="MR14" s="554"/>
      <c r="MS14" s="554"/>
      <c r="MT14" s="554"/>
      <c r="MU14" s="554"/>
      <c r="MV14" s="554"/>
      <c r="MW14" s="554"/>
      <c r="MX14" s="554"/>
      <c r="MY14" s="554"/>
      <c r="MZ14" s="554"/>
      <c r="NA14" s="554"/>
      <c r="NB14" s="554"/>
      <c r="NC14" s="554"/>
      <c r="ND14" s="554"/>
      <c r="NE14" s="554"/>
      <c r="NF14" s="554"/>
      <c r="NG14" s="554"/>
      <c r="NH14" s="554"/>
      <c r="NI14" s="554"/>
      <c r="NJ14" s="554"/>
      <c r="NK14" s="554"/>
      <c r="NL14" s="554"/>
      <c r="NM14" s="554"/>
      <c r="NN14" s="554"/>
      <c r="NO14" s="554"/>
      <c r="NP14" s="554"/>
      <c r="NQ14" s="554"/>
      <c r="NR14" s="554"/>
      <c r="NS14" s="554"/>
      <c r="NT14" s="554"/>
      <c r="NU14" s="554"/>
      <c r="NV14" s="554"/>
      <c r="NW14" s="554"/>
      <c r="NX14" s="554"/>
      <c r="NY14" s="554"/>
      <c r="NZ14" s="554"/>
      <c r="OA14" s="554"/>
      <c r="OB14" s="554"/>
      <c r="OC14" s="554"/>
      <c r="OD14" s="554"/>
      <c r="OE14" s="554"/>
      <c r="OF14" s="554"/>
      <c r="OG14" s="554"/>
      <c r="OH14" s="554"/>
      <c r="OI14" s="554"/>
      <c r="OJ14" s="554"/>
      <c r="OK14" s="554"/>
      <c r="OL14" s="554"/>
      <c r="OM14" s="554"/>
      <c r="ON14" s="554"/>
      <c r="OO14" s="554"/>
      <c r="OP14" s="554"/>
      <c r="OQ14" s="554"/>
      <c r="OR14" s="554"/>
      <c r="OS14" s="554"/>
      <c r="OT14" s="554"/>
      <c r="OU14" s="554"/>
      <c r="OV14" s="554"/>
      <c r="OW14" s="554"/>
      <c r="OX14" s="554"/>
      <c r="OY14" s="554"/>
      <c r="OZ14" s="554"/>
      <c r="PA14" s="554"/>
      <c r="PB14" s="554"/>
      <c r="PC14" s="554"/>
      <c r="PD14" s="554"/>
      <c r="PE14" s="554"/>
      <c r="PF14" s="554"/>
      <c r="PG14" s="554"/>
      <c r="PH14" s="554"/>
      <c r="PI14" s="554"/>
      <c r="PJ14" s="554"/>
      <c r="PK14" s="554"/>
      <c r="PL14" s="554"/>
      <c r="PM14" s="554"/>
      <c r="PN14" s="554"/>
      <c r="PO14" s="554"/>
      <c r="PP14" s="554"/>
      <c r="PQ14" s="554"/>
      <c r="PR14" s="554"/>
      <c r="PS14" s="554"/>
      <c r="PT14" s="554"/>
      <c r="PU14" s="554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6" t="str">
        <f xml:space="preserve"> InpC!E$13</f>
        <v>First date of time rulers</v>
      </c>
      <c r="F17" s="396">
        <f xml:space="preserve"> InpC!F$13</f>
        <v>44013</v>
      </c>
      <c r="G17" s="396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155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InpC!E$62</f>
        <v>Months in year</v>
      </c>
      <c r="F36" s="174">
        <f xml:space="preserve"> InpC!F$62</f>
        <v>12</v>
      </c>
      <c r="G36" s="174" t="str">
        <f xml:space="preserve"> InpC!G$62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157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InpC!E$62</f>
        <v>Months in year</v>
      </c>
      <c r="F46" s="174">
        <f xml:space="preserve"> InpC!F$62</f>
        <v>12</v>
      </c>
      <c r="G46" s="174" t="str">
        <f xml:space="preserve"> InpC!G$62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0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19"/>
      <c r="GL49" s="419"/>
      <c r="GM49" s="419"/>
      <c r="GN49" s="419"/>
      <c r="GO49" s="419"/>
      <c r="GP49" s="419"/>
      <c r="GQ49" s="419"/>
      <c r="GR49" s="419"/>
      <c r="GS49" s="419"/>
      <c r="GT49" s="419"/>
      <c r="GU49" s="419"/>
      <c r="GV49" s="419"/>
      <c r="GW49" s="419"/>
      <c r="GX49" s="419"/>
      <c r="GY49" s="419"/>
      <c r="GZ49" s="419"/>
      <c r="HA49" s="419"/>
      <c r="HB49" s="419"/>
      <c r="HC49" s="419"/>
      <c r="HD49" s="419"/>
      <c r="HE49" s="419"/>
      <c r="HF49" s="419"/>
      <c r="HG49" s="419"/>
      <c r="HH49" s="419"/>
      <c r="HI49" s="419"/>
      <c r="HJ49" s="419"/>
      <c r="HK49" s="419"/>
      <c r="HL49" s="419"/>
      <c r="HM49" s="419"/>
      <c r="HN49" s="419"/>
      <c r="HO49" s="419"/>
      <c r="HP49" s="419"/>
      <c r="HQ49" s="419"/>
      <c r="HR49" s="419"/>
      <c r="HS49" s="419"/>
      <c r="HT49" s="419"/>
      <c r="HU49" s="419"/>
      <c r="HV49" s="419"/>
      <c r="HW49" s="419"/>
      <c r="HX49" s="419"/>
      <c r="HY49" s="419"/>
      <c r="HZ49" s="419"/>
      <c r="IA49" s="419"/>
      <c r="IB49" s="419"/>
      <c r="IC49" s="419"/>
      <c r="ID49" s="419"/>
      <c r="IE49" s="419"/>
      <c r="IF49" s="419"/>
      <c r="IG49" s="419"/>
      <c r="IH49" s="419"/>
      <c r="II49" s="419"/>
      <c r="IJ49" s="419"/>
      <c r="IK49" s="419"/>
      <c r="IL49" s="419"/>
      <c r="IM49" s="419"/>
      <c r="IN49" s="419"/>
      <c r="IO49" s="419"/>
      <c r="IP49" s="419"/>
      <c r="IQ49" s="419"/>
      <c r="IR49" s="419"/>
      <c r="IS49" s="419"/>
      <c r="IT49" s="419"/>
      <c r="IU49" s="419"/>
      <c r="IV49" s="419"/>
      <c r="IW49" s="419"/>
      <c r="IX49" s="419"/>
      <c r="IY49" s="419"/>
      <c r="IZ49" s="419"/>
      <c r="JA49" s="419"/>
      <c r="JB49" s="419"/>
      <c r="JC49" s="419"/>
      <c r="JD49" s="419"/>
      <c r="JE49" s="419"/>
      <c r="JF49" s="419"/>
      <c r="JG49" s="419"/>
      <c r="JH49" s="419"/>
      <c r="JI49" s="419"/>
      <c r="JJ49" s="419"/>
      <c r="JK49" s="419"/>
      <c r="JL49" s="419"/>
      <c r="JM49" s="419"/>
      <c r="JN49" s="419"/>
      <c r="JO49" s="419"/>
      <c r="JP49" s="419"/>
      <c r="JQ49" s="419"/>
      <c r="JR49" s="419"/>
      <c r="JS49" s="419"/>
      <c r="JT49" s="419"/>
      <c r="JU49" s="419"/>
      <c r="JV49" s="419"/>
      <c r="JW49" s="419"/>
      <c r="JX49" s="419"/>
      <c r="JY49" s="419"/>
      <c r="JZ49" s="419"/>
      <c r="KA49" s="419"/>
      <c r="KB49" s="419"/>
      <c r="KC49" s="419"/>
      <c r="KD49" s="419"/>
      <c r="KE49" s="419"/>
      <c r="KF49" s="419"/>
      <c r="KG49" s="419"/>
      <c r="KH49" s="419"/>
      <c r="KI49" s="419"/>
      <c r="KJ49" s="419"/>
      <c r="KK49" s="419"/>
      <c r="KL49" s="419"/>
      <c r="KM49" s="419"/>
      <c r="KN49" s="419"/>
      <c r="KO49" s="419"/>
      <c r="KP49" s="419"/>
      <c r="KQ49" s="419"/>
      <c r="KR49" s="419"/>
      <c r="KS49" s="419"/>
      <c r="KT49" s="419"/>
      <c r="KU49" s="419"/>
      <c r="KV49" s="419"/>
      <c r="KW49" s="419"/>
      <c r="KX49" s="419"/>
      <c r="KY49" s="419"/>
      <c r="KZ49" s="419"/>
      <c r="LA49" s="419"/>
      <c r="LB49" s="419"/>
      <c r="LC49" s="419"/>
      <c r="LD49" s="419"/>
      <c r="LE49" s="419"/>
      <c r="LF49" s="419"/>
      <c r="LG49" s="419"/>
      <c r="LH49" s="419"/>
      <c r="LI49" s="419"/>
      <c r="LJ49" s="419"/>
      <c r="LK49" s="419"/>
      <c r="LL49" s="419"/>
      <c r="LM49" s="419"/>
      <c r="LN49" s="419"/>
      <c r="LO49" s="419"/>
      <c r="LP49" s="419"/>
      <c r="LQ49" s="419"/>
      <c r="LR49" s="419"/>
      <c r="LS49" s="419"/>
      <c r="LT49" s="419"/>
      <c r="LU49" s="419"/>
      <c r="LV49" s="419"/>
      <c r="LW49" s="419"/>
      <c r="LX49" s="419"/>
      <c r="LY49" s="419"/>
      <c r="LZ49" s="419"/>
      <c r="MA49" s="419"/>
      <c r="MB49" s="419"/>
      <c r="MC49" s="419"/>
      <c r="MD49" s="419"/>
      <c r="ME49" s="419"/>
      <c r="MF49" s="419"/>
      <c r="MG49" s="419"/>
      <c r="MH49" s="419"/>
      <c r="MI49" s="419"/>
      <c r="MJ49" s="419"/>
      <c r="MK49" s="419"/>
      <c r="ML49" s="419"/>
      <c r="MM49" s="419"/>
      <c r="MN49" s="419"/>
      <c r="MO49" s="419"/>
      <c r="MP49" s="419"/>
      <c r="MQ49" s="419"/>
      <c r="MR49" s="419"/>
      <c r="MS49" s="419"/>
      <c r="MT49" s="419"/>
      <c r="MU49" s="419"/>
      <c r="MV49" s="419"/>
      <c r="MW49" s="419"/>
      <c r="MX49" s="419"/>
      <c r="MY49" s="419"/>
      <c r="MZ49" s="419"/>
      <c r="NA49" s="419"/>
      <c r="NB49" s="419"/>
      <c r="NC49" s="419"/>
      <c r="ND49" s="419"/>
      <c r="NE49" s="419"/>
      <c r="NF49" s="419"/>
      <c r="NG49" s="419"/>
      <c r="NH49" s="419"/>
      <c r="NI49" s="419"/>
      <c r="NJ49" s="419"/>
      <c r="NK49" s="419"/>
      <c r="NL49" s="419"/>
      <c r="NM49" s="419"/>
      <c r="NN49" s="419"/>
      <c r="NO49" s="419"/>
      <c r="NP49" s="419"/>
      <c r="NQ49" s="419"/>
      <c r="NR49" s="419"/>
      <c r="NS49" s="419"/>
      <c r="NT49" s="419"/>
      <c r="NU49" s="419"/>
      <c r="NV49" s="419"/>
      <c r="NW49" s="419"/>
      <c r="NX49" s="419"/>
      <c r="NY49" s="419"/>
      <c r="NZ49" s="419"/>
      <c r="OA49" s="419"/>
      <c r="OB49" s="419"/>
      <c r="OC49" s="419"/>
      <c r="OD49" s="419"/>
      <c r="OE49" s="419"/>
      <c r="OF49" s="419"/>
      <c r="OG49" s="419"/>
      <c r="OH49" s="419"/>
      <c r="OI49" s="419"/>
      <c r="OJ49" s="419"/>
      <c r="OK49" s="419"/>
      <c r="OL49" s="419"/>
      <c r="OM49" s="419"/>
      <c r="ON49" s="419"/>
      <c r="OO49" s="419"/>
      <c r="OP49" s="419"/>
      <c r="OQ49" s="419"/>
      <c r="OR49" s="419"/>
      <c r="OS49" s="419"/>
      <c r="OT49" s="419"/>
      <c r="OU49" s="419"/>
      <c r="OV49" s="419"/>
      <c r="OW49" s="419"/>
      <c r="OX49" s="419"/>
      <c r="OY49" s="419"/>
      <c r="OZ49" s="419"/>
      <c r="PA49" s="419"/>
      <c r="PB49" s="419"/>
      <c r="PC49" s="419"/>
      <c r="PD49" s="419"/>
      <c r="PE49" s="419"/>
      <c r="PF49" s="419"/>
      <c r="PG49" s="419"/>
      <c r="PH49" s="419"/>
      <c r="PI49" s="419"/>
      <c r="PJ49" s="419"/>
      <c r="PK49" s="419"/>
      <c r="PL49" s="419"/>
      <c r="PM49" s="419"/>
      <c r="PN49" s="419"/>
      <c r="PO49" s="419"/>
      <c r="PP49" s="419"/>
      <c r="PQ49" s="419"/>
      <c r="PR49" s="419"/>
      <c r="PS49" s="419"/>
      <c r="PT49" s="419"/>
      <c r="PU49" s="419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158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InpC!E$71</f>
        <v>Pre-forecast period</v>
      </c>
      <c r="F62" s="248" t="str">
        <f xml:space="preserve"> InpC!F$71</f>
        <v>Pre-fcst</v>
      </c>
      <c r="G62" s="248" t="str">
        <f xml:space="preserve"> InpC!G$71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InpC!E$72</f>
        <v>Financial Close</v>
      </c>
      <c r="F63" s="101" t="str">
        <f xml:space="preserve"> InpC!F$72</f>
        <v>Fin Close</v>
      </c>
      <c r="G63" s="101" t="str">
        <f xml:space="preserve"> InpC!G$72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InpC!E$73</f>
        <v>Operations</v>
      </c>
      <c r="F64" s="101" t="str">
        <f xml:space="preserve"> InpC!F$73</f>
        <v>Operations</v>
      </c>
      <c r="G64" s="101" t="str">
        <f xml:space="preserve"> InpC!G$73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InpC!E$74</f>
        <v>Post ops</v>
      </c>
      <c r="F65" s="101" t="str">
        <f xml:space="preserve"> InpC!F$74</f>
        <v>Post ops</v>
      </c>
      <c r="G65" s="101" t="str">
        <f xml:space="preserve"> InpC!G$74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3" t="str">
        <f xml:space="preserve"> InpC!E$23</f>
        <v>Contract extension</v>
      </c>
      <c r="F85" s="523">
        <f xml:space="preserve"> InpC!F$23</f>
        <v>0</v>
      </c>
      <c r="G85" s="523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InpC!E$62</f>
        <v>Months in year</v>
      </c>
      <c r="F86" s="110">
        <f xml:space="preserve"> InpC!F$62</f>
        <v>12</v>
      </c>
      <c r="G86" s="110" t="str">
        <f xml:space="preserve"> InpC!G$62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41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184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33" customFormat="1" outlineLevel="1" x14ac:dyDescent="0.25">
      <c r="A105" s="15"/>
      <c r="B105" s="15"/>
      <c r="C105" s="21"/>
      <c r="D105" s="60"/>
      <c r="E105" s="532" t="str">
        <f xml:space="preserve"> InpC!E$44</f>
        <v>Useful life of solar asset</v>
      </c>
      <c r="F105" s="532">
        <f xml:space="preserve"> InpC!F$44</f>
        <v>25</v>
      </c>
      <c r="G105" s="532" t="str">
        <f xml:space="preserve"> InpC!G$44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InpC!E$62</f>
        <v>Months in year</v>
      </c>
      <c r="F106" s="110">
        <f xml:space="preserve"> InpC!F$62</f>
        <v>12</v>
      </c>
      <c r="G106" s="110" t="str">
        <f xml:space="preserve"> InpC!G$62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186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184</v>
      </c>
      <c r="F112" s="541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 t="s">
        <v>225</v>
      </c>
      <c r="C114" s="21"/>
      <c r="D114" s="60"/>
      <c r="E114" s="6"/>
      <c r="F114" s="6"/>
      <c r="G114" s="6"/>
      <c r="H114" s="6"/>
      <c r="I114" s="10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55" customFormat="1" outlineLevel="1" x14ac:dyDescent="0.25">
      <c r="A115" s="70"/>
      <c r="B115" s="15"/>
      <c r="C115" s="73"/>
      <c r="D115" s="74"/>
      <c r="E115" s="14" t="str">
        <f xml:space="preserve"> InpC!E$19</f>
        <v>Acquisition date</v>
      </c>
      <c r="F115" s="14">
        <f xml:space="preserve"> InpC!F$19</f>
        <v>44286</v>
      </c>
      <c r="G115" s="14" t="str">
        <f xml:space="preserve"> InpC!G$19</f>
        <v>date</v>
      </c>
      <c r="H115" s="50"/>
      <c r="I115" s="7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33" customFormat="1" outlineLevel="1" x14ac:dyDescent="0.25">
      <c r="A116" s="15"/>
      <c r="B116" s="15"/>
      <c r="C116" s="21"/>
      <c r="D116" s="60"/>
      <c r="E116" s="532" t="str">
        <f xml:space="preserve"> InpC!E$54</f>
        <v>Senior debt repayment term</v>
      </c>
      <c r="F116" s="532">
        <f xml:space="preserve"> InpC!F$54</f>
        <v>10</v>
      </c>
      <c r="G116" s="532" t="str">
        <f xml:space="preserve"> InpC!G$54</f>
        <v>years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</row>
    <row r="117" spans="1:437" s="110" customFormat="1" outlineLevel="1" x14ac:dyDescent="0.25">
      <c r="A117" s="108"/>
      <c r="B117" s="108"/>
      <c r="C117" s="109"/>
      <c r="E117" s="110" t="str">
        <f xml:space="preserve"> InpC!E$62</f>
        <v>Months in year</v>
      </c>
      <c r="F117" s="110">
        <f xml:space="preserve"> InpC!F$62</f>
        <v>12</v>
      </c>
      <c r="G117" s="110" t="str">
        <f xml:space="preserve"> InpC!G$62</f>
        <v>months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107" customFormat="1" outlineLevel="1" x14ac:dyDescent="0.25">
      <c r="A118" s="105"/>
      <c r="B118" s="105"/>
      <c r="C118" s="106"/>
      <c r="E118" s="26" t="s">
        <v>227</v>
      </c>
      <c r="F118" s="26">
        <f xml:space="preserve"> EOMONTH(F115, (F116 * F117))</f>
        <v>47938</v>
      </c>
      <c r="G118" s="26" t="s">
        <v>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5" customFormat="1" outlineLevel="1" x14ac:dyDescent="0.25">
      <c r="A120" s="70"/>
      <c r="B120" s="15"/>
      <c r="C120" s="73"/>
      <c r="D120" s="74"/>
      <c r="E120" s="14" t="str">
        <f xml:space="preserve"> InpC!E$19</f>
        <v>Acquisition date</v>
      </c>
      <c r="F120" s="14">
        <f xml:space="preserve"> InpC!F$19</f>
        <v>44286</v>
      </c>
      <c r="G120" s="14" t="str">
        <f xml:space="preserve"> InpC!G$19</f>
        <v>date</v>
      </c>
      <c r="H120" s="50"/>
      <c r="I120" s="7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251" t="str">
        <f t="shared" ref="E121:G121" si="186" xml:space="preserve"> E$118</f>
        <v>End of senior debt repayment date</v>
      </c>
      <c r="F121" s="251">
        <f t="shared" si="186"/>
        <v>47938</v>
      </c>
      <c r="G121" s="251" t="str">
        <f t="shared" si="186"/>
        <v>date</v>
      </c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8" customFormat="1" outlineLevel="1" x14ac:dyDescent="0.25">
      <c r="A122" s="75"/>
      <c r="B122" s="15"/>
      <c r="C122" s="76"/>
      <c r="D122" s="65"/>
      <c r="E122" s="11" t="str">
        <f t="shared" ref="E122:BP122" si="187" xml:space="preserve"> E$25</f>
        <v>Model period ending</v>
      </c>
      <c r="F122" s="11">
        <f t="shared" si="187"/>
        <v>0</v>
      </c>
      <c r="G122" s="11" t="str">
        <f t="shared" si="187"/>
        <v>date</v>
      </c>
      <c r="H122" s="11">
        <f t="shared" si="187"/>
        <v>0</v>
      </c>
      <c r="I122" s="183">
        <f t="shared" si="187"/>
        <v>0</v>
      </c>
      <c r="J122" s="11">
        <f t="shared" si="187"/>
        <v>44104</v>
      </c>
      <c r="K122" s="11">
        <f t="shared" si="187"/>
        <v>44196</v>
      </c>
      <c r="L122" s="11">
        <f t="shared" si="187"/>
        <v>44286</v>
      </c>
      <c r="M122" s="11">
        <f t="shared" si="187"/>
        <v>44377</v>
      </c>
      <c r="N122" s="11">
        <f t="shared" si="187"/>
        <v>44469</v>
      </c>
      <c r="O122" s="11">
        <f t="shared" si="187"/>
        <v>44561</v>
      </c>
      <c r="P122" s="11">
        <f t="shared" si="187"/>
        <v>44651</v>
      </c>
      <c r="Q122" s="11">
        <f t="shared" si="187"/>
        <v>44742</v>
      </c>
      <c r="R122" s="11">
        <f t="shared" si="187"/>
        <v>44834</v>
      </c>
      <c r="S122" s="11">
        <f t="shared" si="187"/>
        <v>44926</v>
      </c>
      <c r="T122" s="11">
        <f t="shared" si="187"/>
        <v>45016</v>
      </c>
      <c r="U122" s="11">
        <f t="shared" si="187"/>
        <v>45107</v>
      </c>
      <c r="V122" s="11">
        <f t="shared" si="187"/>
        <v>45199</v>
      </c>
      <c r="W122" s="11">
        <f t="shared" si="187"/>
        <v>45291</v>
      </c>
      <c r="X122" s="11">
        <f t="shared" si="187"/>
        <v>45382</v>
      </c>
      <c r="Y122" s="11">
        <f t="shared" si="187"/>
        <v>45473</v>
      </c>
      <c r="Z122" s="11">
        <f t="shared" si="187"/>
        <v>45565</v>
      </c>
      <c r="AA122" s="11">
        <f t="shared" si="187"/>
        <v>45657</v>
      </c>
      <c r="AB122" s="11">
        <f t="shared" si="187"/>
        <v>45747</v>
      </c>
      <c r="AC122" s="11">
        <f t="shared" si="187"/>
        <v>45838</v>
      </c>
      <c r="AD122" s="11">
        <f t="shared" si="187"/>
        <v>45930</v>
      </c>
      <c r="AE122" s="11">
        <f t="shared" si="187"/>
        <v>46022</v>
      </c>
      <c r="AF122" s="11">
        <f t="shared" si="187"/>
        <v>46112</v>
      </c>
      <c r="AG122" s="11">
        <f t="shared" si="187"/>
        <v>46203</v>
      </c>
      <c r="AH122" s="11">
        <f t="shared" si="187"/>
        <v>46295</v>
      </c>
      <c r="AI122" s="11">
        <f t="shared" si="187"/>
        <v>46387</v>
      </c>
      <c r="AJ122" s="11">
        <f t="shared" si="187"/>
        <v>46477</v>
      </c>
      <c r="AK122" s="11">
        <f t="shared" si="187"/>
        <v>46568</v>
      </c>
      <c r="AL122" s="11">
        <f t="shared" si="187"/>
        <v>46660</v>
      </c>
      <c r="AM122" s="11">
        <f t="shared" si="187"/>
        <v>46752</v>
      </c>
      <c r="AN122" s="11">
        <f t="shared" si="187"/>
        <v>46843</v>
      </c>
      <c r="AO122" s="11">
        <f t="shared" si="187"/>
        <v>46934</v>
      </c>
      <c r="AP122" s="11">
        <f t="shared" si="187"/>
        <v>47026</v>
      </c>
      <c r="AQ122" s="11">
        <f t="shared" si="187"/>
        <v>47118</v>
      </c>
      <c r="AR122" s="11">
        <f t="shared" si="187"/>
        <v>47208</v>
      </c>
      <c r="AS122" s="11">
        <f t="shared" si="187"/>
        <v>47299</v>
      </c>
      <c r="AT122" s="11">
        <f t="shared" si="187"/>
        <v>47391</v>
      </c>
      <c r="AU122" s="11">
        <f t="shared" si="187"/>
        <v>47483</v>
      </c>
      <c r="AV122" s="11">
        <f t="shared" si="187"/>
        <v>47573</v>
      </c>
      <c r="AW122" s="11">
        <f t="shared" si="187"/>
        <v>47664</v>
      </c>
      <c r="AX122" s="11">
        <f t="shared" si="187"/>
        <v>47756</v>
      </c>
      <c r="AY122" s="11">
        <f t="shared" si="187"/>
        <v>47848</v>
      </c>
      <c r="AZ122" s="11">
        <f t="shared" si="187"/>
        <v>47938</v>
      </c>
      <c r="BA122" s="11">
        <f t="shared" si="187"/>
        <v>48029</v>
      </c>
      <c r="BB122" s="11">
        <f t="shared" si="187"/>
        <v>48121</v>
      </c>
      <c r="BC122" s="11">
        <f t="shared" si="187"/>
        <v>48213</v>
      </c>
      <c r="BD122" s="11">
        <f t="shared" si="187"/>
        <v>48304</v>
      </c>
      <c r="BE122" s="11">
        <f t="shared" si="187"/>
        <v>48395</v>
      </c>
      <c r="BF122" s="11">
        <f t="shared" si="187"/>
        <v>48487</v>
      </c>
      <c r="BG122" s="11">
        <f t="shared" si="187"/>
        <v>48579</v>
      </c>
      <c r="BH122" s="11">
        <f t="shared" si="187"/>
        <v>48669</v>
      </c>
      <c r="BI122" s="11">
        <f t="shared" si="187"/>
        <v>48760</v>
      </c>
      <c r="BJ122" s="11">
        <f t="shared" si="187"/>
        <v>48852</v>
      </c>
      <c r="BK122" s="11">
        <f t="shared" si="187"/>
        <v>48944</v>
      </c>
      <c r="BL122" s="11">
        <f t="shared" si="187"/>
        <v>49034</v>
      </c>
      <c r="BM122" s="11">
        <f t="shared" si="187"/>
        <v>49125</v>
      </c>
      <c r="BN122" s="11">
        <f t="shared" si="187"/>
        <v>49217</v>
      </c>
      <c r="BO122" s="11">
        <f t="shared" si="187"/>
        <v>49309</v>
      </c>
      <c r="BP122" s="11">
        <f t="shared" si="187"/>
        <v>49399</v>
      </c>
      <c r="BQ122" s="11">
        <f t="shared" ref="BQ122:EB122" si="188" xml:space="preserve"> BQ$25</f>
        <v>49490</v>
      </c>
      <c r="BR122" s="11">
        <f t="shared" si="188"/>
        <v>49582</v>
      </c>
      <c r="BS122" s="11">
        <f t="shared" si="188"/>
        <v>49674</v>
      </c>
      <c r="BT122" s="11">
        <f t="shared" si="188"/>
        <v>49765</v>
      </c>
      <c r="BU122" s="11">
        <f t="shared" si="188"/>
        <v>49856</v>
      </c>
      <c r="BV122" s="11">
        <f t="shared" si="188"/>
        <v>49948</v>
      </c>
      <c r="BW122" s="11">
        <f t="shared" si="188"/>
        <v>50040</v>
      </c>
      <c r="BX122" s="11">
        <f t="shared" si="188"/>
        <v>50130</v>
      </c>
      <c r="BY122" s="11">
        <f t="shared" si="188"/>
        <v>50221</v>
      </c>
      <c r="BZ122" s="11">
        <f t="shared" si="188"/>
        <v>50313</v>
      </c>
      <c r="CA122" s="11">
        <f t="shared" si="188"/>
        <v>50405</v>
      </c>
      <c r="CB122" s="11">
        <f t="shared" si="188"/>
        <v>50495</v>
      </c>
      <c r="CC122" s="11">
        <f t="shared" si="188"/>
        <v>50586</v>
      </c>
      <c r="CD122" s="11">
        <f t="shared" si="188"/>
        <v>50678</v>
      </c>
      <c r="CE122" s="11">
        <f t="shared" si="188"/>
        <v>50770</v>
      </c>
      <c r="CF122" s="11">
        <f t="shared" si="188"/>
        <v>50860</v>
      </c>
      <c r="CG122" s="11">
        <f t="shared" si="188"/>
        <v>50951</v>
      </c>
      <c r="CH122" s="11">
        <f t="shared" si="188"/>
        <v>51043</v>
      </c>
      <c r="CI122" s="11">
        <f t="shared" si="188"/>
        <v>51135</v>
      </c>
      <c r="CJ122" s="11">
        <f t="shared" si="188"/>
        <v>51226</v>
      </c>
      <c r="CK122" s="11">
        <f t="shared" si="188"/>
        <v>51317</v>
      </c>
      <c r="CL122" s="11">
        <f t="shared" si="188"/>
        <v>51409</v>
      </c>
      <c r="CM122" s="11">
        <f t="shared" si="188"/>
        <v>51501</v>
      </c>
      <c r="CN122" s="11">
        <f t="shared" si="188"/>
        <v>51591</v>
      </c>
      <c r="CO122" s="11">
        <f t="shared" si="188"/>
        <v>51682</v>
      </c>
      <c r="CP122" s="11">
        <f t="shared" si="188"/>
        <v>51774</v>
      </c>
      <c r="CQ122" s="11">
        <f t="shared" si="188"/>
        <v>51866</v>
      </c>
      <c r="CR122" s="11">
        <f t="shared" si="188"/>
        <v>51956</v>
      </c>
      <c r="CS122" s="11">
        <f t="shared" si="188"/>
        <v>52047</v>
      </c>
      <c r="CT122" s="11">
        <f t="shared" si="188"/>
        <v>52139</v>
      </c>
      <c r="CU122" s="11">
        <f t="shared" si="188"/>
        <v>52231</v>
      </c>
      <c r="CV122" s="11">
        <f t="shared" si="188"/>
        <v>52321</v>
      </c>
      <c r="CW122" s="11">
        <f t="shared" si="188"/>
        <v>52412</v>
      </c>
      <c r="CX122" s="11">
        <f t="shared" si="188"/>
        <v>52504</v>
      </c>
      <c r="CY122" s="11">
        <f t="shared" si="188"/>
        <v>52596</v>
      </c>
      <c r="CZ122" s="11">
        <f t="shared" si="188"/>
        <v>52687</v>
      </c>
      <c r="DA122" s="11">
        <f t="shared" si="188"/>
        <v>52778</v>
      </c>
      <c r="DB122" s="11">
        <f t="shared" si="188"/>
        <v>52870</v>
      </c>
      <c r="DC122" s="11">
        <f t="shared" si="188"/>
        <v>52962</v>
      </c>
      <c r="DD122" s="11">
        <f t="shared" si="188"/>
        <v>53052</v>
      </c>
      <c r="DE122" s="11">
        <f t="shared" si="188"/>
        <v>53143</v>
      </c>
      <c r="DF122" s="11">
        <f t="shared" si="188"/>
        <v>53235</v>
      </c>
      <c r="DG122" s="11">
        <f t="shared" si="188"/>
        <v>53327</v>
      </c>
      <c r="DH122" s="11">
        <f t="shared" si="188"/>
        <v>53417</v>
      </c>
      <c r="DI122" s="11">
        <f t="shared" si="188"/>
        <v>53508</v>
      </c>
      <c r="DJ122" s="11">
        <f t="shared" si="188"/>
        <v>53600</v>
      </c>
      <c r="DK122" s="11">
        <f t="shared" si="188"/>
        <v>53692</v>
      </c>
      <c r="DL122" s="11">
        <f t="shared" si="188"/>
        <v>53782</v>
      </c>
      <c r="DM122" s="11">
        <f t="shared" si="188"/>
        <v>53873</v>
      </c>
      <c r="DN122" s="11">
        <f t="shared" si="188"/>
        <v>53965</v>
      </c>
      <c r="DO122" s="11">
        <f t="shared" si="188"/>
        <v>54057</v>
      </c>
      <c r="DP122" s="11">
        <f t="shared" si="188"/>
        <v>54148</v>
      </c>
      <c r="DQ122" s="11">
        <f t="shared" si="188"/>
        <v>54239</v>
      </c>
      <c r="DR122" s="11">
        <f t="shared" si="188"/>
        <v>54331</v>
      </c>
      <c r="DS122" s="11">
        <f t="shared" si="188"/>
        <v>54423</v>
      </c>
      <c r="DT122" s="11">
        <f t="shared" si="188"/>
        <v>54513</v>
      </c>
      <c r="DU122" s="11">
        <f t="shared" si="188"/>
        <v>54604</v>
      </c>
      <c r="DV122" s="11">
        <f t="shared" si="188"/>
        <v>54696</v>
      </c>
      <c r="DW122" s="11">
        <f t="shared" si="188"/>
        <v>54788</v>
      </c>
      <c r="DX122" s="11">
        <f t="shared" si="188"/>
        <v>54878</v>
      </c>
      <c r="DY122" s="11">
        <f t="shared" si="188"/>
        <v>54969</v>
      </c>
      <c r="DZ122" s="11">
        <f t="shared" si="188"/>
        <v>55061</v>
      </c>
      <c r="EA122" s="11">
        <f t="shared" si="188"/>
        <v>55153</v>
      </c>
      <c r="EB122" s="11">
        <f t="shared" si="188"/>
        <v>55243</v>
      </c>
      <c r="EC122" s="11">
        <f t="shared" ref="EC122:GJ122" si="189" xml:space="preserve"> EC$25</f>
        <v>55334</v>
      </c>
      <c r="ED122" s="11">
        <f t="shared" si="189"/>
        <v>55426</v>
      </c>
      <c r="EE122" s="11">
        <f t="shared" si="189"/>
        <v>55518</v>
      </c>
      <c r="EF122" s="11">
        <f t="shared" si="189"/>
        <v>55609</v>
      </c>
      <c r="EG122" s="11">
        <f t="shared" si="189"/>
        <v>55700</v>
      </c>
      <c r="EH122" s="11">
        <f t="shared" si="189"/>
        <v>55792</v>
      </c>
      <c r="EI122" s="11">
        <f t="shared" si="189"/>
        <v>55884</v>
      </c>
      <c r="EJ122" s="11">
        <f t="shared" si="189"/>
        <v>55974</v>
      </c>
      <c r="EK122" s="11">
        <f t="shared" si="189"/>
        <v>56065</v>
      </c>
      <c r="EL122" s="11">
        <f t="shared" si="189"/>
        <v>56157</v>
      </c>
      <c r="EM122" s="11">
        <f t="shared" si="189"/>
        <v>56249</v>
      </c>
      <c r="EN122" s="11">
        <f t="shared" si="189"/>
        <v>56339</v>
      </c>
      <c r="EO122" s="11">
        <f t="shared" si="189"/>
        <v>56430</v>
      </c>
      <c r="EP122" s="11">
        <f t="shared" si="189"/>
        <v>56522</v>
      </c>
      <c r="EQ122" s="11">
        <f t="shared" si="189"/>
        <v>56614</v>
      </c>
      <c r="ER122" s="11">
        <f t="shared" si="189"/>
        <v>56704</v>
      </c>
      <c r="ES122" s="11">
        <f t="shared" si="189"/>
        <v>56795</v>
      </c>
      <c r="ET122" s="11">
        <f t="shared" si="189"/>
        <v>56887</v>
      </c>
      <c r="EU122" s="11">
        <f t="shared" si="189"/>
        <v>56979</v>
      </c>
      <c r="EV122" s="11">
        <f t="shared" si="189"/>
        <v>57070</v>
      </c>
      <c r="EW122" s="11">
        <f t="shared" si="189"/>
        <v>57161</v>
      </c>
      <c r="EX122" s="11">
        <f t="shared" si="189"/>
        <v>57253</v>
      </c>
      <c r="EY122" s="11">
        <f t="shared" si="189"/>
        <v>57345</v>
      </c>
      <c r="EZ122" s="11">
        <f t="shared" si="189"/>
        <v>57435</v>
      </c>
      <c r="FA122" s="11">
        <f t="shared" si="189"/>
        <v>57526</v>
      </c>
      <c r="FB122" s="11">
        <f t="shared" si="189"/>
        <v>57618</v>
      </c>
      <c r="FC122" s="11">
        <f t="shared" si="189"/>
        <v>57710</v>
      </c>
      <c r="FD122" s="11">
        <f t="shared" si="189"/>
        <v>57800</v>
      </c>
      <c r="FE122" s="11">
        <f t="shared" si="189"/>
        <v>57891</v>
      </c>
      <c r="FF122" s="11">
        <f t="shared" si="189"/>
        <v>57983</v>
      </c>
      <c r="FG122" s="11">
        <f t="shared" si="189"/>
        <v>58075</v>
      </c>
      <c r="FH122" s="11">
        <f t="shared" si="189"/>
        <v>58165</v>
      </c>
      <c r="FI122" s="11">
        <f t="shared" si="189"/>
        <v>58256</v>
      </c>
      <c r="FJ122" s="11">
        <f t="shared" si="189"/>
        <v>58348</v>
      </c>
      <c r="FK122" s="11">
        <f t="shared" si="189"/>
        <v>58440</v>
      </c>
      <c r="FL122" s="11">
        <f t="shared" si="189"/>
        <v>58531</v>
      </c>
      <c r="FM122" s="11">
        <f t="shared" si="189"/>
        <v>58622</v>
      </c>
      <c r="FN122" s="11">
        <f t="shared" si="189"/>
        <v>58714</v>
      </c>
      <c r="FO122" s="11">
        <f t="shared" si="189"/>
        <v>58806</v>
      </c>
      <c r="FP122" s="11">
        <f t="shared" si="189"/>
        <v>58896</v>
      </c>
      <c r="FQ122" s="11">
        <f t="shared" si="189"/>
        <v>58987</v>
      </c>
      <c r="FR122" s="11">
        <f t="shared" si="189"/>
        <v>59079</v>
      </c>
      <c r="FS122" s="11">
        <f t="shared" si="189"/>
        <v>59171</v>
      </c>
      <c r="FT122" s="11">
        <f t="shared" si="189"/>
        <v>59261</v>
      </c>
      <c r="FU122" s="11">
        <f t="shared" si="189"/>
        <v>59352</v>
      </c>
      <c r="FV122" s="11">
        <f t="shared" si="189"/>
        <v>59444</v>
      </c>
      <c r="FW122" s="11">
        <f t="shared" si="189"/>
        <v>59536</v>
      </c>
      <c r="FX122" s="11">
        <f t="shared" si="189"/>
        <v>59626</v>
      </c>
      <c r="FY122" s="11">
        <f t="shared" si="189"/>
        <v>59717</v>
      </c>
      <c r="FZ122" s="11">
        <f t="shared" si="189"/>
        <v>59809</v>
      </c>
      <c r="GA122" s="11">
        <f t="shared" si="189"/>
        <v>59901</v>
      </c>
      <c r="GB122" s="11">
        <f t="shared" si="189"/>
        <v>59992</v>
      </c>
      <c r="GC122" s="11">
        <f t="shared" si="189"/>
        <v>60083</v>
      </c>
      <c r="GD122" s="11">
        <f t="shared" si="189"/>
        <v>60175</v>
      </c>
      <c r="GE122" s="11">
        <f t="shared" si="189"/>
        <v>60267</v>
      </c>
      <c r="GF122" s="11">
        <f t="shared" si="189"/>
        <v>60357</v>
      </c>
      <c r="GG122" s="11">
        <f t="shared" si="189"/>
        <v>60448</v>
      </c>
      <c r="GH122" s="11">
        <f t="shared" si="189"/>
        <v>60540</v>
      </c>
      <c r="GI122" s="11">
        <f t="shared" si="189"/>
        <v>60632</v>
      </c>
      <c r="GJ122" s="11">
        <f t="shared" si="189"/>
        <v>60722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304" customFormat="1" outlineLevel="1" x14ac:dyDescent="0.25">
      <c r="A123" s="302"/>
      <c r="B123" s="302"/>
      <c r="C123" s="303"/>
      <c r="E123" s="305" t="s">
        <v>228</v>
      </c>
      <c r="F123" s="541"/>
      <c r="G123" s="300" t="s">
        <v>5</v>
      </c>
      <c r="H123" s="300">
        <f xml:space="preserve"> SUM(J123:GJ123)</f>
        <v>40</v>
      </c>
      <c r="I123" s="305"/>
      <c r="J123" s="305">
        <f t="shared" ref="J123:BU123" si="190" xml:space="preserve"> IF( AND(J122 &gt; $F120, J122 &lt;= $F121), 1, 0)</f>
        <v>0</v>
      </c>
      <c r="K123" s="305">
        <f t="shared" si="190"/>
        <v>0</v>
      </c>
      <c r="L123" s="305">
        <f t="shared" si="190"/>
        <v>0</v>
      </c>
      <c r="M123" s="305">
        <f t="shared" si="190"/>
        <v>1</v>
      </c>
      <c r="N123" s="305">
        <f t="shared" si="190"/>
        <v>1</v>
      </c>
      <c r="O123" s="305">
        <f t="shared" si="190"/>
        <v>1</v>
      </c>
      <c r="P123" s="305">
        <f t="shared" si="190"/>
        <v>1</v>
      </c>
      <c r="Q123" s="305">
        <f t="shared" si="190"/>
        <v>1</v>
      </c>
      <c r="R123" s="305">
        <f t="shared" si="190"/>
        <v>1</v>
      </c>
      <c r="S123" s="305">
        <f t="shared" si="190"/>
        <v>1</v>
      </c>
      <c r="T123" s="305">
        <f t="shared" si="190"/>
        <v>1</v>
      </c>
      <c r="U123" s="305">
        <f t="shared" si="190"/>
        <v>1</v>
      </c>
      <c r="V123" s="305">
        <f t="shared" si="190"/>
        <v>1</v>
      </c>
      <c r="W123" s="305">
        <f t="shared" si="190"/>
        <v>1</v>
      </c>
      <c r="X123" s="305">
        <f t="shared" si="190"/>
        <v>1</v>
      </c>
      <c r="Y123" s="305">
        <f t="shared" si="190"/>
        <v>1</v>
      </c>
      <c r="Z123" s="305">
        <f t="shared" si="190"/>
        <v>1</v>
      </c>
      <c r="AA123" s="305">
        <f t="shared" si="190"/>
        <v>1</v>
      </c>
      <c r="AB123" s="305">
        <f t="shared" si="190"/>
        <v>1</v>
      </c>
      <c r="AC123" s="305">
        <f t="shared" si="190"/>
        <v>1</v>
      </c>
      <c r="AD123" s="305">
        <f t="shared" si="190"/>
        <v>1</v>
      </c>
      <c r="AE123" s="305">
        <f t="shared" si="190"/>
        <v>1</v>
      </c>
      <c r="AF123" s="305">
        <f t="shared" si="190"/>
        <v>1</v>
      </c>
      <c r="AG123" s="305">
        <f t="shared" si="190"/>
        <v>1</v>
      </c>
      <c r="AH123" s="305">
        <f t="shared" si="190"/>
        <v>1</v>
      </c>
      <c r="AI123" s="305">
        <f t="shared" si="190"/>
        <v>1</v>
      </c>
      <c r="AJ123" s="305">
        <f t="shared" si="190"/>
        <v>1</v>
      </c>
      <c r="AK123" s="305">
        <f t="shared" si="190"/>
        <v>1</v>
      </c>
      <c r="AL123" s="305">
        <f t="shared" si="190"/>
        <v>1</v>
      </c>
      <c r="AM123" s="305">
        <f t="shared" si="190"/>
        <v>1</v>
      </c>
      <c r="AN123" s="305">
        <f t="shared" si="190"/>
        <v>1</v>
      </c>
      <c r="AO123" s="305">
        <f t="shared" si="190"/>
        <v>1</v>
      </c>
      <c r="AP123" s="305">
        <f t="shared" si="190"/>
        <v>1</v>
      </c>
      <c r="AQ123" s="305">
        <f t="shared" si="190"/>
        <v>1</v>
      </c>
      <c r="AR123" s="305">
        <f t="shared" si="190"/>
        <v>1</v>
      </c>
      <c r="AS123" s="305">
        <f t="shared" si="190"/>
        <v>1</v>
      </c>
      <c r="AT123" s="305">
        <f t="shared" si="190"/>
        <v>1</v>
      </c>
      <c r="AU123" s="305">
        <f t="shared" si="190"/>
        <v>1</v>
      </c>
      <c r="AV123" s="305">
        <f t="shared" si="190"/>
        <v>1</v>
      </c>
      <c r="AW123" s="305">
        <f t="shared" si="190"/>
        <v>1</v>
      </c>
      <c r="AX123" s="305">
        <f t="shared" si="190"/>
        <v>1</v>
      </c>
      <c r="AY123" s="305">
        <f t="shared" si="190"/>
        <v>1</v>
      </c>
      <c r="AZ123" s="305">
        <f t="shared" si="190"/>
        <v>1</v>
      </c>
      <c r="BA123" s="305">
        <f t="shared" si="190"/>
        <v>0</v>
      </c>
      <c r="BB123" s="305">
        <f t="shared" si="190"/>
        <v>0</v>
      </c>
      <c r="BC123" s="305">
        <f t="shared" si="190"/>
        <v>0</v>
      </c>
      <c r="BD123" s="305">
        <f t="shared" si="190"/>
        <v>0</v>
      </c>
      <c r="BE123" s="305">
        <f t="shared" si="190"/>
        <v>0</v>
      </c>
      <c r="BF123" s="305">
        <f t="shared" si="190"/>
        <v>0</v>
      </c>
      <c r="BG123" s="305">
        <f t="shared" si="190"/>
        <v>0</v>
      </c>
      <c r="BH123" s="305">
        <f t="shared" si="190"/>
        <v>0</v>
      </c>
      <c r="BI123" s="305">
        <f t="shared" si="190"/>
        <v>0</v>
      </c>
      <c r="BJ123" s="305">
        <f t="shared" si="190"/>
        <v>0</v>
      </c>
      <c r="BK123" s="305">
        <f t="shared" si="190"/>
        <v>0</v>
      </c>
      <c r="BL123" s="305">
        <f t="shared" si="190"/>
        <v>0</v>
      </c>
      <c r="BM123" s="305">
        <f t="shared" si="190"/>
        <v>0</v>
      </c>
      <c r="BN123" s="305">
        <f t="shared" si="190"/>
        <v>0</v>
      </c>
      <c r="BO123" s="305">
        <f t="shared" si="190"/>
        <v>0</v>
      </c>
      <c r="BP123" s="305">
        <f t="shared" si="190"/>
        <v>0</v>
      </c>
      <c r="BQ123" s="305">
        <f t="shared" si="190"/>
        <v>0</v>
      </c>
      <c r="BR123" s="305">
        <f t="shared" si="190"/>
        <v>0</v>
      </c>
      <c r="BS123" s="305">
        <f t="shared" si="190"/>
        <v>0</v>
      </c>
      <c r="BT123" s="305">
        <f t="shared" si="190"/>
        <v>0</v>
      </c>
      <c r="BU123" s="305">
        <f t="shared" si="190"/>
        <v>0</v>
      </c>
      <c r="BV123" s="305">
        <f t="shared" ref="BV123:EG123" si="191" xml:space="preserve"> IF( AND(BV122 &gt; $F120, BV122 &lt;= $F121), 1, 0)</f>
        <v>0</v>
      </c>
      <c r="BW123" s="305">
        <f t="shared" si="191"/>
        <v>0</v>
      </c>
      <c r="BX123" s="305">
        <f t="shared" si="191"/>
        <v>0</v>
      </c>
      <c r="BY123" s="305">
        <f t="shared" si="191"/>
        <v>0</v>
      </c>
      <c r="BZ123" s="305">
        <f t="shared" si="191"/>
        <v>0</v>
      </c>
      <c r="CA123" s="305">
        <f t="shared" si="191"/>
        <v>0</v>
      </c>
      <c r="CB123" s="305">
        <f t="shared" si="191"/>
        <v>0</v>
      </c>
      <c r="CC123" s="305">
        <f t="shared" si="191"/>
        <v>0</v>
      </c>
      <c r="CD123" s="305">
        <f t="shared" si="191"/>
        <v>0</v>
      </c>
      <c r="CE123" s="305">
        <f t="shared" si="191"/>
        <v>0</v>
      </c>
      <c r="CF123" s="305">
        <f t="shared" si="191"/>
        <v>0</v>
      </c>
      <c r="CG123" s="305">
        <f t="shared" si="191"/>
        <v>0</v>
      </c>
      <c r="CH123" s="305">
        <f t="shared" si="191"/>
        <v>0</v>
      </c>
      <c r="CI123" s="305">
        <f t="shared" si="191"/>
        <v>0</v>
      </c>
      <c r="CJ123" s="305">
        <f t="shared" si="191"/>
        <v>0</v>
      </c>
      <c r="CK123" s="305">
        <f t="shared" si="191"/>
        <v>0</v>
      </c>
      <c r="CL123" s="305">
        <f t="shared" si="191"/>
        <v>0</v>
      </c>
      <c r="CM123" s="305">
        <f t="shared" si="191"/>
        <v>0</v>
      </c>
      <c r="CN123" s="305">
        <f t="shared" si="191"/>
        <v>0</v>
      </c>
      <c r="CO123" s="305">
        <f t="shared" si="191"/>
        <v>0</v>
      </c>
      <c r="CP123" s="305">
        <f t="shared" si="191"/>
        <v>0</v>
      </c>
      <c r="CQ123" s="305">
        <f t="shared" si="191"/>
        <v>0</v>
      </c>
      <c r="CR123" s="305">
        <f t="shared" si="191"/>
        <v>0</v>
      </c>
      <c r="CS123" s="305">
        <f t="shared" si="191"/>
        <v>0</v>
      </c>
      <c r="CT123" s="305">
        <f t="shared" si="191"/>
        <v>0</v>
      </c>
      <c r="CU123" s="305">
        <f t="shared" si="191"/>
        <v>0</v>
      </c>
      <c r="CV123" s="305">
        <f t="shared" si="191"/>
        <v>0</v>
      </c>
      <c r="CW123" s="305">
        <f t="shared" si="191"/>
        <v>0</v>
      </c>
      <c r="CX123" s="305">
        <f t="shared" si="191"/>
        <v>0</v>
      </c>
      <c r="CY123" s="305">
        <f t="shared" si="191"/>
        <v>0</v>
      </c>
      <c r="CZ123" s="305">
        <f t="shared" si="191"/>
        <v>0</v>
      </c>
      <c r="DA123" s="305">
        <f t="shared" si="191"/>
        <v>0</v>
      </c>
      <c r="DB123" s="305">
        <f t="shared" si="191"/>
        <v>0</v>
      </c>
      <c r="DC123" s="305">
        <f t="shared" si="191"/>
        <v>0</v>
      </c>
      <c r="DD123" s="305">
        <f t="shared" si="191"/>
        <v>0</v>
      </c>
      <c r="DE123" s="305">
        <f t="shared" si="191"/>
        <v>0</v>
      </c>
      <c r="DF123" s="305">
        <f t="shared" si="191"/>
        <v>0</v>
      </c>
      <c r="DG123" s="305">
        <f t="shared" si="191"/>
        <v>0</v>
      </c>
      <c r="DH123" s="305">
        <f t="shared" si="191"/>
        <v>0</v>
      </c>
      <c r="DI123" s="305">
        <f t="shared" si="191"/>
        <v>0</v>
      </c>
      <c r="DJ123" s="305">
        <f t="shared" si="191"/>
        <v>0</v>
      </c>
      <c r="DK123" s="305">
        <f t="shared" si="191"/>
        <v>0</v>
      </c>
      <c r="DL123" s="305">
        <f t="shared" si="191"/>
        <v>0</v>
      </c>
      <c r="DM123" s="305">
        <f t="shared" si="191"/>
        <v>0</v>
      </c>
      <c r="DN123" s="305">
        <f t="shared" si="191"/>
        <v>0</v>
      </c>
      <c r="DO123" s="305">
        <f t="shared" si="191"/>
        <v>0</v>
      </c>
      <c r="DP123" s="305">
        <f t="shared" si="191"/>
        <v>0</v>
      </c>
      <c r="DQ123" s="305">
        <f t="shared" si="191"/>
        <v>0</v>
      </c>
      <c r="DR123" s="305">
        <f t="shared" si="191"/>
        <v>0</v>
      </c>
      <c r="DS123" s="305">
        <f t="shared" si="191"/>
        <v>0</v>
      </c>
      <c r="DT123" s="305">
        <f t="shared" si="191"/>
        <v>0</v>
      </c>
      <c r="DU123" s="305">
        <f t="shared" si="191"/>
        <v>0</v>
      </c>
      <c r="DV123" s="305">
        <f t="shared" si="191"/>
        <v>0</v>
      </c>
      <c r="DW123" s="305">
        <f t="shared" si="191"/>
        <v>0</v>
      </c>
      <c r="DX123" s="305">
        <f t="shared" si="191"/>
        <v>0</v>
      </c>
      <c r="DY123" s="305">
        <f t="shared" si="191"/>
        <v>0</v>
      </c>
      <c r="DZ123" s="305">
        <f t="shared" si="191"/>
        <v>0</v>
      </c>
      <c r="EA123" s="305">
        <f t="shared" si="191"/>
        <v>0</v>
      </c>
      <c r="EB123" s="305">
        <f t="shared" si="191"/>
        <v>0</v>
      </c>
      <c r="EC123" s="305">
        <f t="shared" si="191"/>
        <v>0</v>
      </c>
      <c r="ED123" s="305">
        <f t="shared" si="191"/>
        <v>0</v>
      </c>
      <c r="EE123" s="305">
        <f t="shared" si="191"/>
        <v>0</v>
      </c>
      <c r="EF123" s="305">
        <f t="shared" si="191"/>
        <v>0</v>
      </c>
      <c r="EG123" s="305">
        <f t="shared" si="191"/>
        <v>0</v>
      </c>
      <c r="EH123" s="305">
        <f t="shared" ref="EH123:GJ123" si="192" xml:space="preserve"> IF( AND(EH122 &gt; $F120, EH122 &lt;= $F121), 1, 0)</f>
        <v>0</v>
      </c>
      <c r="EI123" s="305">
        <f t="shared" si="192"/>
        <v>0</v>
      </c>
      <c r="EJ123" s="305">
        <f t="shared" si="192"/>
        <v>0</v>
      </c>
      <c r="EK123" s="305">
        <f t="shared" si="192"/>
        <v>0</v>
      </c>
      <c r="EL123" s="305">
        <f t="shared" si="192"/>
        <v>0</v>
      </c>
      <c r="EM123" s="305">
        <f t="shared" si="192"/>
        <v>0</v>
      </c>
      <c r="EN123" s="305">
        <f t="shared" si="192"/>
        <v>0</v>
      </c>
      <c r="EO123" s="305">
        <f t="shared" si="192"/>
        <v>0</v>
      </c>
      <c r="EP123" s="305">
        <f t="shared" si="192"/>
        <v>0</v>
      </c>
      <c r="EQ123" s="305">
        <f t="shared" si="192"/>
        <v>0</v>
      </c>
      <c r="ER123" s="305">
        <f t="shared" si="192"/>
        <v>0</v>
      </c>
      <c r="ES123" s="305">
        <f t="shared" si="192"/>
        <v>0</v>
      </c>
      <c r="ET123" s="305">
        <f t="shared" si="192"/>
        <v>0</v>
      </c>
      <c r="EU123" s="305">
        <f t="shared" si="192"/>
        <v>0</v>
      </c>
      <c r="EV123" s="305">
        <f t="shared" si="192"/>
        <v>0</v>
      </c>
      <c r="EW123" s="305">
        <f t="shared" si="192"/>
        <v>0</v>
      </c>
      <c r="EX123" s="305">
        <f t="shared" si="192"/>
        <v>0</v>
      </c>
      <c r="EY123" s="305">
        <f t="shared" si="192"/>
        <v>0</v>
      </c>
      <c r="EZ123" s="305">
        <f t="shared" si="192"/>
        <v>0</v>
      </c>
      <c r="FA123" s="305">
        <f t="shared" si="192"/>
        <v>0</v>
      </c>
      <c r="FB123" s="305">
        <f t="shared" si="192"/>
        <v>0</v>
      </c>
      <c r="FC123" s="305">
        <f t="shared" si="192"/>
        <v>0</v>
      </c>
      <c r="FD123" s="305">
        <f t="shared" si="192"/>
        <v>0</v>
      </c>
      <c r="FE123" s="305">
        <f t="shared" si="192"/>
        <v>0</v>
      </c>
      <c r="FF123" s="305">
        <f t="shared" si="192"/>
        <v>0</v>
      </c>
      <c r="FG123" s="305">
        <f t="shared" si="192"/>
        <v>0</v>
      </c>
      <c r="FH123" s="305">
        <f t="shared" si="192"/>
        <v>0</v>
      </c>
      <c r="FI123" s="305">
        <f t="shared" si="192"/>
        <v>0</v>
      </c>
      <c r="FJ123" s="305">
        <f t="shared" si="192"/>
        <v>0</v>
      </c>
      <c r="FK123" s="305">
        <f t="shared" si="192"/>
        <v>0</v>
      </c>
      <c r="FL123" s="305">
        <f t="shared" si="192"/>
        <v>0</v>
      </c>
      <c r="FM123" s="305">
        <f t="shared" si="192"/>
        <v>0</v>
      </c>
      <c r="FN123" s="305">
        <f t="shared" si="192"/>
        <v>0</v>
      </c>
      <c r="FO123" s="305">
        <f t="shared" si="192"/>
        <v>0</v>
      </c>
      <c r="FP123" s="305">
        <f t="shared" si="192"/>
        <v>0</v>
      </c>
      <c r="FQ123" s="305">
        <f t="shared" si="192"/>
        <v>0</v>
      </c>
      <c r="FR123" s="305">
        <f t="shared" si="192"/>
        <v>0</v>
      </c>
      <c r="FS123" s="305">
        <f t="shared" si="192"/>
        <v>0</v>
      </c>
      <c r="FT123" s="305">
        <f t="shared" si="192"/>
        <v>0</v>
      </c>
      <c r="FU123" s="305">
        <f t="shared" si="192"/>
        <v>0</v>
      </c>
      <c r="FV123" s="305">
        <f t="shared" si="192"/>
        <v>0</v>
      </c>
      <c r="FW123" s="305">
        <f t="shared" si="192"/>
        <v>0</v>
      </c>
      <c r="FX123" s="305">
        <f t="shared" si="192"/>
        <v>0</v>
      </c>
      <c r="FY123" s="305">
        <f t="shared" si="192"/>
        <v>0</v>
      </c>
      <c r="FZ123" s="305">
        <f t="shared" si="192"/>
        <v>0</v>
      </c>
      <c r="GA123" s="305">
        <f t="shared" si="192"/>
        <v>0</v>
      </c>
      <c r="GB123" s="305">
        <f t="shared" si="192"/>
        <v>0</v>
      </c>
      <c r="GC123" s="305">
        <f t="shared" si="192"/>
        <v>0</v>
      </c>
      <c r="GD123" s="305">
        <f t="shared" si="192"/>
        <v>0</v>
      </c>
      <c r="GE123" s="305">
        <f t="shared" si="192"/>
        <v>0</v>
      </c>
      <c r="GF123" s="305">
        <f t="shared" si="192"/>
        <v>0</v>
      </c>
      <c r="GG123" s="305">
        <f t="shared" si="192"/>
        <v>0</v>
      </c>
      <c r="GH123" s="305">
        <f t="shared" si="192"/>
        <v>0</v>
      </c>
      <c r="GI123" s="305">
        <f t="shared" si="192"/>
        <v>0</v>
      </c>
      <c r="GJ123" s="305">
        <f t="shared" si="192"/>
        <v>0</v>
      </c>
      <c r="GK123" s="250"/>
      <c r="GL123" s="250"/>
      <c r="GM123" s="250"/>
      <c r="GN123" s="250"/>
      <c r="GO123" s="250"/>
      <c r="GP123" s="250"/>
      <c r="GQ123" s="250"/>
      <c r="GR123" s="250"/>
      <c r="GS123" s="250"/>
      <c r="GT123" s="250"/>
      <c r="GU123" s="250"/>
      <c r="GV123" s="250"/>
      <c r="GW123" s="250"/>
      <c r="GX123" s="250"/>
      <c r="GY123" s="250"/>
      <c r="GZ123" s="250"/>
      <c r="HA123" s="250"/>
      <c r="HB123" s="250"/>
      <c r="HC123" s="250"/>
      <c r="HD123" s="250"/>
      <c r="HE123" s="250"/>
      <c r="HF123" s="250"/>
      <c r="HG123" s="250"/>
      <c r="HH123" s="250"/>
      <c r="HI123" s="250"/>
      <c r="HJ123" s="250"/>
      <c r="HK123" s="250"/>
      <c r="HL123" s="250"/>
      <c r="HM123" s="250"/>
      <c r="HN123" s="250"/>
      <c r="HO123" s="250"/>
      <c r="HP123" s="250"/>
      <c r="HQ123" s="250"/>
      <c r="HR123" s="250"/>
      <c r="HS123" s="250"/>
      <c r="HT123" s="250"/>
      <c r="HU123" s="250"/>
      <c r="HV123" s="250"/>
      <c r="HW123" s="250"/>
      <c r="HX123" s="250"/>
      <c r="HY123" s="250"/>
      <c r="HZ123" s="250"/>
      <c r="IA123" s="250"/>
      <c r="IB123" s="250"/>
      <c r="IC123" s="250"/>
      <c r="ID123" s="250"/>
      <c r="IE123" s="250"/>
      <c r="IF123" s="250"/>
      <c r="IG123" s="250"/>
      <c r="IH123" s="250"/>
      <c r="II123" s="250"/>
      <c r="IJ123" s="250"/>
      <c r="IK123" s="250"/>
      <c r="IL123" s="250"/>
      <c r="IM123" s="250"/>
      <c r="IN123" s="250"/>
      <c r="IO123" s="250"/>
      <c r="IP123" s="250"/>
      <c r="IQ123" s="250"/>
      <c r="IR123" s="250"/>
      <c r="IS123" s="250"/>
      <c r="IT123" s="250"/>
      <c r="IU123" s="250"/>
      <c r="IV123" s="250"/>
      <c r="IW123" s="250"/>
      <c r="IX123" s="250"/>
      <c r="IY123" s="250"/>
      <c r="IZ123" s="250"/>
      <c r="JA123" s="250"/>
      <c r="JB123" s="250"/>
      <c r="JC123" s="250"/>
      <c r="JD123" s="250"/>
      <c r="JE123" s="250"/>
      <c r="JF123" s="250"/>
      <c r="JG123" s="250"/>
      <c r="JH123" s="250"/>
      <c r="JI123" s="250"/>
      <c r="JJ123" s="250"/>
      <c r="JK123" s="250"/>
      <c r="JL123" s="250"/>
      <c r="JM123" s="250"/>
      <c r="JN123" s="250"/>
      <c r="JO123" s="250"/>
      <c r="JP123" s="250"/>
      <c r="JQ123" s="250"/>
      <c r="JR123" s="250"/>
      <c r="JS123" s="250"/>
      <c r="JT123" s="250"/>
      <c r="JU123" s="250"/>
      <c r="JV123" s="250"/>
      <c r="JW123" s="250"/>
      <c r="JX123" s="250"/>
      <c r="JY123" s="250"/>
      <c r="JZ123" s="250"/>
      <c r="KA123" s="250"/>
      <c r="KB123" s="250"/>
      <c r="KC123" s="250"/>
      <c r="KD123" s="250"/>
      <c r="KE123" s="250"/>
      <c r="KF123" s="250"/>
      <c r="KG123" s="250"/>
      <c r="KH123" s="250"/>
      <c r="KI123" s="250"/>
      <c r="KJ123" s="250"/>
      <c r="KK123" s="250"/>
      <c r="KL123" s="250"/>
      <c r="KM123" s="250"/>
      <c r="KN123" s="250"/>
      <c r="KO123" s="250"/>
      <c r="KP123" s="250"/>
      <c r="KQ123" s="250"/>
      <c r="KR123" s="250"/>
      <c r="KS123" s="250"/>
      <c r="KT123" s="250"/>
      <c r="KU123" s="250"/>
      <c r="KV123" s="250"/>
      <c r="KW123" s="250"/>
      <c r="KX123" s="250"/>
      <c r="KY123" s="250"/>
      <c r="KZ123" s="250"/>
      <c r="LA123" s="250"/>
      <c r="LB123" s="250"/>
      <c r="LC123" s="250"/>
      <c r="LD123" s="250"/>
      <c r="LE123" s="250"/>
      <c r="LF123" s="250"/>
      <c r="LG123" s="250"/>
      <c r="LH123" s="250"/>
      <c r="LI123" s="250"/>
      <c r="LJ123" s="250"/>
      <c r="LK123" s="250"/>
      <c r="LL123" s="250"/>
      <c r="LM123" s="250"/>
      <c r="LN123" s="250"/>
      <c r="LO123" s="250"/>
      <c r="LP123" s="250"/>
      <c r="LQ123" s="250"/>
      <c r="LR123" s="250"/>
      <c r="LS123" s="250"/>
      <c r="LT123" s="250"/>
      <c r="LU123" s="250"/>
      <c r="LV123" s="250"/>
      <c r="LW123" s="250"/>
      <c r="LX123" s="250"/>
      <c r="LY123" s="250"/>
      <c r="LZ123" s="250"/>
      <c r="MA123" s="250"/>
      <c r="MB123" s="250"/>
      <c r="MC123" s="250"/>
      <c r="MD123" s="250"/>
      <c r="ME123" s="250"/>
      <c r="MF123" s="250"/>
      <c r="MG123" s="250"/>
      <c r="MH123" s="250"/>
      <c r="MI123" s="250"/>
      <c r="MJ123" s="250"/>
      <c r="MK123" s="250"/>
      <c r="ML123" s="250"/>
      <c r="MM123" s="250"/>
      <c r="MN123" s="250"/>
      <c r="MO123" s="250"/>
      <c r="MP123" s="250"/>
      <c r="MQ123" s="250"/>
      <c r="MR123" s="250"/>
      <c r="MS123" s="250"/>
      <c r="MT123" s="250"/>
      <c r="MU123" s="250"/>
      <c r="MV123" s="250"/>
      <c r="MW123" s="250"/>
      <c r="MX123" s="250"/>
      <c r="MY123" s="250"/>
      <c r="MZ123" s="250"/>
      <c r="NA123" s="250"/>
      <c r="NB123" s="250"/>
      <c r="NC123" s="250"/>
      <c r="ND123" s="250"/>
      <c r="NE123" s="250"/>
      <c r="NF123" s="250"/>
      <c r="NG123" s="250"/>
      <c r="NH123" s="250"/>
      <c r="NI123" s="250"/>
      <c r="NJ123" s="250"/>
      <c r="NK123" s="250"/>
      <c r="NL123" s="250"/>
      <c r="NM123" s="250"/>
      <c r="NN123" s="250"/>
      <c r="NO123" s="250"/>
      <c r="NP123" s="250"/>
      <c r="NQ123" s="250"/>
      <c r="NR123" s="250"/>
      <c r="NS123" s="250"/>
      <c r="NT123" s="250"/>
      <c r="NU123" s="250"/>
      <c r="NV123" s="250"/>
      <c r="NW123" s="250"/>
      <c r="NX123" s="250"/>
      <c r="NY123" s="250"/>
      <c r="NZ123" s="250"/>
      <c r="OA123" s="250"/>
      <c r="OB123" s="250"/>
      <c r="OC123" s="250"/>
      <c r="OD123" s="250"/>
      <c r="OE123" s="250"/>
      <c r="OF123" s="250"/>
      <c r="OG123" s="250"/>
      <c r="OH123" s="250"/>
      <c r="OI123" s="250"/>
      <c r="OJ123" s="250"/>
      <c r="OK123" s="250"/>
      <c r="OL123" s="250"/>
      <c r="OM123" s="250"/>
      <c r="ON123" s="250"/>
      <c r="OO123" s="250"/>
      <c r="OP123" s="250"/>
      <c r="OQ123" s="250"/>
      <c r="OR123" s="250"/>
      <c r="OS123" s="250"/>
      <c r="OT123" s="250"/>
      <c r="OU123" s="250"/>
      <c r="OV123" s="250"/>
      <c r="OW123" s="250"/>
      <c r="OX123" s="250"/>
      <c r="OY123" s="250"/>
      <c r="OZ123" s="250"/>
      <c r="PA123" s="250"/>
      <c r="PB123" s="250"/>
      <c r="PC123" s="250"/>
      <c r="PD123" s="250"/>
      <c r="PE123" s="250"/>
      <c r="PF123" s="250"/>
      <c r="PG123" s="250"/>
      <c r="PH123" s="250"/>
      <c r="PI123" s="250"/>
      <c r="PJ123" s="250"/>
      <c r="PK123" s="250"/>
      <c r="PL123" s="250"/>
      <c r="PM123" s="250"/>
      <c r="PN123" s="250"/>
      <c r="PO123" s="250"/>
      <c r="PP123" s="250"/>
      <c r="PQ123" s="250"/>
      <c r="PR123" s="250"/>
      <c r="PS123" s="250"/>
      <c r="PT123" s="250"/>
      <c r="PU123" s="250"/>
    </row>
    <row r="124" spans="1:437" s="52" customFormat="1" outlineLevel="1" x14ac:dyDescent="0.25">
      <c r="A124" s="15"/>
      <c r="B124" s="15"/>
      <c r="C124" s="21"/>
      <c r="D124" s="60"/>
      <c r="E124" s="6"/>
      <c r="F124" s="6"/>
      <c r="G124" s="6"/>
      <c r="H124" s="6"/>
      <c r="I124" s="10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outlineLevel="1" x14ac:dyDescent="0.25">
      <c r="A125" s="15"/>
      <c r="B125" s="15"/>
      <c r="C125" s="21"/>
      <c r="D125" s="60"/>
      <c r="E125" s="6"/>
      <c r="F125" s="6"/>
      <c r="G125" s="6"/>
      <c r="H125" s="6"/>
      <c r="I125" s="10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outlineLevel="1" x14ac:dyDescent="0.25">
      <c r="A126" s="15"/>
      <c r="B126" s="15"/>
      <c r="C126" s="21"/>
      <c r="D126" s="60"/>
      <c r="E126" s="6"/>
      <c r="F126" s="6"/>
      <c r="G126" s="6"/>
      <c r="H126" s="6"/>
      <c r="I126" s="10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52" customFormat="1" outlineLevel="1" x14ac:dyDescent="0.25">
      <c r="A127" s="15"/>
      <c r="B127" s="15"/>
      <c r="C127" s="21"/>
      <c r="D127" s="60"/>
      <c r="E127" s="6"/>
      <c r="F127" s="6"/>
      <c r="G127" s="6"/>
      <c r="H127" s="6"/>
      <c r="I127" s="10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52" customFormat="1" outlineLevel="1" x14ac:dyDescent="0.25">
      <c r="A128" s="15"/>
      <c r="B128" s="15"/>
      <c r="C128" s="21"/>
      <c r="D128" s="60"/>
      <c r="E128" s="6"/>
      <c r="F128" s="6"/>
      <c r="G128" s="6"/>
      <c r="H128" s="6"/>
      <c r="I128" s="10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52" customFormat="1" outlineLevel="1" x14ac:dyDescent="0.25">
      <c r="A129" s="15"/>
      <c r="B129" s="15"/>
      <c r="C129" s="21"/>
      <c r="D129" s="60"/>
      <c r="E129" s="6"/>
      <c r="F129" s="6"/>
      <c r="G129" s="6"/>
      <c r="H129" s="6"/>
      <c r="I129" s="10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52" customFormat="1" outlineLevel="1" x14ac:dyDescent="0.25">
      <c r="A130" s="15"/>
      <c r="B130" s="15"/>
      <c r="C130" s="21"/>
      <c r="D130" s="60"/>
      <c r="E130" s="6"/>
      <c r="F130" s="6"/>
      <c r="G130" s="6"/>
      <c r="H130" s="6"/>
      <c r="I130" s="10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52" customFormat="1" x14ac:dyDescent="0.25">
      <c r="A131" s="15"/>
      <c r="B131" s="15"/>
      <c r="C131" s="21"/>
      <c r="D131" s="6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52" customFormat="1" x14ac:dyDescent="0.25">
      <c r="A132" s="15"/>
      <c r="B132" s="15"/>
      <c r="C132" s="21"/>
      <c r="D132" s="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52" customFormat="1" x14ac:dyDescent="0.25">
      <c r="A133" s="15" t="s">
        <v>154</v>
      </c>
      <c r="B133" s="15"/>
      <c r="C133" s="21"/>
      <c r="D133" s="6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</row>
    <row r="134" spans="1:437" s="52" customFormat="1" outlineLevel="1" x14ac:dyDescent="0.25">
      <c r="A134" s="15"/>
      <c r="B134" s="15"/>
      <c r="C134" s="21"/>
      <c r="D134" s="6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</row>
    <row r="135" spans="1:437" s="204" customFormat="1" outlineLevel="1" x14ac:dyDescent="0.25">
      <c r="A135" s="15"/>
      <c r="B135" s="15" t="s">
        <v>156</v>
      </c>
      <c r="C135" s="21"/>
      <c r="D135" s="6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</row>
    <row r="136" spans="1:437" s="204" customFormat="1" outlineLevel="1" x14ac:dyDescent="0.25">
      <c r="A136" s="15"/>
      <c r="B136" s="15"/>
      <c r="C136" s="21"/>
      <c r="D136" s="60"/>
      <c r="E136" s="205" t="str">
        <f t="shared" ref="E136:AJ136" si="193" xml:space="preserve"> E$97</f>
        <v>Operating period flag</v>
      </c>
      <c r="F136" s="205">
        <f t="shared" si="193"/>
        <v>0</v>
      </c>
      <c r="G136" s="205" t="str">
        <f t="shared" si="193"/>
        <v>flag</v>
      </c>
      <c r="H136" s="205">
        <f t="shared" si="193"/>
        <v>100</v>
      </c>
      <c r="I136" s="205">
        <f t="shared" si="193"/>
        <v>0</v>
      </c>
      <c r="J136" s="205">
        <f t="shared" si="193"/>
        <v>0</v>
      </c>
      <c r="K136" s="205">
        <f t="shared" si="193"/>
        <v>0</v>
      </c>
      <c r="L136" s="205">
        <f t="shared" si="193"/>
        <v>0</v>
      </c>
      <c r="M136" s="205">
        <f t="shared" si="193"/>
        <v>1</v>
      </c>
      <c r="N136" s="205">
        <f t="shared" si="193"/>
        <v>1</v>
      </c>
      <c r="O136" s="205">
        <f t="shared" si="193"/>
        <v>1</v>
      </c>
      <c r="P136" s="205">
        <f t="shared" si="193"/>
        <v>1</v>
      </c>
      <c r="Q136" s="205">
        <f t="shared" si="193"/>
        <v>1</v>
      </c>
      <c r="R136" s="205">
        <f t="shared" si="193"/>
        <v>1</v>
      </c>
      <c r="S136" s="205">
        <f t="shared" si="193"/>
        <v>1</v>
      </c>
      <c r="T136" s="205">
        <f t="shared" si="193"/>
        <v>1</v>
      </c>
      <c r="U136" s="205">
        <f t="shared" si="193"/>
        <v>1</v>
      </c>
      <c r="V136" s="205">
        <f t="shared" si="193"/>
        <v>1</v>
      </c>
      <c r="W136" s="205">
        <f t="shared" si="193"/>
        <v>1</v>
      </c>
      <c r="X136" s="205">
        <f t="shared" si="193"/>
        <v>1</v>
      </c>
      <c r="Y136" s="205">
        <f t="shared" si="193"/>
        <v>1</v>
      </c>
      <c r="Z136" s="205">
        <f t="shared" si="193"/>
        <v>1</v>
      </c>
      <c r="AA136" s="205">
        <f t="shared" si="193"/>
        <v>1</v>
      </c>
      <c r="AB136" s="205">
        <f t="shared" si="193"/>
        <v>1</v>
      </c>
      <c r="AC136" s="205">
        <f t="shared" si="193"/>
        <v>1</v>
      </c>
      <c r="AD136" s="205">
        <f t="shared" si="193"/>
        <v>1</v>
      </c>
      <c r="AE136" s="205">
        <f t="shared" si="193"/>
        <v>1</v>
      </c>
      <c r="AF136" s="205">
        <f t="shared" si="193"/>
        <v>1</v>
      </c>
      <c r="AG136" s="205">
        <f t="shared" si="193"/>
        <v>1</v>
      </c>
      <c r="AH136" s="205">
        <f t="shared" si="193"/>
        <v>1</v>
      </c>
      <c r="AI136" s="205">
        <f t="shared" si="193"/>
        <v>1</v>
      </c>
      <c r="AJ136" s="205">
        <f t="shared" si="193"/>
        <v>1</v>
      </c>
      <c r="AK136" s="205">
        <f t="shared" ref="AK136:BP136" si="194" xml:space="preserve"> AK$97</f>
        <v>1</v>
      </c>
      <c r="AL136" s="205">
        <f t="shared" si="194"/>
        <v>1</v>
      </c>
      <c r="AM136" s="205">
        <f t="shared" si="194"/>
        <v>1</v>
      </c>
      <c r="AN136" s="205">
        <f t="shared" si="194"/>
        <v>1</v>
      </c>
      <c r="AO136" s="205">
        <f t="shared" si="194"/>
        <v>1</v>
      </c>
      <c r="AP136" s="205">
        <f t="shared" si="194"/>
        <v>1</v>
      </c>
      <c r="AQ136" s="205">
        <f t="shared" si="194"/>
        <v>1</v>
      </c>
      <c r="AR136" s="205">
        <f t="shared" si="194"/>
        <v>1</v>
      </c>
      <c r="AS136" s="205">
        <f t="shared" si="194"/>
        <v>1</v>
      </c>
      <c r="AT136" s="205">
        <f t="shared" si="194"/>
        <v>1</v>
      </c>
      <c r="AU136" s="205">
        <f t="shared" si="194"/>
        <v>1</v>
      </c>
      <c r="AV136" s="205">
        <f t="shared" si="194"/>
        <v>1</v>
      </c>
      <c r="AW136" s="205">
        <f t="shared" si="194"/>
        <v>1</v>
      </c>
      <c r="AX136" s="205">
        <f t="shared" si="194"/>
        <v>1</v>
      </c>
      <c r="AY136" s="205">
        <f t="shared" si="194"/>
        <v>1</v>
      </c>
      <c r="AZ136" s="205">
        <f t="shared" si="194"/>
        <v>1</v>
      </c>
      <c r="BA136" s="205">
        <f t="shared" si="194"/>
        <v>1</v>
      </c>
      <c r="BB136" s="205">
        <f t="shared" si="194"/>
        <v>1</v>
      </c>
      <c r="BC136" s="205">
        <f t="shared" si="194"/>
        <v>1</v>
      </c>
      <c r="BD136" s="205">
        <f t="shared" si="194"/>
        <v>1</v>
      </c>
      <c r="BE136" s="205">
        <f t="shared" si="194"/>
        <v>1</v>
      </c>
      <c r="BF136" s="205">
        <f t="shared" si="194"/>
        <v>1</v>
      </c>
      <c r="BG136" s="205">
        <f t="shared" si="194"/>
        <v>1</v>
      </c>
      <c r="BH136" s="205">
        <f t="shared" si="194"/>
        <v>1</v>
      </c>
      <c r="BI136" s="205">
        <f t="shared" si="194"/>
        <v>1</v>
      </c>
      <c r="BJ136" s="205">
        <f t="shared" si="194"/>
        <v>1</v>
      </c>
      <c r="BK136" s="205">
        <f t="shared" si="194"/>
        <v>1</v>
      </c>
      <c r="BL136" s="205">
        <f t="shared" si="194"/>
        <v>1</v>
      </c>
      <c r="BM136" s="205">
        <f t="shared" si="194"/>
        <v>1</v>
      </c>
      <c r="BN136" s="205">
        <f t="shared" si="194"/>
        <v>1</v>
      </c>
      <c r="BO136" s="205">
        <f t="shared" si="194"/>
        <v>1</v>
      </c>
      <c r="BP136" s="205">
        <f t="shared" si="194"/>
        <v>1</v>
      </c>
      <c r="BQ136" s="205">
        <f t="shared" ref="BQ136:CV136" si="195" xml:space="preserve"> BQ$97</f>
        <v>1</v>
      </c>
      <c r="BR136" s="205">
        <f t="shared" si="195"/>
        <v>1</v>
      </c>
      <c r="BS136" s="205">
        <f t="shared" si="195"/>
        <v>1</v>
      </c>
      <c r="BT136" s="205">
        <f t="shared" si="195"/>
        <v>1</v>
      </c>
      <c r="BU136" s="205">
        <f t="shared" si="195"/>
        <v>1</v>
      </c>
      <c r="BV136" s="205">
        <f t="shared" si="195"/>
        <v>1</v>
      </c>
      <c r="BW136" s="205">
        <f t="shared" si="195"/>
        <v>1</v>
      </c>
      <c r="BX136" s="205">
        <f t="shared" si="195"/>
        <v>1</v>
      </c>
      <c r="BY136" s="205">
        <f t="shared" si="195"/>
        <v>1</v>
      </c>
      <c r="BZ136" s="205">
        <f t="shared" si="195"/>
        <v>1</v>
      </c>
      <c r="CA136" s="205">
        <f t="shared" si="195"/>
        <v>1</v>
      </c>
      <c r="CB136" s="205">
        <f t="shared" si="195"/>
        <v>1</v>
      </c>
      <c r="CC136" s="205">
        <f t="shared" si="195"/>
        <v>1</v>
      </c>
      <c r="CD136" s="205">
        <f t="shared" si="195"/>
        <v>1</v>
      </c>
      <c r="CE136" s="205">
        <f t="shared" si="195"/>
        <v>1</v>
      </c>
      <c r="CF136" s="205">
        <f t="shared" si="195"/>
        <v>1</v>
      </c>
      <c r="CG136" s="205">
        <f t="shared" si="195"/>
        <v>1</v>
      </c>
      <c r="CH136" s="205">
        <f t="shared" si="195"/>
        <v>1</v>
      </c>
      <c r="CI136" s="205">
        <f t="shared" si="195"/>
        <v>1</v>
      </c>
      <c r="CJ136" s="205">
        <f t="shared" si="195"/>
        <v>1</v>
      </c>
      <c r="CK136" s="205">
        <f t="shared" si="195"/>
        <v>1</v>
      </c>
      <c r="CL136" s="205">
        <f t="shared" si="195"/>
        <v>1</v>
      </c>
      <c r="CM136" s="205">
        <f t="shared" si="195"/>
        <v>1</v>
      </c>
      <c r="CN136" s="205">
        <f t="shared" si="195"/>
        <v>1</v>
      </c>
      <c r="CO136" s="205">
        <f t="shared" si="195"/>
        <v>1</v>
      </c>
      <c r="CP136" s="205">
        <f t="shared" si="195"/>
        <v>1</v>
      </c>
      <c r="CQ136" s="205">
        <f t="shared" si="195"/>
        <v>1</v>
      </c>
      <c r="CR136" s="205">
        <f t="shared" si="195"/>
        <v>1</v>
      </c>
      <c r="CS136" s="205">
        <f t="shared" si="195"/>
        <v>1</v>
      </c>
      <c r="CT136" s="205">
        <f t="shared" si="195"/>
        <v>1</v>
      </c>
      <c r="CU136" s="205">
        <f t="shared" si="195"/>
        <v>1</v>
      </c>
      <c r="CV136" s="205">
        <f t="shared" si="195"/>
        <v>1</v>
      </c>
      <c r="CW136" s="205">
        <f t="shared" ref="CW136:EB136" si="196" xml:space="preserve"> CW$97</f>
        <v>1</v>
      </c>
      <c r="CX136" s="205">
        <f t="shared" si="196"/>
        <v>1</v>
      </c>
      <c r="CY136" s="205">
        <f t="shared" si="196"/>
        <v>1</v>
      </c>
      <c r="CZ136" s="205">
        <f t="shared" si="196"/>
        <v>1</v>
      </c>
      <c r="DA136" s="205">
        <f t="shared" si="196"/>
        <v>1</v>
      </c>
      <c r="DB136" s="205">
        <f t="shared" si="196"/>
        <v>1</v>
      </c>
      <c r="DC136" s="205">
        <f t="shared" si="196"/>
        <v>1</v>
      </c>
      <c r="DD136" s="205">
        <f t="shared" si="196"/>
        <v>1</v>
      </c>
      <c r="DE136" s="205">
        <f t="shared" si="196"/>
        <v>1</v>
      </c>
      <c r="DF136" s="205">
        <f t="shared" si="196"/>
        <v>1</v>
      </c>
      <c r="DG136" s="205">
        <f t="shared" si="196"/>
        <v>1</v>
      </c>
      <c r="DH136" s="205">
        <f t="shared" si="196"/>
        <v>1</v>
      </c>
      <c r="DI136" s="205">
        <f t="shared" si="196"/>
        <v>0</v>
      </c>
      <c r="DJ136" s="205">
        <f t="shared" si="196"/>
        <v>0</v>
      </c>
      <c r="DK136" s="205">
        <f t="shared" si="196"/>
        <v>0</v>
      </c>
      <c r="DL136" s="205">
        <f t="shared" si="196"/>
        <v>0</v>
      </c>
      <c r="DM136" s="205">
        <f t="shared" si="196"/>
        <v>0</v>
      </c>
      <c r="DN136" s="205">
        <f t="shared" si="196"/>
        <v>0</v>
      </c>
      <c r="DO136" s="205">
        <f t="shared" si="196"/>
        <v>0</v>
      </c>
      <c r="DP136" s="205">
        <f t="shared" si="196"/>
        <v>0</v>
      </c>
      <c r="DQ136" s="205">
        <f t="shared" si="196"/>
        <v>0</v>
      </c>
      <c r="DR136" s="205">
        <f t="shared" si="196"/>
        <v>0</v>
      </c>
      <c r="DS136" s="205">
        <f t="shared" si="196"/>
        <v>0</v>
      </c>
      <c r="DT136" s="205">
        <f t="shared" si="196"/>
        <v>0</v>
      </c>
      <c r="DU136" s="205">
        <f t="shared" si="196"/>
        <v>0</v>
      </c>
      <c r="DV136" s="205">
        <f t="shared" si="196"/>
        <v>0</v>
      </c>
      <c r="DW136" s="205">
        <f t="shared" si="196"/>
        <v>0</v>
      </c>
      <c r="DX136" s="205">
        <f t="shared" si="196"/>
        <v>0</v>
      </c>
      <c r="DY136" s="205">
        <f t="shared" si="196"/>
        <v>0</v>
      </c>
      <c r="DZ136" s="205">
        <f t="shared" si="196"/>
        <v>0</v>
      </c>
      <c r="EA136" s="205">
        <f t="shared" si="196"/>
        <v>0</v>
      </c>
      <c r="EB136" s="205">
        <f t="shared" si="196"/>
        <v>0</v>
      </c>
      <c r="EC136" s="205">
        <f t="shared" ref="EC136:FH136" si="197" xml:space="preserve"> EC$97</f>
        <v>0</v>
      </c>
      <c r="ED136" s="205">
        <f t="shared" si="197"/>
        <v>0</v>
      </c>
      <c r="EE136" s="205">
        <f t="shared" si="197"/>
        <v>0</v>
      </c>
      <c r="EF136" s="205">
        <f t="shared" si="197"/>
        <v>0</v>
      </c>
      <c r="EG136" s="205">
        <f t="shared" si="197"/>
        <v>0</v>
      </c>
      <c r="EH136" s="205">
        <f t="shared" si="197"/>
        <v>0</v>
      </c>
      <c r="EI136" s="205">
        <f t="shared" si="197"/>
        <v>0</v>
      </c>
      <c r="EJ136" s="205">
        <f t="shared" si="197"/>
        <v>0</v>
      </c>
      <c r="EK136" s="205">
        <f t="shared" si="197"/>
        <v>0</v>
      </c>
      <c r="EL136" s="205">
        <f t="shared" si="197"/>
        <v>0</v>
      </c>
      <c r="EM136" s="205">
        <f t="shared" si="197"/>
        <v>0</v>
      </c>
      <c r="EN136" s="205">
        <f t="shared" si="197"/>
        <v>0</v>
      </c>
      <c r="EO136" s="205">
        <f t="shared" si="197"/>
        <v>0</v>
      </c>
      <c r="EP136" s="205">
        <f t="shared" si="197"/>
        <v>0</v>
      </c>
      <c r="EQ136" s="205">
        <f t="shared" si="197"/>
        <v>0</v>
      </c>
      <c r="ER136" s="205">
        <f t="shared" si="197"/>
        <v>0</v>
      </c>
      <c r="ES136" s="205">
        <f t="shared" si="197"/>
        <v>0</v>
      </c>
      <c r="ET136" s="205">
        <f t="shared" si="197"/>
        <v>0</v>
      </c>
      <c r="EU136" s="205">
        <f t="shared" si="197"/>
        <v>0</v>
      </c>
      <c r="EV136" s="205">
        <f t="shared" si="197"/>
        <v>0</v>
      </c>
      <c r="EW136" s="205">
        <f t="shared" si="197"/>
        <v>0</v>
      </c>
      <c r="EX136" s="205">
        <f t="shared" si="197"/>
        <v>0</v>
      </c>
      <c r="EY136" s="205">
        <f t="shared" si="197"/>
        <v>0</v>
      </c>
      <c r="EZ136" s="205">
        <f t="shared" si="197"/>
        <v>0</v>
      </c>
      <c r="FA136" s="205">
        <f t="shared" si="197"/>
        <v>0</v>
      </c>
      <c r="FB136" s="205">
        <f t="shared" si="197"/>
        <v>0</v>
      </c>
      <c r="FC136" s="205">
        <f t="shared" si="197"/>
        <v>0</v>
      </c>
      <c r="FD136" s="205">
        <f t="shared" si="197"/>
        <v>0</v>
      </c>
      <c r="FE136" s="205">
        <f t="shared" si="197"/>
        <v>0</v>
      </c>
      <c r="FF136" s="205">
        <f t="shared" si="197"/>
        <v>0</v>
      </c>
      <c r="FG136" s="205">
        <f t="shared" si="197"/>
        <v>0</v>
      </c>
      <c r="FH136" s="205">
        <f t="shared" si="197"/>
        <v>0</v>
      </c>
      <c r="FI136" s="205">
        <f t="shared" ref="FI136:GJ136" si="198" xml:space="preserve"> FI$97</f>
        <v>0</v>
      </c>
      <c r="FJ136" s="205">
        <f t="shared" si="198"/>
        <v>0</v>
      </c>
      <c r="FK136" s="205">
        <f t="shared" si="198"/>
        <v>0</v>
      </c>
      <c r="FL136" s="205">
        <f t="shared" si="198"/>
        <v>0</v>
      </c>
      <c r="FM136" s="205">
        <f t="shared" si="198"/>
        <v>0</v>
      </c>
      <c r="FN136" s="205">
        <f t="shared" si="198"/>
        <v>0</v>
      </c>
      <c r="FO136" s="205">
        <f t="shared" si="198"/>
        <v>0</v>
      </c>
      <c r="FP136" s="205">
        <f t="shared" si="198"/>
        <v>0</v>
      </c>
      <c r="FQ136" s="205">
        <f t="shared" si="198"/>
        <v>0</v>
      </c>
      <c r="FR136" s="205">
        <f t="shared" si="198"/>
        <v>0</v>
      </c>
      <c r="FS136" s="205">
        <f t="shared" si="198"/>
        <v>0</v>
      </c>
      <c r="FT136" s="205">
        <f t="shared" si="198"/>
        <v>0</v>
      </c>
      <c r="FU136" s="205">
        <f t="shared" si="198"/>
        <v>0</v>
      </c>
      <c r="FV136" s="205">
        <f t="shared" si="198"/>
        <v>0</v>
      </c>
      <c r="FW136" s="205">
        <f t="shared" si="198"/>
        <v>0</v>
      </c>
      <c r="FX136" s="205">
        <f t="shared" si="198"/>
        <v>0</v>
      </c>
      <c r="FY136" s="205">
        <f t="shared" si="198"/>
        <v>0</v>
      </c>
      <c r="FZ136" s="205">
        <f t="shared" si="198"/>
        <v>0</v>
      </c>
      <c r="GA136" s="205">
        <f t="shared" si="198"/>
        <v>0</v>
      </c>
      <c r="GB136" s="205">
        <f t="shared" si="198"/>
        <v>0</v>
      </c>
      <c r="GC136" s="205">
        <f t="shared" si="198"/>
        <v>0</v>
      </c>
      <c r="GD136" s="205">
        <f t="shared" si="198"/>
        <v>0</v>
      </c>
      <c r="GE136" s="205">
        <f t="shared" si="198"/>
        <v>0</v>
      </c>
      <c r="GF136" s="205">
        <f t="shared" si="198"/>
        <v>0</v>
      </c>
      <c r="GG136" s="205">
        <f t="shared" si="198"/>
        <v>0</v>
      </c>
      <c r="GH136" s="205">
        <f t="shared" si="198"/>
        <v>0</v>
      </c>
      <c r="GI136" s="205">
        <f t="shared" si="198"/>
        <v>0</v>
      </c>
      <c r="GJ136" s="205">
        <f t="shared" si="198"/>
        <v>0</v>
      </c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</row>
    <row r="137" spans="1:437" s="204" customFormat="1" outlineLevel="1" x14ac:dyDescent="0.25">
      <c r="A137" s="15"/>
      <c r="B137" s="15"/>
      <c r="C137" s="21"/>
      <c r="D137" s="60"/>
      <c r="E137" s="9" t="s">
        <v>136</v>
      </c>
      <c r="F137" s="9"/>
      <c r="G137" s="9"/>
      <c r="H137" s="9"/>
      <c r="I137" s="9"/>
      <c r="J137" s="9">
        <f t="shared" ref="J137:AO137" si="199">I137 + J136</f>
        <v>0</v>
      </c>
      <c r="K137" s="9">
        <f t="shared" si="199"/>
        <v>0</v>
      </c>
      <c r="L137" s="9">
        <f t="shared" si="199"/>
        <v>0</v>
      </c>
      <c r="M137" s="9">
        <f t="shared" si="199"/>
        <v>1</v>
      </c>
      <c r="N137" s="9">
        <f t="shared" si="199"/>
        <v>2</v>
      </c>
      <c r="O137" s="9">
        <f t="shared" si="199"/>
        <v>3</v>
      </c>
      <c r="P137" s="9">
        <f t="shared" si="199"/>
        <v>4</v>
      </c>
      <c r="Q137" s="9">
        <f t="shared" si="199"/>
        <v>5</v>
      </c>
      <c r="R137" s="9">
        <f t="shared" si="199"/>
        <v>6</v>
      </c>
      <c r="S137" s="9">
        <f t="shared" si="199"/>
        <v>7</v>
      </c>
      <c r="T137" s="9">
        <f t="shared" si="199"/>
        <v>8</v>
      </c>
      <c r="U137" s="9">
        <f t="shared" si="199"/>
        <v>9</v>
      </c>
      <c r="V137" s="9">
        <f t="shared" si="199"/>
        <v>10</v>
      </c>
      <c r="W137" s="9">
        <f t="shared" si="199"/>
        <v>11</v>
      </c>
      <c r="X137" s="9">
        <f t="shared" si="199"/>
        <v>12</v>
      </c>
      <c r="Y137" s="9">
        <f t="shared" si="199"/>
        <v>13</v>
      </c>
      <c r="Z137" s="9">
        <f t="shared" si="199"/>
        <v>14</v>
      </c>
      <c r="AA137" s="9">
        <f t="shared" si="199"/>
        <v>15</v>
      </c>
      <c r="AB137" s="9">
        <f t="shared" si="199"/>
        <v>16</v>
      </c>
      <c r="AC137" s="9">
        <f t="shared" si="199"/>
        <v>17</v>
      </c>
      <c r="AD137" s="9">
        <f t="shared" si="199"/>
        <v>18</v>
      </c>
      <c r="AE137" s="9">
        <f t="shared" si="199"/>
        <v>19</v>
      </c>
      <c r="AF137" s="9">
        <f t="shared" si="199"/>
        <v>20</v>
      </c>
      <c r="AG137" s="9">
        <f t="shared" si="199"/>
        <v>21</v>
      </c>
      <c r="AH137" s="9">
        <f t="shared" si="199"/>
        <v>22</v>
      </c>
      <c r="AI137" s="9">
        <f t="shared" si="199"/>
        <v>23</v>
      </c>
      <c r="AJ137" s="9">
        <f t="shared" si="199"/>
        <v>24</v>
      </c>
      <c r="AK137" s="9">
        <f t="shared" si="199"/>
        <v>25</v>
      </c>
      <c r="AL137" s="9">
        <f t="shared" si="199"/>
        <v>26</v>
      </c>
      <c r="AM137" s="9">
        <f t="shared" si="199"/>
        <v>27</v>
      </c>
      <c r="AN137" s="9">
        <f t="shared" si="199"/>
        <v>28</v>
      </c>
      <c r="AO137" s="9">
        <f t="shared" si="199"/>
        <v>29</v>
      </c>
      <c r="AP137" s="9">
        <f t="shared" ref="AP137:BU137" si="200">AO137 + AP136</f>
        <v>30</v>
      </c>
      <c r="AQ137" s="9">
        <f t="shared" si="200"/>
        <v>31</v>
      </c>
      <c r="AR137" s="9">
        <f t="shared" si="200"/>
        <v>32</v>
      </c>
      <c r="AS137" s="9">
        <f t="shared" si="200"/>
        <v>33</v>
      </c>
      <c r="AT137" s="9">
        <f t="shared" si="200"/>
        <v>34</v>
      </c>
      <c r="AU137" s="9">
        <f t="shared" si="200"/>
        <v>35</v>
      </c>
      <c r="AV137" s="9">
        <f t="shared" si="200"/>
        <v>36</v>
      </c>
      <c r="AW137" s="9">
        <f t="shared" si="200"/>
        <v>37</v>
      </c>
      <c r="AX137" s="9">
        <f t="shared" si="200"/>
        <v>38</v>
      </c>
      <c r="AY137" s="9">
        <f t="shared" si="200"/>
        <v>39</v>
      </c>
      <c r="AZ137" s="9">
        <f t="shared" si="200"/>
        <v>40</v>
      </c>
      <c r="BA137" s="9">
        <f t="shared" si="200"/>
        <v>41</v>
      </c>
      <c r="BB137" s="9">
        <f t="shared" si="200"/>
        <v>42</v>
      </c>
      <c r="BC137" s="9">
        <f t="shared" si="200"/>
        <v>43</v>
      </c>
      <c r="BD137" s="9">
        <f t="shared" si="200"/>
        <v>44</v>
      </c>
      <c r="BE137" s="9">
        <f t="shared" si="200"/>
        <v>45</v>
      </c>
      <c r="BF137" s="9">
        <f t="shared" si="200"/>
        <v>46</v>
      </c>
      <c r="BG137" s="9">
        <f t="shared" si="200"/>
        <v>47</v>
      </c>
      <c r="BH137" s="9">
        <f t="shared" si="200"/>
        <v>48</v>
      </c>
      <c r="BI137" s="9">
        <f t="shared" si="200"/>
        <v>49</v>
      </c>
      <c r="BJ137" s="9">
        <f t="shared" si="200"/>
        <v>50</v>
      </c>
      <c r="BK137" s="9">
        <f t="shared" si="200"/>
        <v>51</v>
      </c>
      <c r="BL137" s="9">
        <f t="shared" si="200"/>
        <v>52</v>
      </c>
      <c r="BM137" s="9">
        <f t="shared" si="200"/>
        <v>53</v>
      </c>
      <c r="BN137" s="9">
        <f t="shared" si="200"/>
        <v>54</v>
      </c>
      <c r="BO137" s="9">
        <f t="shared" si="200"/>
        <v>55</v>
      </c>
      <c r="BP137" s="9">
        <f t="shared" si="200"/>
        <v>56</v>
      </c>
      <c r="BQ137" s="9">
        <f t="shared" si="200"/>
        <v>57</v>
      </c>
      <c r="BR137" s="9">
        <f t="shared" si="200"/>
        <v>58</v>
      </c>
      <c r="BS137" s="9">
        <f t="shared" si="200"/>
        <v>59</v>
      </c>
      <c r="BT137" s="9">
        <f t="shared" si="200"/>
        <v>60</v>
      </c>
      <c r="BU137" s="9">
        <f t="shared" si="200"/>
        <v>61</v>
      </c>
      <c r="BV137" s="9">
        <f t="shared" ref="BV137:DA137" si="201">BU137 + BV136</f>
        <v>62</v>
      </c>
      <c r="BW137" s="9">
        <f t="shared" si="201"/>
        <v>63</v>
      </c>
      <c r="BX137" s="9">
        <f t="shared" si="201"/>
        <v>64</v>
      </c>
      <c r="BY137" s="9">
        <f t="shared" si="201"/>
        <v>65</v>
      </c>
      <c r="BZ137" s="9">
        <f t="shared" si="201"/>
        <v>66</v>
      </c>
      <c r="CA137" s="9">
        <f t="shared" si="201"/>
        <v>67</v>
      </c>
      <c r="CB137" s="9">
        <f t="shared" si="201"/>
        <v>68</v>
      </c>
      <c r="CC137" s="9">
        <f t="shared" si="201"/>
        <v>69</v>
      </c>
      <c r="CD137" s="9">
        <f t="shared" si="201"/>
        <v>70</v>
      </c>
      <c r="CE137" s="9">
        <f t="shared" si="201"/>
        <v>71</v>
      </c>
      <c r="CF137" s="9">
        <f t="shared" si="201"/>
        <v>72</v>
      </c>
      <c r="CG137" s="9">
        <f t="shared" si="201"/>
        <v>73</v>
      </c>
      <c r="CH137" s="9">
        <f t="shared" si="201"/>
        <v>74</v>
      </c>
      <c r="CI137" s="9">
        <f t="shared" si="201"/>
        <v>75</v>
      </c>
      <c r="CJ137" s="9">
        <f t="shared" si="201"/>
        <v>76</v>
      </c>
      <c r="CK137" s="9">
        <f t="shared" si="201"/>
        <v>77</v>
      </c>
      <c r="CL137" s="9">
        <f t="shared" si="201"/>
        <v>78</v>
      </c>
      <c r="CM137" s="9">
        <f t="shared" si="201"/>
        <v>79</v>
      </c>
      <c r="CN137" s="9">
        <f t="shared" si="201"/>
        <v>80</v>
      </c>
      <c r="CO137" s="9">
        <f t="shared" si="201"/>
        <v>81</v>
      </c>
      <c r="CP137" s="9">
        <f t="shared" si="201"/>
        <v>82</v>
      </c>
      <c r="CQ137" s="9">
        <f t="shared" si="201"/>
        <v>83</v>
      </c>
      <c r="CR137" s="9">
        <f t="shared" si="201"/>
        <v>84</v>
      </c>
      <c r="CS137" s="9">
        <f t="shared" si="201"/>
        <v>85</v>
      </c>
      <c r="CT137" s="9">
        <f t="shared" si="201"/>
        <v>86</v>
      </c>
      <c r="CU137" s="9">
        <f t="shared" si="201"/>
        <v>87</v>
      </c>
      <c r="CV137" s="9">
        <f t="shared" si="201"/>
        <v>88</v>
      </c>
      <c r="CW137" s="9">
        <f t="shared" si="201"/>
        <v>89</v>
      </c>
      <c r="CX137" s="9">
        <f t="shared" si="201"/>
        <v>90</v>
      </c>
      <c r="CY137" s="9">
        <f t="shared" si="201"/>
        <v>91</v>
      </c>
      <c r="CZ137" s="9">
        <f t="shared" si="201"/>
        <v>92</v>
      </c>
      <c r="DA137" s="9">
        <f t="shared" si="201"/>
        <v>93</v>
      </c>
      <c r="DB137" s="9">
        <f t="shared" ref="DB137:EG137" si="202">DA137 + DB136</f>
        <v>94</v>
      </c>
      <c r="DC137" s="9">
        <f t="shared" si="202"/>
        <v>95</v>
      </c>
      <c r="DD137" s="9">
        <f t="shared" si="202"/>
        <v>96</v>
      </c>
      <c r="DE137" s="9">
        <f t="shared" si="202"/>
        <v>97</v>
      </c>
      <c r="DF137" s="9">
        <f t="shared" si="202"/>
        <v>98</v>
      </c>
      <c r="DG137" s="9">
        <f t="shared" si="202"/>
        <v>99</v>
      </c>
      <c r="DH137" s="9">
        <f t="shared" si="202"/>
        <v>100</v>
      </c>
      <c r="DI137" s="9">
        <f t="shared" si="202"/>
        <v>100</v>
      </c>
      <c r="DJ137" s="9">
        <f t="shared" si="202"/>
        <v>100</v>
      </c>
      <c r="DK137" s="9">
        <f t="shared" si="202"/>
        <v>100</v>
      </c>
      <c r="DL137" s="9">
        <f t="shared" si="202"/>
        <v>100</v>
      </c>
      <c r="DM137" s="9">
        <f t="shared" si="202"/>
        <v>100</v>
      </c>
      <c r="DN137" s="9">
        <f t="shared" si="202"/>
        <v>100</v>
      </c>
      <c r="DO137" s="9">
        <f t="shared" si="202"/>
        <v>100</v>
      </c>
      <c r="DP137" s="9">
        <f t="shared" si="202"/>
        <v>100</v>
      </c>
      <c r="DQ137" s="9">
        <f t="shared" si="202"/>
        <v>100</v>
      </c>
      <c r="DR137" s="9">
        <f t="shared" si="202"/>
        <v>100</v>
      </c>
      <c r="DS137" s="9">
        <f t="shared" si="202"/>
        <v>100</v>
      </c>
      <c r="DT137" s="9">
        <f t="shared" si="202"/>
        <v>100</v>
      </c>
      <c r="DU137" s="9">
        <f t="shared" si="202"/>
        <v>100</v>
      </c>
      <c r="DV137" s="9">
        <f t="shared" si="202"/>
        <v>100</v>
      </c>
      <c r="DW137" s="9">
        <f t="shared" si="202"/>
        <v>100</v>
      </c>
      <c r="DX137" s="9">
        <f t="shared" si="202"/>
        <v>100</v>
      </c>
      <c r="DY137" s="9">
        <f t="shared" si="202"/>
        <v>100</v>
      </c>
      <c r="DZ137" s="9">
        <f t="shared" si="202"/>
        <v>100</v>
      </c>
      <c r="EA137" s="9">
        <f t="shared" si="202"/>
        <v>100</v>
      </c>
      <c r="EB137" s="9">
        <f t="shared" si="202"/>
        <v>100</v>
      </c>
      <c r="EC137" s="9">
        <f t="shared" si="202"/>
        <v>100</v>
      </c>
      <c r="ED137" s="9">
        <f t="shared" si="202"/>
        <v>100</v>
      </c>
      <c r="EE137" s="9">
        <f t="shared" si="202"/>
        <v>100</v>
      </c>
      <c r="EF137" s="9">
        <f t="shared" si="202"/>
        <v>100</v>
      </c>
      <c r="EG137" s="9">
        <f t="shared" si="202"/>
        <v>100</v>
      </c>
      <c r="EH137" s="9">
        <f t="shared" ref="EH137:FM137" si="203">EG137 + EH136</f>
        <v>100</v>
      </c>
      <c r="EI137" s="9">
        <f t="shared" si="203"/>
        <v>100</v>
      </c>
      <c r="EJ137" s="9">
        <f t="shared" si="203"/>
        <v>100</v>
      </c>
      <c r="EK137" s="9">
        <f t="shared" si="203"/>
        <v>100</v>
      </c>
      <c r="EL137" s="9">
        <f t="shared" si="203"/>
        <v>100</v>
      </c>
      <c r="EM137" s="9">
        <f t="shared" si="203"/>
        <v>100</v>
      </c>
      <c r="EN137" s="9">
        <f t="shared" si="203"/>
        <v>100</v>
      </c>
      <c r="EO137" s="9">
        <f t="shared" si="203"/>
        <v>100</v>
      </c>
      <c r="EP137" s="9">
        <f t="shared" si="203"/>
        <v>100</v>
      </c>
      <c r="EQ137" s="9">
        <f t="shared" si="203"/>
        <v>100</v>
      </c>
      <c r="ER137" s="9">
        <f t="shared" si="203"/>
        <v>100</v>
      </c>
      <c r="ES137" s="9">
        <f t="shared" si="203"/>
        <v>100</v>
      </c>
      <c r="ET137" s="9">
        <f t="shared" si="203"/>
        <v>100</v>
      </c>
      <c r="EU137" s="9">
        <f t="shared" si="203"/>
        <v>100</v>
      </c>
      <c r="EV137" s="9">
        <f t="shared" si="203"/>
        <v>100</v>
      </c>
      <c r="EW137" s="9">
        <f t="shared" si="203"/>
        <v>100</v>
      </c>
      <c r="EX137" s="9">
        <f t="shared" si="203"/>
        <v>100</v>
      </c>
      <c r="EY137" s="9">
        <f t="shared" si="203"/>
        <v>100</v>
      </c>
      <c r="EZ137" s="9">
        <f t="shared" si="203"/>
        <v>100</v>
      </c>
      <c r="FA137" s="9">
        <f t="shared" si="203"/>
        <v>100</v>
      </c>
      <c r="FB137" s="9">
        <f t="shared" si="203"/>
        <v>100</v>
      </c>
      <c r="FC137" s="9">
        <f t="shared" si="203"/>
        <v>100</v>
      </c>
      <c r="FD137" s="9">
        <f t="shared" si="203"/>
        <v>100</v>
      </c>
      <c r="FE137" s="9">
        <f t="shared" si="203"/>
        <v>100</v>
      </c>
      <c r="FF137" s="9">
        <f t="shared" si="203"/>
        <v>100</v>
      </c>
      <c r="FG137" s="9">
        <f t="shared" si="203"/>
        <v>100</v>
      </c>
      <c r="FH137" s="9">
        <f t="shared" si="203"/>
        <v>100</v>
      </c>
      <c r="FI137" s="9">
        <f t="shared" si="203"/>
        <v>100</v>
      </c>
      <c r="FJ137" s="9">
        <f t="shared" si="203"/>
        <v>100</v>
      </c>
      <c r="FK137" s="9">
        <f t="shared" si="203"/>
        <v>100</v>
      </c>
      <c r="FL137" s="9">
        <f t="shared" si="203"/>
        <v>100</v>
      </c>
      <c r="FM137" s="9">
        <f t="shared" si="203"/>
        <v>100</v>
      </c>
      <c r="FN137" s="9">
        <f t="shared" ref="FN137:GJ137" si="204">FM137 + FN136</f>
        <v>100</v>
      </c>
      <c r="FO137" s="9">
        <f t="shared" si="204"/>
        <v>100</v>
      </c>
      <c r="FP137" s="9">
        <f t="shared" si="204"/>
        <v>100</v>
      </c>
      <c r="FQ137" s="9">
        <f t="shared" si="204"/>
        <v>100</v>
      </c>
      <c r="FR137" s="9">
        <f t="shared" si="204"/>
        <v>100</v>
      </c>
      <c r="FS137" s="9">
        <f t="shared" si="204"/>
        <v>100</v>
      </c>
      <c r="FT137" s="9">
        <f t="shared" si="204"/>
        <v>100</v>
      </c>
      <c r="FU137" s="9">
        <f t="shared" si="204"/>
        <v>100</v>
      </c>
      <c r="FV137" s="9">
        <f t="shared" si="204"/>
        <v>100</v>
      </c>
      <c r="FW137" s="9">
        <f t="shared" si="204"/>
        <v>100</v>
      </c>
      <c r="FX137" s="9">
        <f t="shared" si="204"/>
        <v>100</v>
      </c>
      <c r="FY137" s="9">
        <f t="shared" si="204"/>
        <v>100</v>
      </c>
      <c r="FZ137" s="9">
        <f t="shared" si="204"/>
        <v>100</v>
      </c>
      <c r="GA137" s="9">
        <f t="shared" si="204"/>
        <v>100</v>
      </c>
      <c r="GB137" s="9">
        <f t="shared" si="204"/>
        <v>100</v>
      </c>
      <c r="GC137" s="9">
        <f t="shared" si="204"/>
        <v>100</v>
      </c>
      <c r="GD137" s="9">
        <f t="shared" si="204"/>
        <v>100</v>
      </c>
      <c r="GE137" s="9">
        <f t="shared" si="204"/>
        <v>100</v>
      </c>
      <c r="GF137" s="9">
        <f t="shared" si="204"/>
        <v>100</v>
      </c>
      <c r="GG137" s="9">
        <f t="shared" si="204"/>
        <v>100</v>
      </c>
      <c r="GH137" s="9">
        <f t="shared" si="204"/>
        <v>100</v>
      </c>
      <c r="GI137" s="9">
        <f t="shared" si="204"/>
        <v>100</v>
      </c>
      <c r="GJ137" s="9">
        <f t="shared" si="204"/>
        <v>100</v>
      </c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</row>
    <row r="138" spans="1:437" s="204" customFormat="1" outlineLevel="1" x14ac:dyDescent="0.25">
      <c r="A138" s="15"/>
      <c r="B138" s="15"/>
      <c r="C138" s="21"/>
      <c r="D138" s="6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</row>
    <row r="139" spans="1:437" s="204" customFormat="1" outlineLevel="1" x14ac:dyDescent="0.25">
      <c r="A139" s="15"/>
      <c r="B139" s="15"/>
      <c r="C139" s="21"/>
      <c r="D139" s="60"/>
      <c r="E139" s="101" t="str">
        <f xml:space="preserve"> InpC!E$63</f>
        <v>Number of periods in a year</v>
      </c>
      <c r="F139" s="101">
        <f xml:space="preserve"> InpC!F$63</f>
        <v>4</v>
      </c>
      <c r="G139" s="101" t="str">
        <f xml:space="preserve"> InpC!G$63</f>
        <v>periods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</row>
    <row r="140" spans="1:437" s="204" customFormat="1" outlineLevel="1" x14ac:dyDescent="0.25">
      <c r="A140" s="15"/>
      <c r="B140" s="15"/>
      <c r="C140" s="21"/>
      <c r="D140" s="60"/>
      <c r="E140" s="205" t="str">
        <f t="shared" ref="E140:AJ140" si="205" xml:space="preserve"> E$137</f>
        <v>Contract period number</v>
      </c>
      <c r="F140" s="205">
        <f t="shared" si="205"/>
        <v>0</v>
      </c>
      <c r="G140" s="205">
        <f t="shared" si="205"/>
        <v>0</v>
      </c>
      <c r="H140" s="205">
        <f t="shared" si="205"/>
        <v>0</v>
      </c>
      <c r="I140" s="205">
        <f t="shared" si="205"/>
        <v>0</v>
      </c>
      <c r="J140" s="205">
        <f t="shared" si="205"/>
        <v>0</v>
      </c>
      <c r="K140" s="205">
        <f t="shared" si="205"/>
        <v>0</v>
      </c>
      <c r="L140" s="205">
        <f t="shared" si="205"/>
        <v>0</v>
      </c>
      <c r="M140" s="205">
        <f t="shared" si="205"/>
        <v>1</v>
      </c>
      <c r="N140" s="205">
        <f t="shared" si="205"/>
        <v>2</v>
      </c>
      <c r="O140" s="205">
        <f t="shared" si="205"/>
        <v>3</v>
      </c>
      <c r="P140" s="205">
        <f t="shared" si="205"/>
        <v>4</v>
      </c>
      <c r="Q140" s="205">
        <f t="shared" si="205"/>
        <v>5</v>
      </c>
      <c r="R140" s="205">
        <f t="shared" si="205"/>
        <v>6</v>
      </c>
      <c r="S140" s="205">
        <f t="shared" si="205"/>
        <v>7</v>
      </c>
      <c r="T140" s="205">
        <f t="shared" si="205"/>
        <v>8</v>
      </c>
      <c r="U140" s="205">
        <f t="shared" si="205"/>
        <v>9</v>
      </c>
      <c r="V140" s="205">
        <f t="shared" si="205"/>
        <v>10</v>
      </c>
      <c r="W140" s="205">
        <f t="shared" si="205"/>
        <v>11</v>
      </c>
      <c r="X140" s="205">
        <f t="shared" si="205"/>
        <v>12</v>
      </c>
      <c r="Y140" s="205">
        <f t="shared" si="205"/>
        <v>13</v>
      </c>
      <c r="Z140" s="205">
        <f t="shared" si="205"/>
        <v>14</v>
      </c>
      <c r="AA140" s="205">
        <f t="shared" si="205"/>
        <v>15</v>
      </c>
      <c r="AB140" s="205">
        <f t="shared" si="205"/>
        <v>16</v>
      </c>
      <c r="AC140" s="205">
        <f t="shared" si="205"/>
        <v>17</v>
      </c>
      <c r="AD140" s="205">
        <f t="shared" si="205"/>
        <v>18</v>
      </c>
      <c r="AE140" s="205">
        <f t="shared" si="205"/>
        <v>19</v>
      </c>
      <c r="AF140" s="205">
        <f t="shared" si="205"/>
        <v>20</v>
      </c>
      <c r="AG140" s="205">
        <f t="shared" si="205"/>
        <v>21</v>
      </c>
      <c r="AH140" s="205">
        <f t="shared" si="205"/>
        <v>22</v>
      </c>
      <c r="AI140" s="205">
        <f t="shared" si="205"/>
        <v>23</v>
      </c>
      <c r="AJ140" s="205">
        <f t="shared" si="205"/>
        <v>24</v>
      </c>
      <c r="AK140" s="205">
        <f t="shared" ref="AK140:BP140" si="206" xml:space="preserve"> AK$137</f>
        <v>25</v>
      </c>
      <c r="AL140" s="205">
        <f t="shared" si="206"/>
        <v>26</v>
      </c>
      <c r="AM140" s="205">
        <f t="shared" si="206"/>
        <v>27</v>
      </c>
      <c r="AN140" s="205">
        <f t="shared" si="206"/>
        <v>28</v>
      </c>
      <c r="AO140" s="205">
        <f t="shared" si="206"/>
        <v>29</v>
      </c>
      <c r="AP140" s="205">
        <f t="shared" si="206"/>
        <v>30</v>
      </c>
      <c r="AQ140" s="205">
        <f t="shared" si="206"/>
        <v>31</v>
      </c>
      <c r="AR140" s="205">
        <f t="shared" si="206"/>
        <v>32</v>
      </c>
      <c r="AS140" s="205">
        <f t="shared" si="206"/>
        <v>33</v>
      </c>
      <c r="AT140" s="205">
        <f t="shared" si="206"/>
        <v>34</v>
      </c>
      <c r="AU140" s="205">
        <f t="shared" si="206"/>
        <v>35</v>
      </c>
      <c r="AV140" s="205">
        <f t="shared" si="206"/>
        <v>36</v>
      </c>
      <c r="AW140" s="205">
        <f t="shared" si="206"/>
        <v>37</v>
      </c>
      <c r="AX140" s="205">
        <f t="shared" si="206"/>
        <v>38</v>
      </c>
      <c r="AY140" s="205">
        <f t="shared" si="206"/>
        <v>39</v>
      </c>
      <c r="AZ140" s="205">
        <f t="shared" si="206"/>
        <v>40</v>
      </c>
      <c r="BA140" s="205">
        <f t="shared" si="206"/>
        <v>41</v>
      </c>
      <c r="BB140" s="205">
        <f t="shared" si="206"/>
        <v>42</v>
      </c>
      <c r="BC140" s="205">
        <f t="shared" si="206"/>
        <v>43</v>
      </c>
      <c r="BD140" s="205">
        <f t="shared" si="206"/>
        <v>44</v>
      </c>
      <c r="BE140" s="205">
        <f t="shared" si="206"/>
        <v>45</v>
      </c>
      <c r="BF140" s="205">
        <f t="shared" si="206"/>
        <v>46</v>
      </c>
      <c r="BG140" s="205">
        <f t="shared" si="206"/>
        <v>47</v>
      </c>
      <c r="BH140" s="205">
        <f t="shared" si="206"/>
        <v>48</v>
      </c>
      <c r="BI140" s="205">
        <f t="shared" si="206"/>
        <v>49</v>
      </c>
      <c r="BJ140" s="205">
        <f t="shared" si="206"/>
        <v>50</v>
      </c>
      <c r="BK140" s="205">
        <f t="shared" si="206"/>
        <v>51</v>
      </c>
      <c r="BL140" s="205">
        <f t="shared" si="206"/>
        <v>52</v>
      </c>
      <c r="BM140" s="205">
        <f t="shared" si="206"/>
        <v>53</v>
      </c>
      <c r="BN140" s="205">
        <f t="shared" si="206"/>
        <v>54</v>
      </c>
      <c r="BO140" s="205">
        <f t="shared" si="206"/>
        <v>55</v>
      </c>
      <c r="BP140" s="205">
        <f t="shared" si="206"/>
        <v>56</v>
      </c>
      <c r="BQ140" s="205">
        <f t="shared" ref="BQ140:CV140" si="207" xml:space="preserve"> BQ$137</f>
        <v>57</v>
      </c>
      <c r="BR140" s="205">
        <f t="shared" si="207"/>
        <v>58</v>
      </c>
      <c r="BS140" s="205">
        <f t="shared" si="207"/>
        <v>59</v>
      </c>
      <c r="BT140" s="205">
        <f t="shared" si="207"/>
        <v>60</v>
      </c>
      <c r="BU140" s="205">
        <f t="shared" si="207"/>
        <v>61</v>
      </c>
      <c r="BV140" s="205">
        <f t="shared" si="207"/>
        <v>62</v>
      </c>
      <c r="BW140" s="205">
        <f t="shared" si="207"/>
        <v>63</v>
      </c>
      <c r="BX140" s="205">
        <f t="shared" si="207"/>
        <v>64</v>
      </c>
      <c r="BY140" s="205">
        <f t="shared" si="207"/>
        <v>65</v>
      </c>
      <c r="BZ140" s="205">
        <f t="shared" si="207"/>
        <v>66</v>
      </c>
      <c r="CA140" s="205">
        <f t="shared" si="207"/>
        <v>67</v>
      </c>
      <c r="CB140" s="205">
        <f t="shared" si="207"/>
        <v>68</v>
      </c>
      <c r="CC140" s="205">
        <f t="shared" si="207"/>
        <v>69</v>
      </c>
      <c r="CD140" s="205">
        <f t="shared" si="207"/>
        <v>70</v>
      </c>
      <c r="CE140" s="205">
        <f t="shared" si="207"/>
        <v>71</v>
      </c>
      <c r="CF140" s="205">
        <f t="shared" si="207"/>
        <v>72</v>
      </c>
      <c r="CG140" s="205">
        <f t="shared" si="207"/>
        <v>73</v>
      </c>
      <c r="CH140" s="205">
        <f t="shared" si="207"/>
        <v>74</v>
      </c>
      <c r="CI140" s="205">
        <f t="shared" si="207"/>
        <v>75</v>
      </c>
      <c r="CJ140" s="205">
        <f t="shared" si="207"/>
        <v>76</v>
      </c>
      <c r="CK140" s="205">
        <f t="shared" si="207"/>
        <v>77</v>
      </c>
      <c r="CL140" s="205">
        <f t="shared" si="207"/>
        <v>78</v>
      </c>
      <c r="CM140" s="205">
        <f t="shared" si="207"/>
        <v>79</v>
      </c>
      <c r="CN140" s="205">
        <f t="shared" si="207"/>
        <v>80</v>
      </c>
      <c r="CO140" s="205">
        <f t="shared" si="207"/>
        <v>81</v>
      </c>
      <c r="CP140" s="205">
        <f t="shared" si="207"/>
        <v>82</v>
      </c>
      <c r="CQ140" s="205">
        <f t="shared" si="207"/>
        <v>83</v>
      </c>
      <c r="CR140" s="205">
        <f t="shared" si="207"/>
        <v>84</v>
      </c>
      <c r="CS140" s="205">
        <f t="shared" si="207"/>
        <v>85</v>
      </c>
      <c r="CT140" s="205">
        <f t="shared" si="207"/>
        <v>86</v>
      </c>
      <c r="CU140" s="205">
        <f t="shared" si="207"/>
        <v>87</v>
      </c>
      <c r="CV140" s="205">
        <f t="shared" si="207"/>
        <v>88</v>
      </c>
      <c r="CW140" s="205">
        <f t="shared" ref="CW140:EB140" si="208" xml:space="preserve"> CW$137</f>
        <v>89</v>
      </c>
      <c r="CX140" s="205">
        <f t="shared" si="208"/>
        <v>90</v>
      </c>
      <c r="CY140" s="205">
        <f t="shared" si="208"/>
        <v>91</v>
      </c>
      <c r="CZ140" s="205">
        <f t="shared" si="208"/>
        <v>92</v>
      </c>
      <c r="DA140" s="205">
        <f t="shared" si="208"/>
        <v>93</v>
      </c>
      <c r="DB140" s="205">
        <f t="shared" si="208"/>
        <v>94</v>
      </c>
      <c r="DC140" s="205">
        <f t="shared" si="208"/>
        <v>95</v>
      </c>
      <c r="DD140" s="205">
        <f t="shared" si="208"/>
        <v>96</v>
      </c>
      <c r="DE140" s="205">
        <f t="shared" si="208"/>
        <v>97</v>
      </c>
      <c r="DF140" s="205">
        <f t="shared" si="208"/>
        <v>98</v>
      </c>
      <c r="DG140" s="205">
        <f t="shared" si="208"/>
        <v>99</v>
      </c>
      <c r="DH140" s="205">
        <f t="shared" si="208"/>
        <v>100</v>
      </c>
      <c r="DI140" s="205">
        <f t="shared" si="208"/>
        <v>100</v>
      </c>
      <c r="DJ140" s="205">
        <f t="shared" si="208"/>
        <v>100</v>
      </c>
      <c r="DK140" s="205">
        <f t="shared" si="208"/>
        <v>100</v>
      </c>
      <c r="DL140" s="205">
        <f t="shared" si="208"/>
        <v>100</v>
      </c>
      <c r="DM140" s="205">
        <f t="shared" si="208"/>
        <v>100</v>
      </c>
      <c r="DN140" s="205">
        <f t="shared" si="208"/>
        <v>100</v>
      </c>
      <c r="DO140" s="205">
        <f t="shared" si="208"/>
        <v>100</v>
      </c>
      <c r="DP140" s="205">
        <f t="shared" si="208"/>
        <v>100</v>
      </c>
      <c r="DQ140" s="205">
        <f t="shared" si="208"/>
        <v>100</v>
      </c>
      <c r="DR140" s="205">
        <f t="shared" si="208"/>
        <v>100</v>
      </c>
      <c r="DS140" s="205">
        <f t="shared" si="208"/>
        <v>100</v>
      </c>
      <c r="DT140" s="205">
        <f t="shared" si="208"/>
        <v>100</v>
      </c>
      <c r="DU140" s="205">
        <f t="shared" si="208"/>
        <v>100</v>
      </c>
      <c r="DV140" s="205">
        <f t="shared" si="208"/>
        <v>100</v>
      </c>
      <c r="DW140" s="205">
        <f t="shared" si="208"/>
        <v>100</v>
      </c>
      <c r="DX140" s="205">
        <f t="shared" si="208"/>
        <v>100</v>
      </c>
      <c r="DY140" s="205">
        <f t="shared" si="208"/>
        <v>100</v>
      </c>
      <c r="DZ140" s="205">
        <f t="shared" si="208"/>
        <v>100</v>
      </c>
      <c r="EA140" s="205">
        <f t="shared" si="208"/>
        <v>100</v>
      </c>
      <c r="EB140" s="205">
        <f t="shared" si="208"/>
        <v>100</v>
      </c>
      <c r="EC140" s="205">
        <f t="shared" ref="EC140:FH140" si="209" xml:space="preserve"> EC$137</f>
        <v>100</v>
      </c>
      <c r="ED140" s="205">
        <f t="shared" si="209"/>
        <v>100</v>
      </c>
      <c r="EE140" s="205">
        <f t="shared" si="209"/>
        <v>100</v>
      </c>
      <c r="EF140" s="205">
        <f t="shared" si="209"/>
        <v>100</v>
      </c>
      <c r="EG140" s="205">
        <f t="shared" si="209"/>
        <v>100</v>
      </c>
      <c r="EH140" s="205">
        <f t="shared" si="209"/>
        <v>100</v>
      </c>
      <c r="EI140" s="205">
        <f t="shared" si="209"/>
        <v>100</v>
      </c>
      <c r="EJ140" s="205">
        <f t="shared" si="209"/>
        <v>100</v>
      </c>
      <c r="EK140" s="205">
        <f t="shared" si="209"/>
        <v>100</v>
      </c>
      <c r="EL140" s="205">
        <f t="shared" si="209"/>
        <v>100</v>
      </c>
      <c r="EM140" s="205">
        <f t="shared" si="209"/>
        <v>100</v>
      </c>
      <c r="EN140" s="205">
        <f t="shared" si="209"/>
        <v>100</v>
      </c>
      <c r="EO140" s="205">
        <f t="shared" si="209"/>
        <v>100</v>
      </c>
      <c r="EP140" s="205">
        <f t="shared" si="209"/>
        <v>100</v>
      </c>
      <c r="EQ140" s="205">
        <f t="shared" si="209"/>
        <v>100</v>
      </c>
      <c r="ER140" s="205">
        <f t="shared" si="209"/>
        <v>100</v>
      </c>
      <c r="ES140" s="205">
        <f t="shared" si="209"/>
        <v>100</v>
      </c>
      <c r="ET140" s="205">
        <f t="shared" si="209"/>
        <v>100</v>
      </c>
      <c r="EU140" s="205">
        <f t="shared" si="209"/>
        <v>100</v>
      </c>
      <c r="EV140" s="205">
        <f t="shared" si="209"/>
        <v>100</v>
      </c>
      <c r="EW140" s="205">
        <f t="shared" si="209"/>
        <v>100</v>
      </c>
      <c r="EX140" s="205">
        <f t="shared" si="209"/>
        <v>100</v>
      </c>
      <c r="EY140" s="205">
        <f t="shared" si="209"/>
        <v>100</v>
      </c>
      <c r="EZ140" s="205">
        <f t="shared" si="209"/>
        <v>100</v>
      </c>
      <c r="FA140" s="205">
        <f t="shared" si="209"/>
        <v>100</v>
      </c>
      <c r="FB140" s="205">
        <f t="shared" si="209"/>
        <v>100</v>
      </c>
      <c r="FC140" s="205">
        <f t="shared" si="209"/>
        <v>100</v>
      </c>
      <c r="FD140" s="205">
        <f t="shared" si="209"/>
        <v>100</v>
      </c>
      <c r="FE140" s="205">
        <f t="shared" si="209"/>
        <v>100</v>
      </c>
      <c r="FF140" s="205">
        <f t="shared" si="209"/>
        <v>100</v>
      </c>
      <c r="FG140" s="205">
        <f t="shared" si="209"/>
        <v>100</v>
      </c>
      <c r="FH140" s="205">
        <f t="shared" si="209"/>
        <v>100</v>
      </c>
      <c r="FI140" s="205">
        <f t="shared" ref="FI140:GJ140" si="210" xml:space="preserve"> FI$137</f>
        <v>100</v>
      </c>
      <c r="FJ140" s="205">
        <f t="shared" si="210"/>
        <v>100</v>
      </c>
      <c r="FK140" s="205">
        <f t="shared" si="210"/>
        <v>100</v>
      </c>
      <c r="FL140" s="205">
        <f t="shared" si="210"/>
        <v>100</v>
      </c>
      <c r="FM140" s="205">
        <f t="shared" si="210"/>
        <v>100</v>
      </c>
      <c r="FN140" s="205">
        <f t="shared" si="210"/>
        <v>100</v>
      </c>
      <c r="FO140" s="205">
        <f t="shared" si="210"/>
        <v>100</v>
      </c>
      <c r="FP140" s="205">
        <f t="shared" si="210"/>
        <v>100</v>
      </c>
      <c r="FQ140" s="205">
        <f t="shared" si="210"/>
        <v>100</v>
      </c>
      <c r="FR140" s="205">
        <f t="shared" si="210"/>
        <v>100</v>
      </c>
      <c r="FS140" s="205">
        <f t="shared" si="210"/>
        <v>100</v>
      </c>
      <c r="FT140" s="205">
        <f t="shared" si="210"/>
        <v>100</v>
      </c>
      <c r="FU140" s="205">
        <f t="shared" si="210"/>
        <v>100</v>
      </c>
      <c r="FV140" s="205">
        <f t="shared" si="210"/>
        <v>100</v>
      </c>
      <c r="FW140" s="205">
        <f t="shared" si="210"/>
        <v>100</v>
      </c>
      <c r="FX140" s="205">
        <f t="shared" si="210"/>
        <v>100</v>
      </c>
      <c r="FY140" s="205">
        <f t="shared" si="210"/>
        <v>100</v>
      </c>
      <c r="FZ140" s="205">
        <f t="shared" si="210"/>
        <v>100</v>
      </c>
      <c r="GA140" s="205">
        <f t="shared" si="210"/>
        <v>100</v>
      </c>
      <c r="GB140" s="205">
        <f t="shared" si="210"/>
        <v>100</v>
      </c>
      <c r="GC140" s="205">
        <f t="shared" si="210"/>
        <v>100</v>
      </c>
      <c r="GD140" s="205">
        <f t="shared" si="210"/>
        <v>100</v>
      </c>
      <c r="GE140" s="205">
        <f t="shared" si="210"/>
        <v>100</v>
      </c>
      <c r="GF140" s="205">
        <f t="shared" si="210"/>
        <v>100</v>
      </c>
      <c r="GG140" s="205">
        <f t="shared" si="210"/>
        <v>100</v>
      </c>
      <c r="GH140" s="205">
        <f t="shared" si="210"/>
        <v>100</v>
      </c>
      <c r="GI140" s="205">
        <f t="shared" si="210"/>
        <v>100</v>
      </c>
      <c r="GJ140" s="205">
        <f t="shared" si="210"/>
        <v>100</v>
      </c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</row>
    <row r="141" spans="1:437" s="204" customFormat="1" outlineLevel="1" x14ac:dyDescent="0.25">
      <c r="A141" s="15"/>
      <c r="B141" s="15"/>
      <c r="C141" s="21"/>
      <c r="D141" s="60"/>
      <c r="E141" s="205" t="str">
        <f t="shared" ref="E141:BP141" si="211" xml:space="preserve"> E$97</f>
        <v>Operating period flag</v>
      </c>
      <c r="F141" s="205">
        <f t="shared" si="211"/>
        <v>0</v>
      </c>
      <c r="G141" s="205" t="str">
        <f t="shared" si="211"/>
        <v>flag</v>
      </c>
      <c r="H141" s="205">
        <f t="shared" si="211"/>
        <v>100</v>
      </c>
      <c r="I141" s="205">
        <f t="shared" si="211"/>
        <v>0</v>
      </c>
      <c r="J141" s="205">
        <f t="shared" si="211"/>
        <v>0</v>
      </c>
      <c r="K141" s="205">
        <f t="shared" si="211"/>
        <v>0</v>
      </c>
      <c r="L141" s="205">
        <f t="shared" si="211"/>
        <v>0</v>
      </c>
      <c r="M141" s="205">
        <f t="shared" si="211"/>
        <v>1</v>
      </c>
      <c r="N141" s="205">
        <f t="shared" si="211"/>
        <v>1</v>
      </c>
      <c r="O141" s="205">
        <f t="shared" si="211"/>
        <v>1</v>
      </c>
      <c r="P141" s="205">
        <f t="shared" si="211"/>
        <v>1</v>
      </c>
      <c r="Q141" s="205">
        <f t="shared" si="211"/>
        <v>1</v>
      </c>
      <c r="R141" s="205">
        <f t="shared" si="211"/>
        <v>1</v>
      </c>
      <c r="S141" s="205">
        <f t="shared" si="211"/>
        <v>1</v>
      </c>
      <c r="T141" s="205">
        <f t="shared" si="211"/>
        <v>1</v>
      </c>
      <c r="U141" s="205">
        <f t="shared" si="211"/>
        <v>1</v>
      </c>
      <c r="V141" s="205">
        <f t="shared" si="211"/>
        <v>1</v>
      </c>
      <c r="W141" s="205">
        <f t="shared" si="211"/>
        <v>1</v>
      </c>
      <c r="X141" s="205">
        <f t="shared" si="211"/>
        <v>1</v>
      </c>
      <c r="Y141" s="205">
        <f t="shared" si="211"/>
        <v>1</v>
      </c>
      <c r="Z141" s="205">
        <f t="shared" si="211"/>
        <v>1</v>
      </c>
      <c r="AA141" s="205">
        <f t="shared" si="211"/>
        <v>1</v>
      </c>
      <c r="AB141" s="205">
        <f t="shared" si="211"/>
        <v>1</v>
      </c>
      <c r="AC141" s="205">
        <f t="shared" si="211"/>
        <v>1</v>
      </c>
      <c r="AD141" s="205">
        <f t="shared" si="211"/>
        <v>1</v>
      </c>
      <c r="AE141" s="205">
        <f t="shared" si="211"/>
        <v>1</v>
      </c>
      <c r="AF141" s="205">
        <f t="shared" si="211"/>
        <v>1</v>
      </c>
      <c r="AG141" s="205">
        <f t="shared" si="211"/>
        <v>1</v>
      </c>
      <c r="AH141" s="205">
        <f t="shared" si="211"/>
        <v>1</v>
      </c>
      <c r="AI141" s="205">
        <f t="shared" si="211"/>
        <v>1</v>
      </c>
      <c r="AJ141" s="205">
        <f t="shared" si="211"/>
        <v>1</v>
      </c>
      <c r="AK141" s="205">
        <f t="shared" si="211"/>
        <v>1</v>
      </c>
      <c r="AL141" s="205">
        <f t="shared" si="211"/>
        <v>1</v>
      </c>
      <c r="AM141" s="205">
        <f t="shared" si="211"/>
        <v>1</v>
      </c>
      <c r="AN141" s="205">
        <f t="shared" si="211"/>
        <v>1</v>
      </c>
      <c r="AO141" s="205">
        <f t="shared" si="211"/>
        <v>1</v>
      </c>
      <c r="AP141" s="205">
        <f t="shared" si="211"/>
        <v>1</v>
      </c>
      <c r="AQ141" s="205">
        <f t="shared" si="211"/>
        <v>1</v>
      </c>
      <c r="AR141" s="205">
        <f t="shared" si="211"/>
        <v>1</v>
      </c>
      <c r="AS141" s="205">
        <f t="shared" si="211"/>
        <v>1</v>
      </c>
      <c r="AT141" s="205">
        <f t="shared" si="211"/>
        <v>1</v>
      </c>
      <c r="AU141" s="205">
        <f t="shared" si="211"/>
        <v>1</v>
      </c>
      <c r="AV141" s="205">
        <f t="shared" si="211"/>
        <v>1</v>
      </c>
      <c r="AW141" s="205">
        <f t="shared" si="211"/>
        <v>1</v>
      </c>
      <c r="AX141" s="205">
        <f t="shared" si="211"/>
        <v>1</v>
      </c>
      <c r="AY141" s="205">
        <f t="shared" si="211"/>
        <v>1</v>
      </c>
      <c r="AZ141" s="205">
        <f t="shared" si="211"/>
        <v>1</v>
      </c>
      <c r="BA141" s="205">
        <f t="shared" si="211"/>
        <v>1</v>
      </c>
      <c r="BB141" s="205">
        <f t="shared" si="211"/>
        <v>1</v>
      </c>
      <c r="BC141" s="205">
        <f t="shared" si="211"/>
        <v>1</v>
      </c>
      <c r="BD141" s="205">
        <f t="shared" si="211"/>
        <v>1</v>
      </c>
      <c r="BE141" s="205">
        <f t="shared" si="211"/>
        <v>1</v>
      </c>
      <c r="BF141" s="205">
        <f t="shared" si="211"/>
        <v>1</v>
      </c>
      <c r="BG141" s="205">
        <f t="shared" si="211"/>
        <v>1</v>
      </c>
      <c r="BH141" s="205">
        <f t="shared" si="211"/>
        <v>1</v>
      </c>
      <c r="BI141" s="205">
        <f t="shared" si="211"/>
        <v>1</v>
      </c>
      <c r="BJ141" s="205">
        <f t="shared" si="211"/>
        <v>1</v>
      </c>
      <c r="BK141" s="205">
        <f t="shared" si="211"/>
        <v>1</v>
      </c>
      <c r="BL141" s="205">
        <f t="shared" si="211"/>
        <v>1</v>
      </c>
      <c r="BM141" s="205">
        <f t="shared" si="211"/>
        <v>1</v>
      </c>
      <c r="BN141" s="205">
        <f t="shared" si="211"/>
        <v>1</v>
      </c>
      <c r="BO141" s="205">
        <f t="shared" si="211"/>
        <v>1</v>
      </c>
      <c r="BP141" s="205">
        <f t="shared" si="211"/>
        <v>1</v>
      </c>
      <c r="BQ141" s="205">
        <f t="shared" ref="BQ141:EB141" si="212" xml:space="preserve"> BQ$97</f>
        <v>1</v>
      </c>
      <c r="BR141" s="205">
        <f t="shared" si="212"/>
        <v>1</v>
      </c>
      <c r="BS141" s="205">
        <f t="shared" si="212"/>
        <v>1</v>
      </c>
      <c r="BT141" s="205">
        <f t="shared" si="212"/>
        <v>1</v>
      </c>
      <c r="BU141" s="205">
        <f t="shared" si="212"/>
        <v>1</v>
      </c>
      <c r="BV141" s="205">
        <f t="shared" si="212"/>
        <v>1</v>
      </c>
      <c r="BW141" s="205">
        <f t="shared" si="212"/>
        <v>1</v>
      </c>
      <c r="BX141" s="205">
        <f t="shared" si="212"/>
        <v>1</v>
      </c>
      <c r="BY141" s="205">
        <f t="shared" si="212"/>
        <v>1</v>
      </c>
      <c r="BZ141" s="205">
        <f t="shared" si="212"/>
        <v>1</v>
      </c>
      <c r="CA141" s="205">
        <f t="shared" si="212"/>
        <v>1</v>
      </c>
      <c r="CB141" s="205">
        <f t="shared" si="212"/>
        <v>1</v>
      </c>
      <c r="CC141" s="205">
        <f t="shared" si="212"/>
        <v>1</v>
      </c>
      <c r="CD141" s="205">
        <f t="shared" si="212"/>
        <v>1</v>
      </c>
      <c r="CE141" s="205">
        <f t="shared" si="212"/>
        <v>1</v>
      </c>
      <c r="CF141" s="205">
        <f t="shared" si="212"/>
        <v>1</v>
      </c>
      <c r="CG141" s="205">
        <f t="shared" si="212"/>
        <v>1</v>
      </c>
      <c r="CH141" s="205">
        <f t="shared" si="212"/>
        <v>1</v>
      </c>
      <c r="CI141" s="205">
        <f t="shared" si="212"/>
        <v>1</v>
      </c>
      <c r="CJ141" s="205">
        <f t="shared" si="212"/>
        <v>1</v>
      </c>
      <c r="CK141" s="205">
        <f t="shared" si="212"/>
        <v>1</v>
      </c>
      <c r="CL141" s="205">
        <f t="shared" si="212"/>
        <v>1</v>
      </c>
      <c r="CM141" s="205">
        <f t="shared" si="212"/>
        <v>1</v>
      </c>
      <c r="CN141" s="205">
        <f t="shared" si="212"/>
        <v>1</v>
      </c>
      <c r="CO141" s="205">
        <f t="shared" si="212"/>
        <v>1</v>
      </c>
      <c r="CP141" s="205">
        <f t="shared" si="212"/>
        <v>1</v>
      </c>
      <c r="CQ141" s="205">
        <f t="shared" si="212"/>
        <v>1</v>
      </c>
      <c r="CR141" s="205">
        <f t="shared" si="212"/>
        <v>1</v>
      </c>
      <c r="CS141" s="205">
        <f t="shared" si="212"/>
        <v>1</v>
      </c>
      <c r="CT141" s="205">
        <f t="shared" si="212"/>
        <v>1</v>
      </c>
      <c r="CU141" s="205">
        <f t="shared" si="212"/>
        <v>1</v>
      </c>
      <c r="CV141" s="205">
        <f t="shared" si="212"/>
        <v>1</v>
      </c>
      <c r="CW141" s="205">
        <f t="shared" si="212"/>
        <v>1</v>
      </c>
      <c r="CX141" s="205">
        <f t="shared" si="212"/>
        <v>1</v>
      </c>
      <c r="CY141" s="205">
        <f t="shared" si="212"/>
        <v>1</v>
      </c>
      <c r="CZ141" s="205">
        <f t="shared" si="212"/>
        <v>1</v>
      </c>
      <c r="DA141" s="205">
        <f t="shared" si="212"/>
        <v>1</v>
      </c>
      <c r="DB141" s="205">
        <f t="shared" si="212"/>
        <v>1</v>
      </c>
      <c r="DC141" s="205">
        <f t="shared" si="212"/>
        <v>1</v>
      </c>
      <c r="DD141" s="205">
        <f t="shared" si="212"/>
        <v>1</v>
      </c>
      <c r="DE141" s="205">
        <f t="shared" si="212"/>
        <v>1</v>
      </c>
      <c r="DF141" s="205">
        <f t="shared" si="212"/>
        <v>1</v>
      </c>
      <c r="DG141" s="205">
        <f t="shared" si="212"/>
        <v>1</v>
      </c>
      <c r="DH141" s="205">
        <f t="shared" si="212"/>
        <v>1</v>
      </c>
      <c r="DI141" s="205">
        <f t="shared" si="212"/>
        <v>0</v>
      </c>
      <c r="DJ141" s="205">
        <f t="shared" si="212"/>
        <v>0</v>
      </c>
      <c r="DK141" s="205">
        <f t="shared" si="212"/>
        <v>0</v>
      </c>
      <c r="DL141" s="205">
        <f t="shared" si="212"/>
        <v>0</v>
      </c>
      <c r="DM141" s="205">
        <f t="shared" si="212"/>
        <v>0</v>
      </c>
      <c r="DN141" s="205">
        <f t="shared" si="212"/>
        <v>0</v>
      </c>
      <c r="DO141" s="205">
        <f t="shared" si="212"/>
        <v>0</v>
      </c>
      <c r="DP141" s="205">
        <f t="shared" si="212"/>
        <v>0</v>
      </c>
      <c r="DQ141" s="205">
        <f t="shared" si="212"/>
        <v>0</v>
      </c>
      <c r="DR141" s="205">
        <f t="shared" si="212"/>
        <v>0</v>
      </c>
      <c r="DS141" s="205">
        <f t="shared" si="212"/>
        <v>0</v>
      </c>
      <c r="DT141" s="205">
        <f t="shared" si="212"/>
        <v>0</v>
      </c>
      <c r="DU141" s="205">
        <f t="shared" si="212"/>
        <v>0</v>
      </c>
      <c r="DV141" s="205">
        <f t="shared" si="212"/>
        <v>0</v>
      </c>
      <c r="DW141" s="205">
        <f t="shared" si="212"/>
        <v>0</v>
      </c>
      <c r="DX141" s="205">
        <f t="shared" si="212"/>
        <v>0</v>
      </c>
      <c r="DY141" s="205">
        <f t="shared" si="212"/>
        <v>0</v>
      </c>
      <c r="DZ141" s="205">
        <f t="shared" si="212"/>
        <v>0</v>
      </c>
      <c r="EA141" s="205">
        <f t="shared" si="212"/>
        <v>0</v>
      </c>
      <c r="EB141" s="205">
        <f t="shared" si="212"/>
        <v>0</v>
      </c>
      <c r="EC141" s="205">
        <f t="shared" ref="EC141:GJ141" si="213" xml:space="preserve"> EC$97</f>
        <v>0</v>
      </c>
      <c r="ED141" s="205">
        <f t="shared" si="213"/>
        <v>0</v>
      </c>
      <c r="EE141" s="205">
        <f t="shared" si="213"/>
        <v>0</v>
      </c>
      <c r="EF141" s="205">
        <f t="shared" si="213"/>
        <v>0</v>
      </c>
      <c r="EG141" s="205">
        <f t="shared" si="213"/>
        <v>0</v>
      </c>
      <c r="EH141" s="205">
        <f t="shared" si="213"/>
        <v>0</v>
      </c>
      <c r="EI141" s="205">
        <f t="shared" si="213"/>
        <v>0</v>
      </c>
      <c r="EJ141" s="205">
        <f t="shared" si="213"/>
        <v>0</v>
      </c>
      <c r="EK141" s="205">
        <f t="shared" si="213"/>
        <v>0</v>
      </c>
      <c r="EL141" s="205">
        <f t="shared" si="213"/>
        <v>0</v>
      </c>
      <c r="EM141" s="205">
        <f t="shared" si="213"/>
        <v>0</v>
      </c>
      <c r="EN141" s="205">
        <f t="shared" si="213"/>
        <v>0</v>
      </c>
      <c r="EO141" s="205">
        <f t="shared" si="213"/>
        <v>0</v>
      </c>
      <c r="EP141" s="205">
        <f t="shared" si="213"/>
        <v>0</v>
      </c>
      <c r="EQ141" s="205">
        <f t="shared" si="213"/>
        <v>0</v>
      </c>
      <c r="ER141" s="205">
        <f t="shared" si="213"/>
        <v>0</v>
      </c>
      <c r="ES141" s="205">
        <f t="shared" si="213"/>
        <v>0</v>
      </c>
      <c r="ET141" s="205">
        <f t="shared" si="213"/>
        <v>0</v>
      </c>
      <c r="EU141" s="205">
        <f t="shared" si="213"/>
        <v>0</v>
      </c>
      <c r="EV141" s="205">
        <f t="shared" si="213"/>
        <v>0</v>
      </c>
      <c r="EW141" s="205">
        <f t="shared" si="213"/>
        <v>0</v>
      </c>
      <c r="EX141" s="205">
        <f t="shared" si="213"/>
        <v>0</v>
      </c>
      <c r="EY141" s="205">
        <f t="shared" si="213"/>
        <v>0</v>
      </c>
      <c r="EZ141" s="205">
        <f t="shared" si="213"/>
        <v>0</v>
      </c>
      <c r="FA141" s="205">
        <f t="shared" si="213"/>
        <v>0</v>
      </c>
      <c r="FB141" s="205">
        <f t="shared" si="213"/>
        <v>0</v>
      </c>
      <c r="FC141" s="205">
        <f t="shared" si="213"/>
        <v>0</v>
      </c>
      <c r="FD141" s="205">
        <f t="shared" si="213"/>
        <v>0</v>
      </c>
      <c r="FE141" s="205">
        <f t="shared" si="213"/>
        <v>0</v>
      </c>
      <c r="FF141" s="205">
        <f t="shared" si="213"/>
        <v>0</v>
      </c>
      <c r="FG141" s="205">
        <f t="shared" si="213"/>
        <v>0</v>
      </c>
      <c r="FH141" s="205">
        <f t="shared" si="213"/>
        <v>0</v>
      </c>
      <c r="FI141" s="205">
        <f t="shared" si="213"/>
        <v>0</v>
      </c>
      <c r="FJ141" s="205">
        <f t="shared" si="213"/>
        <v>0</v>
      </c>
      <c r="FK141" s="205">
        <f t="shared" si="213"/>
        <v>0</v>
      </c>
      <c r="FL141" s="205">
        <f t="shared" si="213"/>
        <v>0</v>
      </c>
      <c r="FM141" s="205">
        <f t="shared" si="213"/>
        <v>0</v>
      </c>
      <c r="FN141" s="205">
        <f t="shared" si="213"/>
        <v>0</v>
      </c>
      <c r="FO141" s="205">
        <f t="shared" si="213"/>
        <v>0</v>
      </c>
      <c r="FP141" s="205">
        <f t="shared" si="213"/>
        <v>0</v>
      </c>
      <c r="FQ141" s="205">
        <f t="shared" si="213"/>
        <v>0</v>
      </c>
      <c r="FR141" s="205">
        <f t="shared" si="213"/>
        <v>0</v>
      </c>
      <c r="FS141" s="205">
        <f t="shared" si="213"/>
        <v>0</v>
      </c>
      <c r="FT141" s="205">
        <f t="shared" si="213"/>
        <v>0</v>
      </c>
      <c r="FU141" s="205">
        <f t="shared" si="213"/>
        <v>0</v>
      </c>
      <c r="FV141" s="205">
        <f t="shared" si="213"/>
        <v>0</v>
      </c>
      <c r="FW141" s="205">
        <f t="shared" si="213"/>
        <v>0</v>
      </c>
      <c r="FX141" s="205">
        <f t="shared" si="213"/>
        <v>0</v>
      </c>
      <c r="FY141" s="205">
        <f t="shared" si="213"/>
        <v>0</v>
      </c>
      <c r="FZ141" s="205">
        <f t="shared" si="213"/>
        <v>0</v>
      </c>
      <c r="GA141" s="205">
        <f t="shared" si="213"/>
        <v>0</v>
      </c>
      <c r="GB141" s="205">
        <f t="shared" si="213"/>
        <v>0</v>
      </c>
      <c r="GC141" s="205">
        <f t="shared" si="213"/>
        <v>0</v>
      </c>
      <c r="GD141" s="205">
        <f t="shared" si="213"/>
        <v>0</v>
      </c>
      <c r="GE141" s="205">
        <f t="shared" si="213"/>
        <v>0</v>
      </c>
      <c r="GF141" s="205">
        <f t="shared" si="213"/>
        <v>0</v>
      </c>
      <c r="GG141" s="205">
        <f t="shared" si="213"/>
        <v>0</v>
      </c>
      <c r="GH141" s="205">
        <f t="shared" si="213"/>
        <v>0</v>
      </c>
      <c r="GI141" s="205">
        <f t="shared" si="213"/>
        <v>0</v>
      </c>
      <c r="GJ141" s="205">
        <f t="shared" si="213"/>
        <v>0</v>
      </c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</row>
    <row r="142" spans="1:437" s="265" customFormat="1" outlineLevel="1" x14ac:dyDescent="0.25">
      <c r="A142" s="189"/>
      <c r="B142" s="189"/>
      <c r="C142" s="190"/>
      <c r="D142" s="191"/>
      <c r="E142" s="192" t="s">
        <v>156</v>
      </c>
      <c r="F142" s="192"/>
      <c r="G142" s="192" t="s">
        <v>14</v>
      </c>
      <c r="H142" s="192"/>
      <c r="I142" s="192"/>
      <c r="J142" s="192">
        <f t="shared" ref="J142:AO142" si="214" xml:space="preserve"> IF( I142 = $F139, 1, I142 + 1) * J141</f>
        <v>0</v>
      </c>
      <c r="K142" s="192">
        <f t="shared" si="214"/>
        <v>0</v>
      </c>
      <c r="L142" s="192">
        <f t="shared" si="214"/>
        <v>0</v>
      </c>
      <c r="M142" s="192">
        <f t="shared" si="214"/>
        <v>1</v>
      </c>
      <c r="N142" s="192">
        <f t="shared" si="214"/>
        <v>2</v>
      </c>
      <c r="O142" s="192">
        <f t="shared" si="214"/>
        <v>3</v>
      </c>
      <c r="P142" s="192">
        <f t="shared" si="214"/>
        <v>4</v>
      </c>
      <c r="Q142" s="192">
        <f t="shared" si="214"/>
        <v>1</v>
      </c>
      <c r="R142" s="192">
        <f t="shared" si="214"/>
        <v>2</v>
      </c>
      <c r="S142" s="192">
        <f t="shared" si="214"/>
        <v>3</v>
      </c>
      <c r="T142" s="192">
        <f t="shared" si="214"/>
        <v>4</v>
      </c>
      <c r="U142" s="192">
        <f t="shared" si="214"/>
        <v>1</v>
      </c>
      <c r="V142" s="192">
        <f t="shared" si="214"/>
        <v>2</v>
      </c>
      <c r="W142" s="192">
        <f t="shared" si="214"/>
        <v>3</v>
      </c>
      <c r="X142" s="192">
        <f t="shared" si="214"/>
        <v>4</v>
      </c>
      <c r="Y142" s="192">
        <f t="shared" si="214"/>
        <v>1</v>
      </c>
      <c r="Z142" s="192">
        <f t="shared" si="214"/>
        <v>2</v>
      </c>
      <c r="AA142" s="192">
        <f t="shared" si="214"/>
        <v>3</v>
      </c>
      <c r="AB142" s="192">
        <f t="shared" si="214"/>
        <v>4</v>
      </c>
      <c r="AC142" s="192">
        <f t="shared" si="214"/>
        <v>1</v>
      </c>
      <c r="AD142" s="192">
        <f t="shared" si="214"/>
        <v>2</v>
      </c>
      <c r="AE142" s="192">
        <f t="shared" si="214"/>
        <v>3</v>
      </c>
      <c r="AF142" s="192">
        <f t="shared" si="214"/>
        <v>4</v>
      </c>
      <c r="AG142" s="192">
        <f t="shared" si="214"/>
        <v>1</v>
      </c>
      <c r="AH142" s="192">
        <f t="shared" si="214"/>
        <v>2</v>
      </c>
      <c r="AI142" s="192">
        <f t="shared" si="214"/>
        <v>3</v>
      </c>
      <c r="AJ142" s="192">
        <f t="shared" si="214"/>
        <v>4</v>
      </c>
      <c r="AK142" s="192">
        <f t="shared" si="214"/>
        <v>1</v>
      </c>
      <c r="AL142" s="192">
        <f t="shared" si="214"/>
        <v>2</v>
      </c>
      <c r="AM142" s="192">
        <f t="shared" si="214"/>
        <v>3</v>
      </c>
      <c r="AN142" s="192">
        <f t="shared" si="214"/>
        <v>4</v>
      </c>
      <c r="AO142" s="192">
        <f t="shared" si="214"/>
        <v>1</v>
      </c>
      <c r="AP142" s="192">
        <f t="shared" ref="AP142:BU142" si="215" xml:space="preserve"> IF( AO142 = $F139, 1, AO142 + 1) * AP141</f>
        <v>2</v>
      </c>
      <c r="AQ142" s="192">
        <f t="shared" si="215"/>
        <v>3</v>
      </c>
      <c r="AR142" s="192">
        <f t="shared" si="215"/>
        <v>4</v>
      </c>
      <c r="AS142" s="192">
        <f t="shared" si="215"/>
        <v>1</v>
      </c>
      <c r="AT142" s="192">
        <f t="shared" si="215"/>
        <v>2</v>
      </c>
      <c r="AU142" s="192">
        <f t="shared" si="215"/>
        <v>3</v>
      </c>
      <c r="AV142" s="192">
        <f t="shared" si="215"/>
        <v>4</v>
      </c>
      <c r="AW142" s="192">
        <f t="shared" si="215"/>
        <v>1</v>
      </c>
      <c r="AX142" s="192">
        <f t="shared" si="215"/>
        <v>2</v>
      </c>
      <c r="AY142" s="192">
        <f t="shared" si="215"/>
        <v>3</v>
      </c>
      <c r="AZ142" s="192">
        <f t="shared" si="215"/>
        <v>4</v>
      </c>
      <c r="BA142" s="192">
        <f t="shared" si="215"/>
        <v>1</v>
      </c>
      <c r="BB142" s="192">
        <f t="shared" si="215"/>
        <v>2</v>
      </c>
      <c r="BC142" s="192">
        <f t="shared" si="215"/>
        <v>3</v>
      </c>
      <c r="BD142" s="192">
        <f t="shared" si="215"/>
        <v>4</v>
      </c>
      <c r="BE142" s="192">
        <f t="shared" si="215"/>
        <v>1</v>
      </c>
      <c r="BF142" s="192">
        <f t="shared" si="215"/>
        <v>2</v>
      </c>
      <c r="BG142" s="192">
        <f t="shared" si="215"/>
        <v>3</v>
      </c>
      <c r="BH142" s="192">
        <f t="shared" si="215"/>
        <v>4</v>
      </c>
      <c r="BI142" s="192">
        <f t="shared" si="215"/>
        <v>1</v>
      </c>
      <c r="BJ142" s="192">
        <f t="shared" si="215"/>
        <v>2</v>
      </c>
      <c r="BK142" s="192">
        <f t="shared" si="215"/>
        <v>3</v>
      </c>
      <c r="BL142" s="192">
        <f t="shared" si="215"/>
        <v>4</v>
      </c>
      <c r="BM142" s="192">
        <f t="shared" si="215"/>
        <v>1</v>
      </c>
      <c r="BN142" s="192">
        <f t="shared" si="215"/>
        <v>2</v>
      </c>
      <c r="BO142" s="192">
        <f t="shared" si="215"/>
        <v>3</v>
      </c>
      <c r="BP142" s="192">
        <f t="shared" si="215"/>
        <v>4</v>
      </c>
      <c r="BQ142" s="192">
        <f t="shared" si="215"/>
        <v>1</v>
      </c>
      <c r="BR142" s="192">
        <f t="shared" si="215"/>
        <v>2</v>
      </c>
      <c r="BS142" s="192">
        <f t="shared" si="215"/>
        <v>3</v>
      </c>
      <c r="BT142" s="192">
        <f t="shared" si="215"/>
        <v>4</v>
      </c>
      <c r="BU142" s="192">
        <f t="shared" si="215"/>
        <v>1</v>
      </c>
      <c r="BV142" s="192">
        <f t="shared" ref="BV142:DA142" si="216" xml:space="preserve"> IF( BU142 = $F139, 1, BU142 + 1) * BV141</f>
        <v>2</v>
      </c>
      <c r="BW142" s="192">
        <f t="shared" si="216"/>
        <v>3</v>
      </c>
      <c r="BX142" s="192">
        <f t="shared" si="216"/>
        <v>4</v>
      </c>
      <c r="BY142" s="192">
        <f t="shared" si="216"/>
        <v>1</v>
      </c>
      <c r="BZ142" s="192">
        <f t="shared" si="216"/>
        <v>2</v>
      </c>
      <c r="CA142" s="192">
        <f t="shared" si="216"/>
        <v>3</v>
      </c>
      <c r="CB142" s="192">
        <f t="shared" si="216"/>
        <v>4</v>
      </c>
      <c r="CC142" s="192">
        <f t="shared" si="216"/>
        <v>1</v>
      </c>
      <c r="CD142" s="192">
        <f t="shared" si="216"/>
        <v>2</v>
      </c>
      <c r="CE142" s="192">
        <f t="shared" si="216"/>
        <v>3</v>
      </c>
      <c r="CF142" s="192">
        <f t="shared" si="216"/>
        <v>4</v>
      </c>
      <c r="CG142" s="192">
        <f t="shared" si="216"/>
        <v>1</v>
      </c>
      <c r="CH142" s="192">
        <f t="shared" si="216"/>
        <v>2</v>
      </c>
      <c r="CI142" s="192">
        <f t="shared" si="216"/>
        <v>3</v>
      </c>
      <c r="CJ142" s="192">
        <f t="shared" si="216"/>
        <v>4</v>
      </c>
      <c r="CK142" s="192">
        <f t="shared" si="216"/>
        <v>1</v>
      </c>
      <c r="CL142" s="192">
        <f t="shared" si="216"/>
        <v>2</v>
      </c>
      <c r="CM142" s="192">
        <f t="shared" si="216"/>
        <v>3</v>
      </c>
      <c r="CN142" s="192">
        <f t="shared" si="216"/>
        <v>4</v>
      </c>
      <c r="CO142" s="192">
        <f t="shared" si="216"/>
        <v>1</v>
      </c>
      <c r="CP142" s="192">
        <f t="shared" si="216"/>
        <v>2</v>
      </c>
      <c r="CQ142" s="192">
        <f t="shared" si="216"/>
        <v>3</v>
      </c>
      <c r="CR142" s="192">
        <f t="shared" si="216"/>
        <v>4</v>
      </c>
      <c r="CS142" s="192">
        <f t="shared" si="216"/>
        <v>1</v>
      </c>
      <c r="CT142" s="192">
        <f t="shared" si="216"/>
        <v>2</v>
      </c>
      <c r="CU142" s="192">
        <f t="shared" si="216"/>
        <v>3</v>
      </c>
      <c r="CV142" s="192">
        <f t="shared" si="216"/>
        <v>4</v>
      </c>
      <c r="CW142" s="192">
        <f t="shared" si="216"/>
        <v>1</v>
      </c>
      <c r="CX142" s="192">
        <f t="shared" si="216"/>
        <v>2</v>
      </c>
      <c r="CY142" s="192">
        <f t="shared" si="216"/>
        <v>3</v>
      </c>
      <c r="CZ142" s="192">
        <f t="shared" si="216"/>
        <v>4</v>
      </c>
      <c r="DA142" s="192">
        <f t="shared" si="216"/>
        <v>1</v>
      </c>
      <c r="DB142" s="192">
        <f t="shared" ref="DB142:EG142" si="217" xml:space="preserve"> IF( DA142 = $F139, 1, DA142 + 1) * DB141</f>
        <v>2</v>
      </c>
      <c r="DC142" s="192">
        <f t="shared" si="217"/>
        <v>3</v>
      </c>
      <c r="DD142" s="192">
        <f t="shared" si="217"/>
        <v>4</v>
      </c>
      <c r="DE142" s="192">
        <f t="shared" si="217"/>
        <v>1</v>
      </c>
      <c r="DF142" s="192">
        <f t="shared" si="217"/>
        <v>2</v>
      </c>
      <c r="DG142" s="192">
        <f t="shared" si="217"/>
        <v>3</v>
      </c>
      <c r="DH142" s="192">
        <f t="shared" si="217"/>
        <v>4</v>
      </c>
      <c r="DI142" s="192">
        <f t="shared" si="217"/>
        <v>0</v>
      </c>
      <c r="DJ142" s="192">
        <f t="shared" si="217"/>
        <v>0</v>
      </c>
      <c r="DK142" s="192">
        <f t="shared" si="217"/>
        <v>0</v>
      </c>
      <c r="DL142" s="192">
        <f t="shared" si="217"/>
        <v>0</v>
      </c>
      <c r="DM142" s="192">
        <f t="shared" si="217"/>
        <v>0</v>
      </c>
      <c r="DN142" s="192">
        <f t="shared" si="217"/>
        <v>0</v>
      </c>
      <c r="DO142" s="192">
        <f t="shared" si="217"/>
        <v>0</v>
      </c>
      <c r="DP142" s="192">
        <f t="shared" si="217"/>
        <v>0</v>
      </c>
      <c r="DQ142" s="192">
        <f t="shared" si="217"/>
        <v>0</v>
      </c>
      <c r="DR142" s="192">
        <f t="shared" si="217"/>
        <v>0</v>
      </c>
      <c r="DS142" s="192">
        <f t="shared" si="217"/>
        <v>0</v>
      </c>
      <c r="DT142" s="192">
        <f t="shared" si="217"/>
        <v>0</v>
      </c>
      <c r="DU142" s="192">
        <f t="shared" si="217"/>
        <v>0</v>
      </c>
      <c r="DV142" s="192">
        <f t="shared" si="217"/>
        <v>0</v>
      </c>
      <c r="DW142" s="192">
        <f t="shared" si="217"/>
        <v>0</v>
      </c>
      <c r="DX142" s="192">
        <f t="shared" si="217"/>
        <v>0</v>
      </c>
      <c r="DY142" s="192">
        <f t="shared" si="217"/>
        <v>0</v>
      </c>
      <c r="DZ142" s="192">
        <f t="shared" si="217"/>
        <v>0</v>
      </c>
      <c r="EA142" s="192">
        <f t="shared" si="217"/>
        <v>0</v>
      </c>
      <c r="EB142" s="192">
        <f t="shared" si="217"/>
        <v>0</v>
      </c>
      <c r="EC142" s="192">
        <f t="shared" si="217"/>
        <v>0</v>
      </c>
      <c r="ED142" s="192">
        <f t="shared" si="217"/>
        <v>0</v>
      </c>
      <c r="EE142" s="192">
        <f t="shared" si="217"/>
        <v>0</v>
      </c>
      <c r="EF142" s="192">
        <f t="shared" si="217"/>
        <v>0</v>
      </c>
      <c r="EG142" s="192">
        <f t="shared" si="217"/>
        <v>0</v>
      </c>
      <c r="EH142" s="192">
        <f t="shared" ref="EH142:FM142" si="218" xml:space="preserve"> IF( EG142 = $F139, 1, EG142 + 1) * EH141</f>
        <v>0</v>
      </c>
      <c r="EI142" s="192">
        <f t="shared" si="218"/>
        <v>0</v>
      </c>
      <c r="EJ142" s="192">
        <f t="shared" si="218"/>
        <v>0</v>
      </c>
      <c r="EK142" s="192">
        <f t="shared" si="218"/>
        <v>0</v>
      </c>
      <c r="EL142" s="192">
        <f t="shared" si="218"/>
        <v>0</v>
      </c>
      <c r="EM142" s="192">
        <f t="shared" si="218"/>
        <v>0</v>
      </c>
      <c r="EN142" s="192">
        <f t="shared" si="218"/>
        <v>0</v>
      </c>
      <c r="EO142" s="192">
        <f t="shared" si="218"/>
        <v>0</v>
      </c>
      <c r="EP142" s="192">
        <f t="shared" si="218"/>
        <v>0</v>
      </c>
      <c r="EQ142" s="192">
        <f t="shared" si="218"/>
        <v>0</v>
      </c>
      <c r="ER142" s="192">
        <f t="shared" si="218"/>
        <v>0</v>
      </c>
      <c r="ES142" s="192">
        <f t="shared" si="218"/>
        <v>0</v>
      </c>
      <c r="ET142" s="192">
        <f t="shared" si="218"/>
        <v>0</v>
      </c>
      <c r="EU142" s="192">
        <f t="shared" si="218"/>
        <v>0</v>
      </c>
      <c r="EV142" s="192">
        <f t="shared" si="218"/>
        <v>0</v>
      </c>
      <c r="EW142" s="192">
        <f t="shared" si="218"/>
        <v>0</v>
      </c>
      <c r="EX142" s="192">
        <f t="shared" si="218"/>
        <v>0</v>
      </c>
      <c r="EY142" s="192">
        <f t="shared" si="218"/>
        <v>0</v>
      </c>
      <c r="EZ142" s="192">
        <f t="shared" si="218"/>
        <v>0</v>
      </c>
      <c r="FA142" s="192">
        <f t="shared" si="218"/>
        <v>0</v>
      </c>
      <c r="FB142" s="192">
        <f t="shared" si="218"/>
        <v>0</v>
      </c>
      <c r="FC142" s="192">
        <f t="shared" si="218"/>
        <v>0</v>
      </c>
      <c r="FD142" s="192">
        <f t="shared" si="218"/>
        <v>0</v>
      </c>
      <c r="FE142" s="192">
        <f t="shared" si="218"/>
        <v>0</v>
      </c>
      <c r="FF142" s="192">
        <f t="shared" si="218"/>
        <v>0</v>
      </c>
      <c r="FG142" s="192">
        <f t="shared" si="218"/>
        <v>0</v>
      </c>
      <c r="FH142" s="192">
        <f t="shared" si="218"/>
        <v>0</v>
      </c>
      <c r="FI142" s="192">
        <f t="shared" si="218"/>
        <v>0</v>
      </c>
      <c r="FJ142" s="192">
        <f t="shared" si="218"/>
        <v>0</v>
      </c>
      <c r="FK142" s="192">
        <f t="shared" si="218"/>
        <v>0</v>
      </c>
      <c r="FL142" s="192">
        <f t="shared" si="218"/>
        <v>0</v>
      </c>
      <c r="FM142" s="192">
        <f t="shared" si="218"/>
        <v>0</v>
      </c>
      <c r="FN142" s="192">
        <f t="shared" ref="FN142:GJ142" si="219" xml:space="preserve"> IF( FM142 = $F139, 1, FM142 + 1) * FN141</f>
        <v>0</v>
      </c>
      <c r="FO142" s="192">
        <f t="shared" si="219"/>
        <v>0</v>
      </c>
      <c r="FP142" s="192">
        <f t="shared" si="219"/>
        <v>0</v>
      </c>
      <c r="FQ142" s="192">
        <f t="shared" si="219"/>
        <v>0</v>
      </c>
      <c r="FR142" s="192">
        <f t="shared" si="219"/>
        <v>0</v>
      </c>
      <c r="FS142" s="192">
        <f t="shared" si="219"/>
        <v>0</v>
      </c>
      <c r="FT142" s="192">
        <f t="shared" si="219"/>
        <v>0</v>
      </c>
      <c r="FU142" s="192">
        <f t="shared" si="219"/>
        <v>0</v>
      </c>
      <c r="FV142" s="192">
        <f t="shared" si="219"/>
        <v>0</v>
      </c>
      <c r="FW142" s="192">
        <f t="shared" si="219"/>
        <v>0</v>
      </c>
      <c r="FX142" s="192">
        <f t="shared" si="219"/>
        <v>0</v>
      </c>
      <c r="FY142" s="192">
        <f t="shared" si="219"/>
        <v>0</v>
      </c>
      <c r="FZ142" s="192">
        <f t="shared" si="219"/>
        <v>0</v>
      </c>
      <c r="GA142" s="192">
        <f t="shared" si="219"/>
        <v>0</v>
      </c>
      <c r="GB142" s="192">
        <f t="shared" si="219"/>
        <v>0</v>
      </c>
      <c r="GC142" s="192">
        <f t="shared" si="219"/>
        <v>0</v>
      </c>
      <c r="GD142" s="192">
        <f t="shared" si="219"/>
        <v>0</v>
      </c>
      <c r="GE142" s="192">
        <f t="shared" si="219"/>
        <v>0</v>
      </c>
      <c r="GF142" s="192">
        <f t="shared" si="219"/>
        <v>0</v>
      </c>
      <c r="GG142" s="192">
        <f t="shared" si="219"/>
        <v>0</v>
      </c>
      <c r="GH142" s="192">
        <f t="shared" si="219"/>
        <v>0</v>
      </c>
      <c r="GI142" s="192">
        <f t="shared" si="219"/>
        <v>0</v>
      </c>
      <c r="GJ142" s="192">
        <f t="shared" si="219"/>
        <v>0</v>
      </c>
      <c r="GK142" s="250"/>
      <c r="GL142" s="250"/>
      <c r="GM142" s="250"/>
      <c r="GN142" s="250"/>
      <c r="GO142" s="250"/>
      <c r="GP142" s="250"/>
      <c r="GQ142" s="250"/>
      <c r="GR142" s="250"/>
      <c r="GS142" s="250"/>
      <c r="GT142" s="250"/>
      <c r="GU142" s="250"/>
      <c r="GV142" s="250"/>
      <c r="GW142" s="250"/>
      <c r="GX142" s="250"/>
      <c r="GY142" s="250"/>
      <c r="GZ142" s="250"/>
      <c r="HA142" s="250"/>
      <c r="HB142" s="250"/>
      <c r="HC142" s="250"/>
      <c r="HD142" s="250"/>
      <c r="HE142" s="250"/>
      <c r="HF142" s="250"/>
      <c r="HG142" s="250"/>
      <c r="HH142" s="250"/>
      <c r="HI142" s="250"/>
      <c r="HJ142" s="250"/>
      <c r="HK142" s="250"/>
      <c r="HL142" s="250"/>
      <c r="HM142" s="250"/>
      <c r="HN142" s="250"/>
      <c r="HO142" s="250"/>
      <c r="HP142" s="250"/>
      <c r="HQ142" s="250"/>
      <c r="HR142" s="250"/>
      <c r="HS142" s="250"/>
      <c r="HT142" s="250"/>
      <c r="HU142" s="250"/>
      <c r="HV142" s="250"/>
      <c r="HW142" s="250"/>
      <c r="HX142" s="250"/>
      <c r="HY142" s="250"/>
      <c r="HZ142" s="250"/>
      <c r="IA142" s="250"/>
      <c r="IB142" s="250"/>
      <c r="IC142" s="250"/>
      <c r="ID142" s="250"/>
      <c r="IE142" s="250"/>
      <c r="IF142" s="250"/>
      <c r="IG142" s="250"/>
      <c r="IH142" s="250"/>
      <c r="II142" s="250"/>
      <c r="IJ142" s="250"/>
      <c r="IK142" s="250"/>
      <c r="IL142" s="250"/>
      <c r="IM142" s="250"/>
      <c r="IN142" s="250"/>
      <c r="IO142" s="250"/>
      <c r="IP142" s="250"/>
      <c r="IQ142" s="250"/>
      <c r="IR142" s="250"/>
      <c r="IS142" s="250"/>
      <c r="IT142" s="250"/>
      <c r="IU142" s="250"/>
      <c r="IV142" s="250"/>
      <c r="IW142" s="250"/>
      <c r="IX142" s="250"/>
      <c r="IY142" s="250"/>
      <c r="IZ142" s="250"/>
      <c r="JA142" s="250"/>
      <c r="JB142" s="250"/>
      <c r="JC142" s="250"/>
      <c r="JD142" s="250"/>
      <c r="JE142" s="250"/>
      <c r="JF142" s="250"/>
      <c r="JG142" s="250"/>
      <c r="JH142" s="250"/>
      <c r="JI142" s="250"/>
      <c r="JJ142" s="250"/>
      <c r="JK142" s="250"/>
      <c r="JL142" s="250"/>
      <c r="JM142" s="250"/>
      <c r="JN142" s="250"/>
      <c r="JO142" s="250"/>
      <c r="JP142" s="250"/>
      <c r="JQ142" s="250"/>
      <c r="JR142" s="250"/>
      <c r="JS142" s="250"/>
      <c r="JT142" s="250"/>
      <c r="JU142" s="250"/>
      <c r="JV142" s="250"/>
      <c r="JW142" s="250"/>
      <c r="JX142" s="250"/>
      <c r="JY142" s="250"/>
      <c r="JZ142" s="250"/>
      <c r="KA142" s="250"/>
      <c r="KB142" s="250"/>
      <c r="KC142" s="250"/>
      <c r="KD142" s="250"/>
      <c r="KE142" s="250"/>
      <c r="KF142" s="250"/>
      <c r="KG142" s="250"/>
      <c r="KH142" s="250"/>
      <c r="KI142" s="250"/>
      <c r="KJ142" s="250"/>
      <c r="KK142" s="250"/>
      <c r="KL142" s="250"/>
      <c r="KM142" s="250"/>
      <c r="KN142" s="250"/>
      <c r="KO142" s="250"/>
      <c r="KP142" s="250"/>
      <c r="KQ142" s="250"/>
      <c r="KR142" s="250"/>
      <c r="KS142" s="250"/>
      <c r="KT142" s="250"/>
      <c r="KU142" s="250"/>
      <c r="KV142" s="250"/>
      <c r="KW142" s="250"/>
      <c r="KX142" s="250"/>
      <c r="KY142" s="250"/>
      <c r="KZ142" s="250"/>
      <c r="LA142" s="250"/>
      <c r="LB142" s="250"/>
      <c r="LC142" s="250"/>
      <c r="LD142" s="250"/>
      <c r="LE142" s="250"/>
      <c r="LF142" s="250"/>
      <c r="LG142" s="250"/>
      <c r="LH142" s="250"/>
      <c r="LI142" s="250"/>
      <c r="LJ142" s="250"/>
      <c r="LK142" s="250"/>
      <c r="LL142" s="250"/>
      <c r="LM142" s="250"/>
      <c r="LN142" s="250"/>
      <c r="LO142" s="250"/>
      <c r="LP142" s="250"/>
      <c r="LQ142" s="250"/>
      <c r="LR142" s="250"/>
      <c r="LS142" s="250"/>
      <c r="LT142" s="250"/>
      <c r="LU142" s="250"/>
      <c r="LV142" s="250"/>
      <c r="LW142" s="250"/>
      <c r="LX142" s="250"/>
      <c r="LY142" s="250"/>
      <c r="LZ142" s="250"/>
      <c r="MA142" s="250"/>
      <c r="MB142" s="250"/>
      <c r="MC142" s="250"/>
      <c r="MD142" s="250"/>
      <c r="ME142" s="250"/>
      <c r="MF142" s="250"/>
      <c r="MG142" s="250"/>
      <c r="MH142" s="250"/>
      <c r="MI142" s="250"/>
      <c r="MJ142" s="250"/>
      <c r="MK142" s="250"/>
      <c r="ML142" s="250"/>
      <c r="MM142" s="250"/>
      <c r="MN142" s="250"/>
      <c r="MO142" s="250"/>
      <c r="MP142" s="250"/>
      <c r="MQ142" s="250"/>
      <c r="MR142" s="250"/>
      <c r="MS142" s="250"/>
      <c r="MT142" s="250"/>
      <c r="MU142" s="250"/>
      <c r="MV142" s="250"/>
      <c r="MW142" s="250"/>
      <c r="MX142" s="250"/>
      <c r="MY142" s="250"/>
      <c r="MZ142" s="250"/>
      <c r="NA142" s="250"/>
      <c r="NB142" s="250"/>
      <c r="NC142" s="250"/>
      <c r="ND142" s="250"/>
      <c r="NE142" s="250"/>
      <c r="NF142" s="250"/>
      <c r="NG142" s="250"/>
      <c r="NH142" s="250"/>
      <c r="NI142" s="250"/>
      <c r="NJ142" s="250"/>
      <c r="NK142" s="250"/>
      <c r="NL142" s="250"/>
      <c r="NM142" s="250"/>
      <c r="NN142" s="250"/>
      <c r="NO142" s="250"/>
      <c r="NP142" s="250"/>
      <c r="NQ142" s="250"/>
      <c r="NR142" s="250"/>
      <c r="NS142" s="250"/>
      <c r="NT142" s="250"/>
      <c r="NU142" s="250"/>
      <c r="NV142" s="250"/>
      <c r="NW142" s="250"/>
      <c r="NX142" s="250"/>
      <c r="NY142" s="250"/>
      <c r="NZ142" s="250"/>
      <c r="OA142" s="250"/>
      <c r="OB142" s="250"/>
      <c r="OC142" s="250"/>
      <c r="OD142" s="250"/>
      <c r="OE142" s="250"/>
      <c r="OF142" s="250"/>
      <c r="OG142" s="250"/>
      <c r="OH142" s="250"/>
      <c r="OI142" s="250"/>
      <c r="OJ142" s="250"/>
      <c r="OK142" s="250"/>
      <c r="OL142" s="250"/>
      <c r="OM142" s="250"/>
      <c r="ON142" s="250"/>
      <c r="OO142" s="250"/>
      <c r="OP142" s="250"/>
      <c r="OQ142" s="250"/>
      <c r="OR142" s="250"/>
      <c r="OS142" s="250"/>
      <c r="OT142" s="250"/>
      <c r="OU142" s="250"/>
      <c r="OV142" s="250"/>
      <c r="OW142" s="250"/>
      <c r="OX142" s="250"/>
      <c r="OY142" s="250"/>
      <c r="OZ142" s="250"/>
      <c r="PA142" s="250"/>
      <c r="PB142" s="250"/>
      <c r="PC142" s="250"/>
      <c r="PD142" s="250"/>
      <c r="PE142" s="250"/>
      <c r="PF142" s="250"/>
      <c r="PG142" s="250"/>
      <c r="PH142" s="250"/>
      <c r="PI142" s="250"/>
      <c r="PJ142" s="250"/>
      <c r="PK142" s="250"/>
      <c r="PL142" s="250"/>
      <c r="PM142" s="250"/>
      <c r="PN142" s="250"/>
      <c r="PO142" s="250"/>
      <c r="PP142" s="250"/>
      <c r="PQ142" s="250"/>
      <c r="PR142" s="250"/>
      <c r="PS142" s="250"/>
      <c r="PT142" s="250"/>
      <c r="PU142" s="250"/>
    </row>
    <row r="143" spans="1:437" s="265" customFormat="1" outlineLevel="1" x14ac:dyDescent="0.25">
      <c r="A143" s="189"/>
      <c r="B143" s="189"/>
      <c r="C143" s="190"/>
      <c r="D143" s="191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  <c r="X143" s="192"/>
      <c r="Y143" s="192"/>
      <c r="Z143" s="192"/>
      <c r="AA143" s="192"/>
      <c r="AB143" s="192"/>
      <c r="AC143" s="192"/>
      <c r="AD143" s="192"/>
      <c r="AE143" s="192"/>
      <c r="AF143" s="192"/>
      <c r="AG143" s="192"/>
      <c r="AH143" s="192"/>
      <c r="AI143" s="192"/>
      <c r="AJ143" s="192"/>
      <c r="AK143" s="192"/>
      <c r="AL143" s="192"/>
      <c r="AM143" s="192"/>
      <c r="AN143" s="192"/>
      <c r="AO143" s="192"/>
      <c r="AP143" s="192"/>
      <c r="AQ143" s="192"/>
      <c r="AR143" s="192"/>
      <c r="AS143" s="192"/>
      <c r="AT143" s="192"/>
      <c r="AU143" s="192"/>
      <c r="AV143" s="192"/>
      <c r="AW143" s="192"/>
      <c r="AX143" s="192"/>
      <c r="AY143" s="192"/>
      <c r="AZ143" s="192"/>
      <c r="BA143" s="192"/>
      <c r="BB143" s="192"/>
      <c r="BC143" s="192"/>
      <c r="BD143" s="192"/>
      <c r="BE143" s="192"/>
      <c r="BF143" s="192"/>
      <c r="BG143" s="192"/>
      <c r="BH143" s="192"/>
      <c r="BI143" s="192"/>
      <c r="BJ143" s="192"/>
      <c r="BK143" s="192"/>
      <c r="BL143" s="192"/>
      <c r="BM143" s="192"/>
      <c r="BN143" s="192"/>
      <c r="BO143" s="192"/>
      <c r="BP143" s="192"/>
      <c r="BQ143" s="192"/>
      <c r="BR143" s="192"/>
      <c r="BS143" s="192"/>
      <c r="BT143" s="192"/>
      <c r="BU143" s="192"/>
      <c r="BV143" s="192"/>
      <c r="BW143" s="192"/>
      <c r="BX143" s="192"/>
      <c r="BY143" s="192"/>
      <c r="BZ143" s="192"/>
      <c r="CA143" s="192"/>
      <c r="CB143" s="192"/>
      <c r="CC143" s="192"/>
      <c r="CD143" s="192"/>
      <c r="CE143" s="192"/>
      <c r="CF143" s="192"/>
      <c r="CG143" s="192"/>
      <c r="CH143" s="192"/>
      <c r="CI143" s="192"/>
      <c r="CJ143" s="192"/>
      <c r="CK143" s="192"/>
      <c r="CL143" s="192"/>
      <c r="CM143" s="192"/>
      <c r="CN143" s="192"/>
      <c r="CO143" s="192"/>
      <c r="CP143" s="192"/>
      <c r="CQ143" s="192"/>
      <c r="CR143" s="192"/>
      <c r="CS143" s="192"/>
      <c r="CT143" s="192"/>
      <c r="CU143" s="192"/>
      <c r="CV143" s="192"/>
      <c r="CW143" s="192"/>
      <c r="CX143" s="192"/>
      <c r="CY143" s="192"/>
      <c r="CZ143" s="192"/>
      <c r="DA143" s="192"/>
      <c r="DB143" s="192"/>
      <c r="DC143" s="192"/>
      <c r="DD143" s="192"/>
      <c r="DE143" s="192"/>
      <c r="DF143" s="192"/>
      <c r="DG143" s="192"/>
      <c r="DH143" s="192"/>
      <c r="DI143" s="192"/>
      <c r="DJ143" s="192"/>
      <c r="DK143" s="192"/>
      <c r="DL143" s="192"/>
      <c r="DM143" s="192"/>
      <c r="DN143" s="192"/>
      <c r="DO143" s="192"/>
      <c r="DP143" s="192"/>
      <c r="DQ143" s="192"/>
      <c r="DR143" s="192"/>
      <c r="DS143" s="192"/>
      <c r="DT143" s="192"/>
      <c r="DU143" s="192"/>
      <c r="DV143" s="192"/>
      <c r="DW143" s="192"/>
      <c r="DX143" s="192"/>
      <c r="DY143" s="192"/>
      <c r="DZ143" s="192"/>
      <c r="EA143" s="192"/>
      <c r="EB143" s="192"/>
      <c r="EC143" s="192"/>
      <c r="ED143" s="192"/>
      <c r="EE143" s="192"/>
      <c r="EF143" s="192"/>
      <c r="EG143" s="192"/>
      <c r="EH143" s="192"/>
      <c r="EI143" s="192"/>
      <c r="EJ143" s="192"/>
      <c r="EK143" s="192"/>
      <c r="EL143" s="192"/>
      <c r="EM143" s="192"/>
      <c r="EN143" s="192"/>
      <c r="EO143" s="192"/>
      <c r="EP143" s="192"/>
      <c r="EQ143" s="192"/>
      <c r="ER143" s="192"/>
      <c r="ES143" s="192"/>
      <c r="ET143" s="192"/>
      <c r="EU143" s="192"/>
      <c r="EV143" s="192"/>
      <c r="EW143" s="192"/>
      <c r="EX143" s="192"/>
      <c r="EY143" s="192"/>
      <c r="EZ143" s="192"/>
      <c r="FA143" s="192"/>
      <c r="FB143" s="192"/>
      <c r="FC143" s="192"/>
      <c r="FD143" s="192"/>
      <c r="FE143" s="192"/>
      <c r="FF143" s="192"/>
      <c r="FG143" s="192"/>
      <c r="FH143" s="192"/>
      <c r="FI143" s="192"/>
      <c r="FJ143" s="192"/>
      <c r="FK143" s="192"/>
      <c r="FL143" s="192"/>
      <c r="FM143" s="192"/>
      <c r="FN143" s="192"/>
      <c r="FO143" s="192"/>
      <c r="FP143" s="192"/>
      <c r="FQ143" s="192"/>
      <c r="FR143" s="192"/>
      <c r="FS143" s="192"/>
      <c r="FT143" s="192"/>
      <c r="FU143" s="192"/>
      <c r="FV143" s="192"/>
      <c r="FW143" s="192"/>
      <c r="FX143" s="192"/>
      <c r="FY143" s="192"/>
      <c r="FZ143" s="192"/>
      <c r="GA143" s="192"/>
      <c r="GB143" s="192"/>
      <c r="GC143" s="192"/>
      <c r="GD143" s="192"/>
      <c r="GE143" s="192"/>
      <c r="GF143" s="192"/>
      <c r="GG143" s="192"/>
      <c r="GH143" s="192"/>
      <c r="GI143" s="192"/>
      <c r="GJ143" s="192"/>
      <c r="GK143" s="250"/>
      <c r="GL143" s="250"/>
      <c r="GM143" s="250"/>
      <c r="GN143" s="250"/>
      <c r="GO143" s="250"/>
      <c r="GP143" s="250"/>
      <c r="GQ143" s="250"/>
      <c r="GR143" s="250"/>
      <c r="GS143" s="250"/>
      <c r="GT143" s="250"/>
      <c r="GU143" s="250"/>
      <c r="GV143" s="250"/>
      <c r="GW143" s="250"/>
      <c r="GX143" s="250"/>
      <c r="GY143" s="250"/>
      <c r="GZ143" s="250"/>
      <c r="HA143" s="250"/>
      <c r="HB143" s="250"/>
      <c r="HC143" s="250"/>
      <c r="HD143" s="250"/>
      <c r="HE143" s="250"/>
      <c r="HF143" s="250"/>
      <c r="HG143" s="250"/>
      <c r="HH143" s="250"/>
      <c r="HI143" s="250"/>
      <c r="HJ143" s="250"/>
      <c r="HK143" s="250"/>
      <c r="HL143" s="250"/>
      <c r="HM143" s="250"/>
      <c r="HN143" s="250"/>
      <c r="HO143" s="250"/>
      <c r="HP143" s="250"/>
      <c r="HQ143" s="250"/>
      <c r="HR143" s="250"/>
      <c r="HS143" s="250"/>
      <c r="HT143" s="250"/>
      <c r="HU143" s="250"/>
      <c r="HV143" s="250"/>
      <c r="HW143" s="250"/>
      <c r="HX143" s="250"/>
      <c r="HY143" s="250"/>
      <c r="HZ143" s="250"/>
      <c r="IA143" s="250"/>
      <c r="IB143" s="250"/>
      <c r="IC143" s="250"/>
      <c r="ID143" s="250"/>
      <c r="IE143" s="250"/>
      <c r="IF143" s="250"/>
      <c r="IG143" s="250"/>
      <c r="IH143" s="250"/>
      <c r="II143" s="250"/>
      <c r="IJ143" s="250"/>
      <c r="IK143" s="250"/>
      <c r="IL143" s="250"/>
      <c r="IM143" s="250"/>
      <c r="IN143" s="250"/>
      <c r="IO143" s="250"/>
      <c r="IP143" s="250"/>
      <c r="IQ143" s="250"/>
      <c r="IR143" s="250"/>
      <c r="IS143" s="250"/>
      <c r="IT143" s="250"/>
      <c r="IU143" s="250"/>
      <c r="IV143" s="250"/>
      <c r="IW143" s="250"/>
      <c r="IX143" s="250"/>
      <c r="IY143" s="250"/>
      <c r="IZ143" s="250"/>
      <c r="JA143" s="250"/>
      <c r="JB143" s="250"/>
      <c r="JC143" s="250"/>
      <c r="JD143" s="250"/>
      <c r="JE143" s="250"/>
      <c r="JF143" s="250"/>
      <c r="JG143" s="250"/>
      <c r="JH143" s="250"/>
      <c r="JI143" s="250"/>
      <c r="JJ143" s="250"/>
      <c r="JK143" s="250"/>
      <c r="JL143" s="250"/>
      <c r="JM143" s="250"/>
      <c r="JN143" s="250"/>
      <c r="JO143" s="250"/>
      <c r="JP143" s="250"/>
      <c r="JQ143" s="250"/>
      <c r="JR143" s="250"/>
      <c r="JS143" s="250"/>
      <c r="JT143" s="250"/>
      <c r="JU143" s="250"/>
      <c r="JV143" s="250"/>
      <c r="JW143" s="250"/>
      <c r="JX143" s="250"/>
      <c r="JY143" s="250"/>
      <c r="JZ143" s="250"/>
      <c r="KA143" s="250"/>
      <c r="KB143" s="250"/>
      <c r="KC143" s="250"/>
      <c r="KD143" s="250"/>
      <c r="KE143" s="250"/>
      <c r="KF143" s="250"/>
      <c r="KG143" s="250"/>
      <c r="KH143" s="250"/>
      <c r="KI143" s="250"/>
      <c r="KJ143" s="250"/>
      <c r="KK143" s="250"/>
      <c r="KL143" s="250"/>
      <c r="KM143" s="250"/>
      <c r="KN143" s="250"/>
      <c r="KO143" s="250"/>
      <c r="KP143" s="250"/>
      <c r="KQ143" s="250"/>
      <c r="KR143" s="250"/>
      <c r="KS143" s="250"/>
      <c r="KT143" s="250"/>
      <c r="KU143" s="250"/>
      <c r="KV143" s="250"/>
      <c r="KW143" s="250"/>
      <c r="KX143" s="250"/>
      <c r="KY143" s="250"/>
      <c r="KZ143" s="250"/>
      <c r="LA143" s="250"/>
      <c r="LB143" s="250"/>
      <c r="LC143" s="250"/>
      <c r="LD143" s="250"/>
      <c r="LE143" s="250"/>
      <c r="LF143" s="250"/>
      <c r="LG143" s="250"/>
      <c r="LH143" s="250"/>
      <c r="LI143" s="250"/>
      <c r="LJ143" s="250"/>
      <c r="LK143" s="250"/>
      <c r="LL143" s="250"/>
      <c r="LM143" s="250"/>
      <c r="LN143" s="250"/>
      <c r="LO143" s="250"/>
      <c r="LP143" s="250"/>
      <c r="LQ143" s="250"/>
      <c r="LR143" s="250"/>
      <c r="LS143" s="250"/>
      <c r="LT143" s="250"/>
      <c r="LU143" s="250"/>
      <c r="LV143" s="250"/>
      <c r="LW143" s="250"/>
      <c r="LX143" s="250"/>
      <c r="LY143" s="250"/>
      <c r="LZ143" s="250"/>
      <c r="MA143" s="250"/>
      <c r="MB143" s="250"/>
      <c r="MC143" s="250"/>
      <c r="MD143" s="250"/>
      <c r="ME143" s="250"/>
      <c r="MF143" s="250"/>
      <c r="MG143" s="250"/>
      <c r="MH143" s="250"/>
      <c r="MI143" s="250"/>
      <c r="MJ143" s="250"/>
      <c r="MK143" s="250"/>
      <c r="ML143" s="250"/>
      <c r="MM143" s="250"/>
      <c r="MN143" s="250"/>
      <c r="MO143" s="250"/>
      <c r="MP143" s="250"/>
      <c r="MQ143" s="250"/>
      <c r="MR143" s="250"/>
      <c r="MS143" s="250"/>
      <c r="MT143" s="250"/>
      <c r="MU143" s="250"/>
      <c r="MV143" s="250"/>
      <c r="MW143" s="250"/>
      <c r="MX143" s="250"/>
      <c r="MY143" s="250"/>
      <c r="MZ143" s="250"/>
      <c r="NA143" s="250"/>
      <c r="NB143" s="250"/>
      <c r="NC143" s="250"/>
      <c r="ND143" s="250"/>
      <c r="NE143" s="250"/>
      <c r="NF143" s="250"/>
      <c r="NG143" s="250"/>
      <c r="NH143" s="250"/>
      <c r="NI143" s="250"/>
      <c r="NJ143" s="250"/>
      <c r="NK143" s="250"/>
      <c r="NL143" s="250"/>
      <c r="NM143" s="250"/>
      <c r="NN143" s="250"/>
      <c r="NO143" s="250"/>
      <c r="NP143" s="250"/>
      <c r="NQ143" s="250"/>
      <c r="NR143" s="250"/>
      <c r="NS143" s="250"/>
      <c r="NT143" s="250"/>
      <c r="NU143" s="250"/>
      <c r="NV143" s="250"/>
      <c r="NW143" s="250"/>
      <c r="NX143" s="250"/>
      <c r="NY143" s="250"/>
      <c r="NZ143" s="250"/>
      <c r="OA143" s="250"/>
      <c r="OB143" s="250"/>
      <c r="OC143" s="250"/>
      <c r="OD143" s="250"/>
      <c r="OE143" s="250"/>
      <c r="OF143" s="250"/>
      <c r="OG143" s="250"/>
      <c r="OH143" s="250"/>
      <c r="OI143" s="250"/>
      <c r="OJ143" s="250"/>
      <c r="OK143" s="250"/>
      <c r="OL143" s="250"/>
      <c r="OM143" s="250"/>
      <c r="ON143" s="250"/>
      <c r="OO143" s="250"/>
      <c r="OP143" s="250"/>
      <c r="OQ143" s="250"/>
      <c r="OR143" s="250"/>
      <c r="OS143" s="250"/>
      <c r="OT143" s="250"/>
      <c r="OU143" s="250"/>
      <c r="OV143" s="250"/>
      <c r="OW143" s="250"/>
      <c r="OX143" s="250"/>
      <c r="OY143" s="250"/>
      <c r="OZ143" s="250"/>
      <c r="PA143" s="250"/>
      <c r="PB143" s="250"/>
      <c r="PC143" s="250"/>
      <c r="PD143" s="250"/>
      <c r="PE143" s="250"/>
      <c r="PF143" s="250"/>
      <c r="PG143" s="250"/>
      <c r="PH143" s="250"/>
      <c r="PI143" s="250"/>
      <c r="PJ143" s="250"/>
      <c r="PK143" s="250"/>
      <c r="PL143" s="250"/>
      <c r="PM143" s="250"/>
      <c r="PN143" s="250"/>
      <c r="PO143" s="250"/>
      <c r="PP143" s="250"/>
      <c r="PQ143" s="250"/>
      <c r="PR143" s="250"/>
      <c r="PS143" s="250"/>
      <c r="PT143" s="250"/>
      <c r="PU143" s="250"/>
    </row>
    <row r="144" spans="1:437" s="316" customFormat="1" outlineLevel="1" x14ac:dyDescent="0.25">
      <c r="A144" s="313"/>
      <c r="B144" s="313" t="s">
        <v>137</v>
      </c>
      <c r="C144" s="314"/>
      <c r="D144" s="315"/>
      <c r="E144" s="312"/>
      <c r="F144" s="312"/>
      <c r="G144" s="312"/>
      <c r="H144" s="312"/>
      <c r="I144" s="312"/>
      <c r="J144" s="312"/>
      <c r="K144" s="312"/>
      <c r="L144" s="312"/>
      <c r="M144" s="312"/>
      <c r="N144" s="312"/>
      <c r="O144" s="312"/>
      <c r="P144" s="312"/>
      <c r="Q144" s="312"/>
      <c r="R144" s="312"/>
      <c r="S144" s="312"/>
      <c r="T144" s="312"/>
      <c r="U144" s="312"/>
      <c r="V144" s="312"/>
      <c r="W144" s="312"/>
      <c r="X144" s="312"/>
      <c r="Y144" s="312"/>
      <c r="Z144" s="312"/>
      <c r="AA144" s="312"/>
      <c r="AB144" s="312"/>
      <c r="AC144" s="312"/>
      <c r="AD144" s="312"/>
      <c r="AE144" s="312"/>
      <c r="AF144" s="312"/>
      <c r="AG144" s="312"/>
      <c r="AH144" s="312"/>
      <c r="AI144" s="312"/>
      <c r="AJ144" s="312"/>
      <c r="AK144" s="312"/>
      <c r="AL144" s="312"/>
      <c r="AM144" s="312"/>
      <c r="AN144" s="312"/>
      <c r="AO144" s="312"/>
      <c r="AP144" s="312"/>
      <c r="AQ144" s="312"/>
      <c r="AR144" s="312"/>
      <c r="AS144" s="312"/>
      <c r="AT144" s="312"/>
      <c r="AU144" s="312"/>
      <c r="AV144" s="312"/>
      <c r="AW144" s="312"/>
      <c r="AX144" s="312"/>
      <c r="AY144" s="312"/>
      <c r="AZ144" s="312"/>
      <c r="BA144" s="312"/>
      <c r="BB144" s="312"/>
      <c r="BC144" s="312"/>
      <c r="BD144" s="312"/>
      <c r="BE144" s="312"/>
      <c r="BF144" s="312"/>
      <c r="BG144" s="312"/>
      <c r="BH144" s="312"/>
      <c r="BI144" s="312"/>
      <c r="BJ144" s="312"/>
      <c r="BK144" s="312"/>
      <c r="BL144" s="312"/>
      <c r="BM144" s="312"/>
      <c r="BN144" s="312"/>
      <c r="BO144" s="312"/>
      <c r="BP144" s="312"/>
      <c r="BQ144" s="312"/>
      <c r="BR144" s="312"/>
      <c r="BS144" s="312"/>
      <c r="BT144" s="312"/>
      <c r="BU144" s="312"/>
      <c r="BV144" s="312"/>
      <c r="BW144" s="312"/>
      <c r="BX144" s="312"/>
      <c r="BY144" s="312"/>
      <c r="BZ144" s="312"/>
      <c r="CA144" s="312"/>
      <c r="CB144" s="312"/>
      <c r="CC144" s="312"/>
      <c r="CD144" s="312"/>
      <c r="CE144" s="312"/>
      <c r="CF144" s="312"/>
      <c r="CG144" s="312"/>
      <c r="CH144" s="312"/>
      <c r="CI144" s="312"/>
      <c r="CJ144" s="312"/>
      <c r="CK144" s="312"/>
      <c r="CL144" s="312"/>
      <c r="CM144" s="312"/>
      <c r="CN144" s="312"/>
      <c r="CO144" s="312"/>
      <c r="CP144" s="312"/>
      <c r="CQ144" s="312"/>
      <c r="CR144" s="312"/>
      <c r="CS144" s="312"/>
      <c r="CT144" s="312"/>
      <c r="CU144" s="312"/>
      <c r="CV144" s="312"/>
      <c r="CW144" s="312"/>
      <c r="CX144" s="312"/>
      <c r="CY144" s="312"/>
      <c r="CZ144" s="312"/>
      <c r="DA144" s="312"/>
      <c r="DB144" s="312"/>
      <c r="DC144" s="312"/>
      <c r="DD144" s="312"/>
      <c r="DE144" s="312"/>
      <c r="DF144" s="312"/>
      <c r="DG144" s="312"/>
      <c r="DH144" s="312"/>
      <c r="DI144" s="312"/>
      <c r="DJ144" s="312"/>
      <c r="DK144" s="312"/>
      <c r="DL144" s="312"/>
      <c r="DM144" s="312"/>
      <c r="DN144" s="312"/>
      <c r="DO144" s="312"/>
      <c r="DP144" s="312"/>
      <c r="DQ144" s="312"/>
      <c r="DR144" s="312"/>
      <c r="DS144" s="312"/>
      <c r="DT144" s="312"/>
      <c r="DU144" s="312"/>
      <c r="DV144" s="312"/>
      <c r="DW144" s="312"/>
      <c r="DX144" s="312"/>
      <c r="DY144" s="312"/>
      <c r="DZ144" s="312"/>
      <c r="EA144" s="312"/>
      <c r="EB144" s="312"/>
      <c r="EC144" s="312"/>
      <c r="ED144" s="312"/>
      <c r="EE144" s="312"/>
      <c r="EF144" s="312"/>
      <c r="EG144" s="312"/>
      <c r="EH144" s="312"/>
      <c r="EI144" s="312"/>
      <c r="EJ144" s="312"/>
      <c r="EK144" s="312"/>
      <c r="EL144" s="312"/>
      <c r="EM144" s="312"/>
      <c r="EN144" s="312"/>
      <c r="EO144" s="312"/>
      <c r="EP144" s="312"/>
      <c r="EQ144" s="312"/>
      <c r="ER144" s="312"/>
      <c r="ES144" s="312"/>
      <c r="ET144" s="312"/>
      <c r="EU144" s="312"/>
      <c r="EV144" s="312"/>
      <c r="EW144" s="312"/>
      <c r="EX144" s="312"/>
      <c r="EY144" s="312"/>
      <c r="EZ144" s="312"/>
      <c r="FA144" s="312"/>
      <c r="FB144" s="312"/>
      <c r="FC144" s="312"/>
      <c r="FD144" s="312"/>
      <c r="FE144" s="312"/>
      <c r="FF144" s="312"/>
      <c r="FG144" s="312"/>
      <c r="FH144" s="312"/>
      <c r="FI144" s="312"/>
      <c r="FJ144" s="312"/>
      <c r="FK144" s="312"/>
      <c r="FL144" s="312"/>
      <c r="FM144" s="312"/>
      <c r="FN144" s="312"/>
      <c r="FO144" s="312"/>
      <c r="FP144" s="312"/>
      <c r="FQ144" s="312"/>
      <c r="FR144" s="312"/>
      <c r="FS144" s="312"/>
      <c r="FT144" s="312"/>
      <c r="FU144" s="312"/>
      <c r="FV144" s="312"/>
      <c r="FW144" s="312"/>
      <c r="FX144" s="312"/>
      <c r="FY144" s="312"/>
      <c r="FZ144" s="312"/>
      <c r="GA144" s="312"/>
      <c r="GB144" s="312"/>
      <c r="GC144" s="312"/>
      <c r="GD144" s="312"/>
      <c r="GE144" s="312"/>
      <c r="GF144" s="312"/>
      <c r="GG144" s="312"/>
      <c r="GH144" s="312"/>
      <c r="GI144" s="312"/>
      <c r="GJ144" s="312"/>
      <c r="GK144" s="256"/>
      <c r="GL144" s="256"/>
      <c r="GM144" s="256"/>
      <c r="GN144" s="256"/>
      <c r="GO144" s="256"/>
      <c r="GP144" s="256"/>
      <c r="GQ144" s="256"/>
      <c r="GR144" s="256"/>
      <c r="GS144" s="256"/>
      <c r="GT144" s="256"/>
      <c r="GU144" s="256"/>
      <c r="GV144" s="256"/>
      <c r="GW144" s="256"/>
      <c r="GX144" s="256"/>
      <c r="GY144" s="256"/>
      <c r="GZ144" s="256"/>
      <c r="HA144" s="256"/>
      <c r="HB144" s="256"/>
      <c r="HC144" s="256"/>
      <c r="HD144" s="256"/>
      <c r="HE144" s="256"/>
      <c r="HF144" s="256"/>
      <c r="HG144" s="256"/>
      <c r="HH144" s="256"/>
      <c r="HI144" s="256"/>
      <c r="HJ144" s="256"/>
      <c r="HK144" s="256"/>
      <c r="HL144" s="256"/>
      <c r="HM144" s="256"/>
      <c r="HN144" s="256"/>
      <c r="HO144" s="256"/>
      <c r="HP144" s="256"/>
      <c r="HQ144" s="256"/>
      <c r="HR144" s="256"/>
      <c r="HS144" s="256"/>
      <c r="HT144" s="256"/>
      <c r="HU144" s="256"/>
      <c r="HV144" s="256"/>
      <c r="HW144" s="256"/>
      <c r="HX144" s="256"/>
      <c r="HY144" s="256"/>
      <c r="HZ144" s="256"/>
      <c r="IA144" s="256"/>
      <c r="IB144" s="256"/>
      <c r="IC144" s="256"/>
      <c r="ID144" s="256"/>
      <c r="IE144" s="256"/>
      <c r="IF144" s="256"/>
      <c r="IG144" s="256"/>
      <c r="IH144" s="256"/>
      <c r="II144" s="256"/>
      <c r="IJ144" s="256"/>
      <c r="IK144" s="256"/>
      <c r="IL144" s="256"/>
      <c r="IM144" s="256"/>
      <c r="IN144" s="256"/>
      <c r="IO144" s="256"/>
      <c r="IP144" s="256"/>
      <c r="IQ144" s="256"/>
      <c r="IR144" s="256"/>
      <c r="IS144" s="256"/>
      <c r="IT144" s="256"/>
      <c r="IU144" s="256"/>
      <c r="IV144" s="256"/>
      <c r="IW144" s="256"/>
      <c r="IX144" s="256"/>
      <c r="IY144" s="256"/>
      <c r="IZ144" s="256"/>
      <c r="JA144" s="256"/>
      <c r="JB144" s="256"/>
      <c r="JC144" s="256"/>
      <c r="JD144" s="256"/>
      <c r="JE144" s="256"/>
      <c r="JF144" s="256"/>
      <c r="JG144" s="256"/>
      <c r="JH144" s="256"/>
      <c r="JI144" s="256"/>
      <c r="JJ144" s="256"/>
      <c r="JK144" s="256"/>
      <c r="JL144" s="256"/>
      <c r="JM144" s="256"/>
      <c r="JN144" s="256"/>
      <c r="JO144" s="256"/>
      <c r="JP144" s="256"/>
      <c r="JQ144" s="256"/>
      <c r="JR144" s="256"/>
      <c r="JS144" s="256"/>
      <c r="JT144" s="256"/>
      <c r="JU144" s="256"/>
      <c r="JV144" s="256"/>
      <c r="JW144" s="256"/>
      <c r="JX144" s="256"/>
      <c r="JY144" s="256"/>
      <c r="JZ144" s="256"/>
      <c r="KA144" s="256"/>
      <c r="KB144" s="256"/>
      <c r="KC144" s="256"/>
      <c r="KD144" s="256"/>
      <c r="KE144" s="256"/>
      <c r="KF144" s="256"/>
      <c r="KG144" s="256"/>
      <c r="KH144" s="256"/>
      <c r="KI144" s="256"/>
      <c r="KJ144" s="256"/>
      <c r="KK144" s="256"/>
      <c r="KL144" s="256"/>
      <c r="KM144" s="256"/>
      <c r="KN144" s="256"/>
      <c r="KO144" s="256"/>
      <c r="KP144" s="256"/>
      <c r="KQ144" s="256"/>
      <c r="KR144" s="256"/>
      <c r="KS144" s="256"/>
      <c r="KT144" s="256"/>
      <c r="KU144" s="256"/>
      <c r="KV144" s="256"/>
      <c r="KW144" s="256"/>
      <c r="KX144" s="256"/>
      <c r="KY144" s="256"/>
      <c r="KZ144" s="256"/>
      <c r="LA144" s="256"/>
      <c r="LB144" s="256"/>
      <c r="LC144" s="256"/>
      <c r="LD144" s="256"/>
      <c r="LE144" s="256"/>
      <c r="LF144" s="256"/>
      <c r="LG144" s="256"/>
      <c r="LH144" s="256"/>
      <c r="LI144" s="256"/>
      <c r="LJ144" s="256"/>
      <c r="LK144" s="256"/>
      <c r="LL144" s="256"/>
      <c r="LM144" s="256"/>
      <c r="LN144" s="256"/>
      <c r="LO144" s="256"/>
      <c r="LP144" s="256"/>
      <c r="LQ144" s="256"/>
      <c r="LR144" s="256"/>
      <c r="LS144" s="256"/>
      <c r="LT144" s="256"/>
      <c r="LU144" s="256"/>
      <c r="LV144" s="256"/>
      <c r="LW144" s="256"/>
      <c r="LX144" s="256"/>
      <c r="LY144" s="256"/>
      <c r="LZ144" s="256"/>
      <c r="MA144" s="256"/>
      <c r="MB144" s="256"/>
      <c r="MC144" s="256"/>
      <c r="MD144" s="256"/>
      <c r="ME144" s="256"/>
      <c r="MF144" s="256"/>
      <c r="MG144" s="256"/>
      <c r="MH144" s="256"/>
      <c r="MI144" s="256"/>
      <c r="MJ144" s="256"/>
      <c r="MK144" s="256"/>
      <c r="ML144" s="256"/>
      <c r="MM144" s="256"/>
      <c r="MN144" s="256"/>
      <c r="MO144" s="256"/>
      <c r="MP144" s="256"/>
      <c r="MQ144" s="256"/>
      <c r="MR144" s="256"/>
      <c r="MS144" s="256"/>
      <c r="MT144" s="256"/>
      <c r="MU144" s="256"/>
      <c r="MV144" s="256"/>
      <c r="MW144" s="256"/>
      <c r="MX144" s="256"/>
      <c r="MY144" s="256"/>
      <c r="MZ144" s="256"/>
      <c r="NA144" s="256"/>
      <c r="NB144" s="256"/>
      <c r="NC144" s="256"/>
      <c r="ND144" s="256"/>
      <c r="NE144" s="256"/>
      <c r="NF144" s="256"/>
      <c r="NG144" s="256"/>
      <c r="NH144" s="256"/>
      <c r="NI144" s="256"/>
      <c r="NJ144" s="256"/>
      <c r="NK144" s="256"/>
      <c r="NL144" s="256"/>
      <c r="NM144" s="256"/>
      <c r="NN144" s="256"/>
      <c r="NO144" s="256"/>
      <c r="NP144" s="256"/>
      <c r="NQ144" s="256"/>
      <c r="NR144" s="256"/>
      <c r="NS144" s="256"/>
      <c r="NT144" s="256"/>
      <c r="NU144" s="256"/>
      <c r="NV144" s="256"/>
      <c r="NW144" s="256"/>
      <c r="NX144" s="256"/>
      <c r="NY144" s="256"/>
      <c r="NZ144" s="256"/>
      <c r="OA144" s="256"/>
      <c r="OB144" s="256"/>
      <c r="OC144" s="256"/>
      <c r="OD144" s="256"/>
      <c r="OE144" s="256"/>
      <c r="OF144" s="256"/>
      <c r="OG144" s="256"/>
      <c r="OH144" s="256"/>
      <c r="OI144" s="256"/>
      <c r="OJ144" s="256"/>
      <c r="OK144" s="256"/>
      <c r="OL144" s="256"/>
      <c r="OM144" s="256"/>
      <c r="ON144" s="256"/>
      <c r="OO144" s="256"/>
      <c r="OP144" s="256"/>
      <c r="OQ144" s="256"/>
      <c r="OR144" s="256"/>
      <c r="OS144" s="256"/>
      <c r="OT144" s="256"/>
      <c r="OU144" s="256"/>
      <c r="OV144" s="256"/>
      <c r="OW144" s="256"/>
      <c r="OX144" s="256"/>
      <c r="OY144" s="256"/>
      <c r="OZ144" s="256"/>
      <c r="PA144" s="256"/>
      <c r="PB144" s="256"/>
      <c r="PC144" s="256"/>
      <c r="PD144" s="256"/>
      <c r="PE144" s="256"/>
      <c r="PF144" s="256"/>
      <c r="PG144" s="256"/>
      <c r="PH144" s="256"/>
      <c r="PI144" s="256"/>
      <c r="PJ144" s="256"/>
      <c r="PK144" s="256"/>
      <c r="PL144" s="256"/>
      <c r="PM144" s="256"/>
      <c r="PN144" s="256"/>
      <c r="PO144" s="256"/>
      <c r="PP144" s="256"/>
      <c r="PQ144" s="256"/>
      <c r="PR144" s="256"/>
      <c r="PS144" s="256"/>
      <c r="PT144" s="256"/>
      <c r="PU144" s="256"/>
    </row>
    <row r="145" spans="1:437" s="525" customFormat="1" outlineLevel="1" x14ac:dyDescent="0.25">
      <c r="A145" s="68"/>
      <c r="B145" s="68"/>
      <c r="C145" s="38"/>
      <c r="D145" s="40"/>
      <c r="E145" s="524" t="str">
        <f xml:space="preserve"> InpC!E$63</f>
        <v>Number of periods in a year</v>
      </c>
      <c r="F145" s="524">
        <f xml:space="preserve"> InpC!F$63</f>
        <v>4</v>
      </c>
      <c r="G145" s="524" t="str">
        <f xml:space="preserve"> InpC!G$63</f>
        <v>periods</v>
      </c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257"/>
      <c r="GL145" s="257"/>
      <c r="GM145" s="257"/>
      <c r="GN145" s="257"/>
      <c r="GO145" s="257"/>
      <c r="GP145" s="257"/>
      <c r="GQ145" s="257"/>
      <c r="GR145" s="257"/>
      <c r="GS145" s="257"/>
      <c r="GT145" s="257"/>
      <c r="GU145" s="257"/>
      <c r="GV145" s="257"/>
      <c r="GW145" s="257"/>
      <c r="GX145" s="257"/>
      <c r="GY145" s="257"/>
      <c r="GZ145" s="257"/>
      <c r="HA145" s="257"/>
      <c r="HB145" s="257"/>
      <c r="HC145" s="257"/>
      <c r="HD145" s="257"/>
      <c r="HE145" s="257"/>
      <c r="HF145" s="257"/>
      <c r="HG145" s="257"/>
      <c r="HH145" s="257"/>
      <c r="HI145" s="257"/>
      <c r="HJ145" s="257"/>
      <c r="HK145" s="257"/>
      <c r="HL145" s="257"/>
      <c r="HM145" s="257"/>
      <c r="HN145" s="257"/>
      <c r="HO145" s="257"/>
      <c r="HP145" s="257"/>
      <c r="HQ145" s="257"/>
      <c r="HR145" s="257"/>
      <c r="HS145" s="257"/>
      <c r="HT145" s="257"/>
      <c r="HU145" s="257"/>
      <c r="HV145" s="257"/>
      <c r="HW145" s="257"/>
      <c r="HX145" s="257"/>
      <c r="HY145" s="257"/>
      <c r="HZ145" s="257"/>
      <c r="IA145" s="257"/>
      <c r="IB145" s="257"/>
      <c r="IC145" s="257"/>
      <c r="ID145" s="257"/>
      <c r="IE145" s="257"/>
      <c r="IF145" s="257"/>
      <c r="IG145" s="257"/>
      <c r="IH145" s="257"/>
      <c r="II145" s="257"/>
      <c r="IJ145" s="257"/>
      <c r="IK145" s="257"/>
      <c r="IL145" s="257"/>
      <c r="IM145" s="257"/>
      <c r="IN145" s="257"/>
      <c r="IO145" s="257"/>
      <c r="IP145" s="257"/>
      <c r="IQ145" s="257"/>
      <c r="IR145" s="257"/>
      <c r="IS145" s="257"/>
      <c r="IT145" s="257"/>
      <c r="IU145" s="257"/>
      <c r="IV145" s="257"/>
      <c r="IW145" s="257"/>
      <c r="IX145" s="257"/>
      <c r="IY145" s="257"/>
      <c r="IZ145" s="257"/>
      <c r="JA145" s="257"/>
      <c r="JB145" s="257"/>
      <c r="JC145" s="257"/>
      <c r="JD145" s="257"/>
      <c r="JE145" s="257"/>
      <c r="JF145" s="257"/>
      <c r="JG145" s="257"/>
      <c r="JH145" s="257"/>
      <c r="JI145" s="257"/>
      <c r="JJ145" s="257"/>
      <c r="JK145" s="257"/>
      <c r="JL145" s="257"/>
      <c r="JM145" s="257"/>
      <c r="JN145" s="257"/>
      <c r="JO145" s="257"/>
      <c r="JP145" s="257"/>
      <c r="JQ145" s="257"/>
      <c r="JR145" s="257"/>
      <c r="JS145" s="257"/>
      <c r="JT145" s="257"/>
      <c r="JU145" s="257"/>
      <c r="JV145" s="257"/>
      <c r="JW145" s="257"/>
      <c r="JX145" s="257"/>
      <c r="JY145" s="257"/>
      <c r="JZ145" s="257"/>
      <c r="KA145" s="257"/>
      <c r="KB145" s="257"/>
      <c r="KC145" s="257"/>
      <c r="KD145" s="257"/>
      <c r="KE145" s="257"/>
      <c r="KF145" s="257"/>
      <c r="KG145" s="257"/>
      <c r="KH145" s="257"/>
      <c r="KI145" s="257"/>
      <c r="KJ145" s="257"/>
      <c r="KK145" s="257"/>
      <c r="KL145" s="257"/>
      <c r="KM145" s="257"/>
      <c r="KN145" s="257"/>
      <c r="KO145" s="257"/>
      <c r="KP145" s="257"/>
      <c r="KQ145" s="257"/>
      <c r="KR145" s="257"/>
      <c r="KS145" s="257"/>
      <c r="KT145" s="257"/>
      <c r="KU145" s="257"/>
      <c r="KV145" s="257"/>
      <c r="KW145" s="257"/>
      <c r="KX145" s="257"/>
      <c r="KY145" s="257"/>
      <c r="KZ145" s="257"/>
      <c r="LA145" s="257"/>
      <c r="LB145" s="257"/>
      <c r="LC145" s="257"/>
      <c r="LD145" s="257"/>
      <c r="LE145" s="257"/>
      <c r="LF145" s="257"/>
      <c r="LG145" s="257"/>
      <c r="LH145" s="257"/>
      <c r="LI145" s="257"/>
      <c r="LJ145" s="257"/>
      <c r="LK145" s="257"/>
      <c r="LL145" s="257"/>
      <c r="LM145" s="257"/>
      <c r="LN145" s="257"/>
      <c r="LO145" s="257"/>
      <c r="LP145" s="257"/>
      <c r="LQ145" s="257"/>
      <c r="LR145" s="257"/>
      <c r="LS145" s="257"/>
      <c r="LT145" s="257"/>
      <c r="LU145" s="257"/>
      <c r="LV145" s="257"/>
      <c r="LW145" s="257"/>
      <c r="LX145" s="257"/>
      <c r="LY145" s="257"/>
      <c r="LZ145" s="257"/>
      <c r="MA145" s="257"/>
      <c r="MB145" s="257"/>
      <c r="MC145" s="257"/>
      <c r="MD145" s="257"/>
      <c r="ME145" s="257"/>
      <c r="MF145" s="257"/>
      <c r="MG145" s="257"/>
      <c r="MH145" s="257"/>
      <c r="MI145" s="257"/>
      <c r="MJ145" s="257"/>
      <c r="MK145" s="257"/>
      <c r="ML145" s="257"/>
      <c r="MM145" s="257"/>
      <c r="MN145" s="257"/>
      <c r="MO145" s="257"/>
      <c r="MP145" s="257"/>
      <c r="MQ145" s="257"/>
      <c r="MR145" s="257"/>
      <c r="MS145" s="257"/>
      <c r="MT145" s="257"/>
      <c r="MU145" s="257"/>
      <c r="MV145" s="257"/>
      <c r="MW145" s="257"/>
      <c r="MX145" s="257"/>
      <c r="MY145" s="257"/>
      <c r="MZ145" s="257"/>
      <c r="NA145" s="257"/>
      <c r="NB145" s="257"/>
      <c r="NC145" s="257"/>
      <c r="ND145" s="257"/>
      <c r="NE145" s="257"/>
      <c r="NF145" s="257"/>
      <c r="NG145" s="257"/>
      <c r="NH145" s="257"/>
      <c r="NI145" s="257"/>
      <c r="NJ145" s="257"/>
      <c r="NK145" s="257"/>
      <c r="NL145" s="257"/>
      <c r="NM145" s="257"/>
      <c r="NN145" s="257"/>
      <c r="NO145" s="257"/>
      <c r="NP145" s="257"/>
      <c r="NQ145" s="257"/>
      <c r="NR145" s="257"/>
      <c r="NS145" s="257"/>
      <c r="NT145" s="257"/>
      <c r="NU145" s="257"/>
      <c r="NV145" s="257"/>
      <c r="NW145" s="257"/>
      <c r="NX145" s="257"/>
      <c r="NY145" s="257"/>
      <c r="NZ145" s="257"/>
      <c r="OA145" s="257"/>
      <c r="OB145" s="257"/>
      <c r="OC145" s="257"/>
      <c r="OD145" s="257"/>
      <c r="OE145" s="257"/>
      <c r="OF145" s="257"/>
      <c r="OG145" s="257"/>
      <c r="OH145" s="257"/>
      <c r="OI145" s="257"/>
      <c r="OJ145" s="257"/>
      <c r="OK145" s="257"/>
      <c r="OL145" s="257"/>
      <c r="OM145" s="257"/>
      <c r="ON145" s="257"/>
      <c r="OO145" s="257"/>
      <c r="OP145" s="257"/>
      <c r="OQ145" s="257"/>
      <c r="OR145" s="257"/>
      <c r="OS145" s="257"/>
      <c r="OT145" s="257"/>
      <c r="OU145" s="257"/>
      <c r="OV145" s="257"/>
      <c r="OW145" s="257"/>
      <c r="OX145" s="257"/>
      <c r="OY145" s="257"/>
      <c r="OZ145" s="257"/>
      <c r="PA145" s="257"/>
      <c r="PB145" s="257"/>
      <c r="PC145" s="257"/>
      <c r="PD145" s="257"/>
      <c r="PE145" s="257"/>
      <c r="PF145" s="257"/>
      <c r="PG145" s="257"/>
      <c r="PH145" s="257"/>
      <c r="PI145" s="257"/>
      <c r="PJ145" s="257"/>
      <c r="PK145" s="257"/>
      <c r="PL145" s="257"/>
      <c r="PM145" s="257"/>
      <c r="PN145" s="257"/>
      <c r="PO145" s="257"/>
      <c r="PP145" s="257"/>
      <c r="PQ145" s="257"/>
      <c r="PR145" s="257"/>
      <c r="PS145" s="257"/>
      <c r="PT145" s="257"/>
      <c r="PU145" s="257"/>
    </row>
    <row r="146" spans="1:437" s="525" customFormat="1" outlineLevel="1" x14ac:dyDescent="0.25">
      <c r="A146" s="68"/>
      <c r="B146" s="68"/>
      <c r="C146" s="38"/>
      <c r="D146" s="40"/>
      <c r="E146" s="35" t="str">
        <f t="shared" ref="E146:AJ146" si="220" xml:space="preserve"> E$33</f>
        <v>End of contract year flag</v>
      </c>
      <c r="F146" s="35">
        <f t="shared" si="220"/>
        <v>0</v>
      </c>
      <c r="G146" s="35">
        <f t="shared" si="220"/>
        <v>0</v>
      </c>
      <c r="H146" s="35">
        <f t="shared" si="220"/>
        <v>0</v>
      </c>
      <c r="I146" s="35">
        <f t="shared" si="220"/>
        <v>0</v>
      </c>
      <c r="J146" s="35">
        <f t="shared" si="220"/>
        <v>0</v>
      </c>
      <c r="K146" s="35">
        <f t="shared" si="220"/>
        <v>0</v>
      </c>
      <c r="L146" s="35">
        <f t="shared" si="220"/>
        <v>1</v>
      </c>
      <c r="M146" s="35">
        <f t="shared" si="220"/>
        <v>0</v>
      </c>
      <c r="N146" s="35">
        <f t="shared" si="220"/>
        <v>0</v>
      </c>
      <c r="O146" s="35">
        <f t="shared" si="220"/>
        <v>0</v>
      </c>
      <c r="P146" s="35">
        <f t="shared" si="220"/>
        <v>1</v>
      </c>
      <c r="Q146" s="35">
        <f t="shared" si="220"/>
        <v>0</v>
      </c>
      <c r="R146" s="35">
        <f t="shared" si="220"/>
        <v>0</v>
      </c>
      <c r="S146" s="35">
        <f t="shared" si="220"/>
        <v>0</v>
      </c>
      <c r="T146" s="35">
        <f t="shared" si="220"/>
        <v>1</v>
      </c>
      <c r="U146" s="35">
        <f t="shared" si="220"/>
        <v>0</v>
      </c>
      <c r="V146" s="35">
        <f t="shared" si="220"/>
        <v>0</v>
      </c>
      <c r="W146" s="35">
        <f t="shared" si="220"/>
        <v>0</v>
      </c>
      <c r="X146" s="35">
        <f t="shared" si="220"/>
        <v>1</v>
      </c>
      <c r="Y146" s="35">
        <f t="shared" si="220"/>
        <v>0</v>
      </c>
      <c r="Z146" s="35">
        <f t="shared" si="220"/>
        <v>0</v>
      </c>
      <c r="AA146" s="35">
        <f t="shared" si="220"/>
        <v>0</v>
      </c>
      <c r="AB146" s="35">
        <f t="shared" si="220"/>
        <v>1</v>
      </c>
      <c r="AC146" s="35">
        <f t="shared" si="220"/>
        <v>0</v>
      </c>
      <c r="AD146" s="35">
        <f t="shared" si="220"/>
        <v>0</v>
      </c>
      <c r="AE146" s="35">
        <f t="shared" si="220"/>
        <v>0</v>
      </c>
      <c r="AF146" s="35">
        <f t="shared" si="220"/>
        <v>1</v>
      </c>
      <c r="AG146" s="35">
        <f t="shared" si="220"/>
        <v>0</v>
      </c>
      <c r="AH146" s="35">
        <f t="shared" si="220"/>
        <v>0</v>
      </c>
      <c r="AI146" s="35">
        <f t="shared" si="220"/>
        <v>0</v>
      </c>
      <c r="AJ146" s="35">
        <f t="shared" si="220"/>
        <v>1</v>
      </c>
      <c r="AK146" s="35">
        <f t="shared" ref="AK146:BP146" si="221" xml:space="preserve"> AK$33</f>
        <v>0</v>
      </c>
      <c r="AL146" s="35">
        <f t="shared" si="221"/>
        <v>0</v>
      </c>
      <c r="AM146" s="35">
        <f t="shared" si="221"/>
        <v>0</v>
      </c>
      <c r="AN146" s="35">
        <f t="shared" si="221"/>
        <v>1</v>
      </c>
      <c r="AO146" s="35">
        <f t="shared" si="221"/>
        <v>0</v>
      </c>
      <c r="AP146" s="35">
        <f t="shared" si="221"/>
        <v>0</v>
      </c>
      <c r="AQ146" s="35">
        <f t="shared" si="221"/>
        <v>0</v>
      </c>
      <c r="AR146" s="35">
        <f t="shared" si="221"/>
        <v>1</v>
      </c>
      <c r="AS146" s="35">
        <f t="shared" si="221"/>
        <v>0</v>
      </c>
      <c r="AT146" s="35">
        <f t="shared" si="221"/>
        <v>0</v>
      </c>
      <c r="AU146" s="35">
        <f t="shared" si="221"/>
        <v>0</v>
      </c>
      <c r="AV146" s="35">
        <f t="shared" si="221"/>
        <v>1</v>
      </c>
      <c r="AW146" s="35">
        <f t="shared" si="221"/>
        <v>0</v>
      </c>
      <c r="AX146" s="35">
        <f t="shared" si="221"/>
        <v>0</v>
      </c>
      <c r="AY146" s="35">
        <f t="shared" si="221"/>
        <v>0</v>
      </c>
      <c r="AZ146" s="35">
        <f t="shared" si="221"/>
        <v>1</v>
      </c>
      <c r="BA146" s="35">
        <f t="shared" si="221"/>
        <v>0</v>
      </c>
      <c r="BB146" s="35">
        <f t="shared" si="221"/>
        <v>0</v>
      </c>
      <c r="BC146" s="35">
        <f t="shared" si="221"/>
        <v>0</v>
      </c>
      <c r="BD146" s="35">
        <f t="shared" si="221"/>
        <v>1</v>
      </c>
      <c r="BE146" s="35">
        <f t="shared" si="221"/>
        <v>0</v>
      </c>
      <c r="BF146" s="35">
        <f t="shared" si="221"/>
        <v>0</v>
      </c>
      <c r="BG146" s="35">
        <f t="shared" si="221"/>
        <v>0</v>
      </c>
      <c r="BH146" s="35">
        <f t="shared" si="221"/>
        <v>1</v>
      </c>
      <c r="BI146" s="35">
        <f t="shared" si="221"/>
        <v>0</v>
      </c>
      <c r="BJ146" s="35">
        <f t="shared" si="221"/>
        <v>0</v>
      </c>
      <c r="BK146" s="35">
        <f t="shared" si="221"/>
        <v>0</v>
      </c>
      <c r="BL146" s="35">
        <f t="shared" si="221"/>
        <v>1</v>
      </c>
      <c r="BM146" s="35">
        <f t="shared" si="221"/>
        <v>0</v>
      </c>
      <c r="BN146" s="35">
        <f t="shared" si="221"/>
        <v>0</v>
      </c>
      <c r="BO146" s="35">
        <f t="shared" si="221"/>
        <v>0</v>
      </c>
      <c r="BP146" s="35">
        <f t="shared" si="221"/>
        <v>1</v>
      </c>
      <c r="BQ146" s="35">
        <f t="shared" ref="BQ146:CV146" si="222" xml:space="preserve"> BQ$33</f>
        <v>0</v>
      </c>
      <c r="BR146" s="35">
        <f t="shared" si="222"/>
        <v>0</v>
      </c>
      <c r="BS146" s="35">
        <f t="shared" si="222"/>
        <v>0</v>
      </c>
      <c r="BT146" s="35">
        <f t="shared" si="222"/>
        <v>1</v>
      </c>
      <c r="BU146" s="35">
        <f t="shared" si="222"/>
        <v>0</v>
      </c>
      <c r="BV146" s="35">
        <f t="shared" si="222"/>
        <v>0</v>
      </c>
      <c r="BW146" s="35">
        <f t="shared" si="222"/>
        <v>0</v>
      </c>
      <c r="BX146" s="35">
        <f t="shared" si="222"/>
        <v>1</v>
      </c>
      <c r="BY146" s="35">
        <f t="shared" si="222"/>
        <v>0</v>
      </c>
      <c r="BZ146" s="35">
        <f t="shared" si="222"/>
        <v>0</v>
      </c>
      <c r="CA146" s="35">
        <f t="shared" si="222"/>
        <v>0</v>
      </c>
      <c r="CB146" s="35">
        <f t="shared" si="222"/>
        <v>1</v>
      </c>
      <c r="CC146" s="35">
        <f t="shared" si="222"/>
        <v>0</v>
      </c>
      <c r="CD146" s="35">
        <f t="shared" si="222"/>
        <v>0</v>
      </c>
      <c r="CE146" s="35">
        <f t="shared" si="222"/>
        <v>0</v>
      </c>
      <c r="CF146" s="35">
        <f t="shared" si="222"/>
        <v>1</v>
      </c>
      <c r="CG146" s="35">
        <f t="shared" si="222"/>
        <v>0</v>
      </c>
      <c r="CH146" s="35">
        <f t="shared" si="222"/>
        <v>0</v>
      </c>
      <c r="CI146" s="35">
        <f t="shared" si="222"/>
        <v>0</v>
      </c>
      <c r="CJ146" s="35">
        <f t="shared" si="222"/>
        <v>1</v>
      </c>
      <c r="CK146" s="35">
        <f t="shared" si="222"/>
        <v>0</v>
      </c>
      <c r="CL146" s="35">
        <f t="shared" si="222"/>
        <v>0</v>
      </c>
      <c r="CM146" s="35">
        <f t="shared" si="222"/>
        <v>0</v>
      </c>
      <c r="CN146" s="35">
        <f t="shared" si="222"/>
        <v>1</v>
      </c>
      <c r="CO146" s="35">
        <f t="shared" si="222"/>
        <v>0</v>
      </c>
      <c r="CP146" s="35">
        <f t="shared" si="222"/>
        <v>0</v>
      </c>
      <c r="CQ146" s="35">
        <f t="shared" si="222"/>
        <v>0</v>
      </c>
      <c r="CR146" s="35">
        <f t="shared" si="222"/>
        <v>1</v>
      </c>
      <c r="CS146" s="35">
        <f t="shared" si="222"/>
        <v>0</v>
      </c>
      <c r="CT146" s="35">
        <f t="shared" si="222"/>
        <v>0</v>
      </c>
      <c r="CU146" s="35">
        <f t="shared" si="222"/>
        <v>0</v>
      </c>
      <c r="CV146" s="35">
        <f t="shared" si="222"/>
        <v>1</v>
      </c>
      <c r="CW146" s="35">
        <f t="shared" ref="CW146:EB146" si="223" xml:space="preserve"> CW$33</f>
        <v>0</v>
      </c>
      <c r="CX146" s="35">
        <f t="shared" si="223"/>
        <v>0</v>
      </c>
      <c r="CY146" s="35">
        <f t="shared" si="223"/>
        <v>0</v>
      </c>
      <c r="CZ146" s="35">
        <f t="shared" si="223"/>
        <v>1</v>
      </c>
      <c r="DA146" s="35">
        <f t="shared" si="223"/>
        <v>0</v>
      </c>
      <c r="DB146" s="35">
        <f t="shared" si="223"/>
        <v>0</v>
      </c>
      <c r="DC146" s="35">
        <f t="shared" si="223"/>
        <v>0</v>
      </c>
      <c r="DD146" s="35">
        <f t="shared" si="223"/>
        <v>1</v>
      </c>
      <c r="DE146" s="35">
        <f t="shared" si="223"/>
        <v>0</v>
      </c>
      <c r="DF146" s="35">
        <f t="shared" si="223"/>
        <v>0</v>
      </c>
      <c r="DG146" s="35">
        <f t="shared" si="223"/>
        <v>0</v>
      </c>
      <c r="DH146" s="35">
        <f t="shared" si="223"/>
        <v>1</v>
      </c>
      <c r="DI146" s="35">
        <f t="shared" si="223"/>
        <v>0</v>
      </c>
      <c r="DJ146" s="35">
        <f t="shared" si="223"/>
        <v>0</v>
      </c>
      <c r="DK146" s="35">
        <f t="shared" si="223"/>
        <v>0</v>
      </c>
      <c r="DL146" s="35">
        <f t="shared" si="223"/>
        <v>1</v>
      </c>
      <c r="DM146" s="35">
        <f t="shared" si="223"/>
        <v>0</v>
      </c>
      <c r="DN146" s="35">
        <f t="shared" si="223"/>
        <v>0</v>
      </c>
      <c r="DO146" s="35">
        <f t="shared" si="223"/>
        <v>0</v>
      </c>
      <c r="DP146" s="35">
        <f t="shared" si="223"/>
        <v>1</v>
      </c>
      <c r="DQ146" s="35">
        <f t="shared" si="223"/>
        <v>0</v>
      </c>
      <c r="DR146" s="35">
        <f t="shared" si="223"/>
        <v>0</v>
      </c>
      <c r="DS146" s="35">
        <f t="shared" si="223"/>
        <v>0</v>
      </c>
      <c r="DT146" s="35">
        <f t="shared" si="223"/>
        <v>1</v>
      </c>
      <c r="DU146" s="35">
        <f t="shared" si="223"/>
        <v>0</v>
      </c>
      <c r="DV146" s="35">
        <f t="shared" si="223"/>
        <v>0</v>
      </c>
      <c r="DW146" s="35">
        <f t="shared" si="223"/>
        <v>0</v>
      </c>
      <c r="DX146" s="35">
        <f t="shared" si="223"/>
        <v>1</v>
      </c>
      <c r="DY146" s="35">
        <f t="shared" si="223"/>
        <v>0</v>
      </c>
      <c r="DZ146" s="35">
        <f t="shared" si="223"/>
        <v>0</v>
      </c>
      <c r="EA146" s="35">
        <f t="shared" si="223"/>
        <v>0</v>
      </c>
      <c r="EB146" s="35">
        <f t="shared" si="223"/>
        <v>1</v>
      </c>
      <c r="EC146" s="35">
        <f t="shared" ref="EC146:FH146" si="224" xml:space="preserve"> EC$33</f>
        <v>0</v>
      </c>
      <c r="ED146" s="35">
        <f t="shared" si="224"/>
        <v>0</v>
      </c>
      <c r="EE146" s="35">
        <f t="shared" si="224"/>
        <v>0</v>
      </c>
      <c r="EF146" s="35">
        <f t="shared" si="224"/>
        <v>1</v>
      </c>
      <c r="EG146" s="35">
        <f t="shared" si="224"/>
        <v>0</v>
      </c>
      <c r="EH146" s="35">
        <f t="shared" si="224"/>
        <v>0</v>
      </c>
      <c r="EI146" s="35">
        <f t="shared" si="224"/>
        <v>0</v>
      </c>
      <c r="EJ146" s="35">
        <f t="shared" si="224"/>
        <v>1</v>
      </c>
      <c r="EK146" s="35">
        <f t="shared" si="224"/>
        <v>0</v>
      </c>
      <c r="EL146" s="35">
        <f t="shared" si="224"/>
        <v>0</v>
      </c>
      <c r="EM146" s="35">
        <f t="shared" si="224"/>
        <v>0</v>
      </c>
      <c r="EN146" s="35">
        <f t="shared" si="224"/>
        <v>1</v>
      </c>
      <c r="EO146" s="35">
        <f t="shared" si="224"/>
        <v>0</v>
      </c>
      <c r="EP146" s="35">
        <f t="shared" si="224"/>
        <v>0</v>
      </c>
      <c r="EQ146" s="35">
        <f t="shared" si="224"/>
        <v>0</v>
      </c>
      <c r="ER146" s="35">
        <f t="shared" si="224"/>
        <v>1</v>
      </c>
      <c r="ES146" s="35">
        <f t="shared" si="224"/>
        <v>0</v>
      </c>
      <c r="ET146" s="35">
        <f t="shared" si="224"/>
        <v>0</v>
      </c>
      <c r="EU146" s="35">
        <f t="shared" si="224"/>
        <v>0</v>
      </c>
      <c r="EV146" s="35">
        <f t="shared" si="224"/>
        <v>1</v>
      </c>
      <c r="EW146" s="35">
        <f t="shared" si="224"/>
        <v>0</v>
      </c>
      <c r="EX146" s="35">
        <f t="shared" si="224"/>
        <v>0</v>
      </c>
      <c r="EY146" s="35">
        <f t="shared" si="224"/>
        <v>0</v>
      </c>
      <c r="EZ146" s="35">
        <f t="shared" si="224"/>
        <v>1</v>
      </c>
      <c r="FA146" s="35">
        <f t="shared" si="224"/>
        <v>0</v>
      </c>
      <c r="FB146" s="35">
        <f t="shared" si="224"/>
        <v>0</v>
      </c>
      <c r="FC146" s="35">
        <f t="shared" si="224"/>
        <v>0</v>
      </c>
      <c r="FD146" s="35">
        <f t="shared" si="224"/>
        <v>1</v>
      </c>
      <c r="FE146" s="35">
        <f t="shared" si="224"/>
        <v>0</v>
      </c>
      <c r="FF146" s="35">
        <f t="shared" si="224"/>
        <v>0</v>
      </c>
      <c r="FG146" s="35">
        <f t="shared" si="224"/>
        <v>0</v>
      </c>
      <c r="FH146" s="35">
        <f t="shared" si="224"/>
        <v>1</v>
      </c>
      <c r="FI146" s="35">
        <f t="shared" ref="FI146:GJ146" si="225" xml:space="preserve"> FI$33</f>
        <v>0</v>
      </c>
      <c r="FJ146" s="35">
        <f t="shared" si="225"/>
        <v>0</v>
      </c>
      <c r="FK146" s="35">
        <f t="shared" si="225"/>
        <v>0</v>
      </c>
      <c r="FL146" s="35">
        <f t="shared" si="225"/>
        <v>1</v>
      </c>
      <c r="FM146" s="35">
        <f t="shared" si="225"/>
        <v>0</v>
      </c>
      <c r="FN146" s="35">
        <f t="shared" si="225"/>
        <v>0</v>
      </c>
      <c r="FO146" s="35">
        <f t="shared" si="225"/>
        <v>0</v>
      </c>
      <c r="FP146" s="35">
        <f t="shared" si="225"/>
        <v>1</v>
      </c>
      <c r="FQ146" s="35">
        <f t="shared" si="225"/>
        <v>0</v>
      </c>
      <c r="FR146" s="35">
        <f t="shared" si="225"/>
        <v>0</v>
      </c>
      <c r="FS146" s="35">
        <f t="shared" si="225"/>
        <v>0</v>
      </c>
      <c r="FT146" s="35">
        <f t="shared" si="225"/>
        <v>1</v>
      </c>
      <c r="FU146" s="35">
        <f t="shared" si="225"/>
        <v>0</v>
      </c>
      <c r="FV146" s="35">
        <f t="shared" si="225"/>
        <v>0</v>
      </c>
      <c r="FW146" s="35">
        <f t="shared" si="225"/>
        <v>0</v>
      </c>
      <c r="FX146" s="35">
        <f t="shared" si="225"/>
        <v>1</v>
      </c>
      <c r="FY146" s="35">
        <f t="shared" si="225"/>
        <v>0</v>
      </c>
      <c r="FZ146" s="35">
        <f t="shared" si="225"/>
        <v>0</v>
      </c>
      <c r="GA146" s="35">
        <f t="shared" si="225"/>
        <v>0</v>
      </c>
      <c r="GB146" s="35">
        <f t="shared" si="225"/>
        <v>1</v>
      </c>
      <c r="GC146" s="35">
        <f t="shared" si="225"/>
        <v>0</v>
      </c>
      <c r="GD146" s="35">
        <f t="shared" si="225"/>
        <v>0</v>
      </c>
      <c r="GE146" s="35">
        <f t="shared" si="225"/>
        <v>0</v>
      </c>
      <c r="GF146" s="35">
        <f t="shared" si="225"/>
        <v>1</v>
      </c>
      <c r="GG146" s="35">
        <f t="shared" si="225"/>
        <v>0</v>
      </c>
      <c r="GH146" s="35">
        <f t="shared" si="225"/>
        <v>0</v>
      </c>
      <c r="GI146" s="35">
        <f t="shared" si="225"/>
        <v>0</v>
      </c>
      <c r="GJ146" s="35">
        <f t="shared" si="225"/>
        <v>1</v>
      </c>
      <c r="GK146" s="257"/>
      <c r="GL146" s="257"/>
      <c r="GM146" s="257"/>
      <c r="GN146" s="257"/>
      <c r="GO146" s="257"/>
      <c r="GP146" s="257"/>
      <c r="GQ146" s="257"/>
      <c r="GR146" s="257"/>
      <c r="GS146" s="257"/>
      <c r="GT146" s="257"/>
      <c r="GU146" s="257"/>
      <c r="GV146" s="257"/>
      <c r="GW146" s="257"/>
      <c r="GX146" s="257"/>
      <c r="GY146" s="257"/>
      <c r="GZ146" s="257"/>
      <c r="HA146" s="257"/>
      <c r="HB146" s="257"/>
      <c r="HC146" s="257"/>
      <c r="HD146" s="257"/>
      <c r="HE146" s="257"/>
      <c r="HF146" s="257"/>
      <c r="HG146" s="257"/>
      <c r="HH146" s="257"/>
      <c r="HI146" s="257"/>
      <c r="HJ146" s="257"/>
      <c r="HK146" s="257"/>
      <c r="HL146" s="257"/>
      <c r="HM146" s="257"/>
      <c r="HN146" s="257"/>
      <c r="HO146" s="257"/>
      <c r="HP146" s="257"/>
      <c r="HQ146" s="257"/>
      <c r="HR146" s="257"/>
      <c r="HS146" s="257"/>
      <c r="HT146" s="257"/>
      <c r="HU146" s="257"/>
      <c r="HV146" s="257"/>
      <c r="HW146" s="257"/>
      <c r="HX146" s="257"/>
      <c r="HY146" s="257"/>
      <c r="HZ146" s="257"/>
      <c r="IA146" s="257"/>
      <c r="IB146" s="257"/>
      <c r="IC146" s="257"/>
      <c r="ID146" s="257"/>
      <c r="IE146" s="257"/>
      <c r="IF146" s="257"/>
      <c r="IG146" s="257"/>
      <c r="IH146" s="257"/>
      <c r="II146" s="257"/>
      <c r="IJ146" s="257"/>
      <c r="IK146" s="257"/>
      <c r="IL146" s="257"/>
      <c r="IM146" s="257"/>
      <c r="IN146" s="257"/>
      <c r="IO146" s="257"/>
      <c r="IP146" s="257"/>
      <c r="IQ146" s="257"/>
      <c r="IR146" s="257"/>
      <c r="IS146" s="257"/>
      <c r="IT146" s="257"/>
      <c r="IU146" s="257"/>
      <c r="IV146" s="257"/>
      <c r="IW146" s="257"/>
      <c r="IX146" s="257"/>
      <c r="IY146" s="257"/>
      <c r="IZ146" s="257"/>
      <c r="JA146" s="257"/>
      <c r="JB146" s="257"/>
      <c r="JC146" s="257"/>
      <c r="JD146" s="257"/>
      <c r="JE146" s="257"/>
      <c r="JF146" s="257"/>
      <c r="JG146" s="257"/>
      <c r="JH146" s="257"/>
      <c r="JI146" s="257"/>
      <c r="JJ146" s="257"/>
      <c r="JK146" s="257"/>
      <c r="JL146" s="257"/>
      <c r="JM146" s="257"/>
      <c r="JN146" s="257"/>
      <c r="JO146" s="257"/>
      <c r="JP146" s="257"/>
      <c r="JQ146" s="257"/>
      <c r="JR146" s="257"/>
      <c r="JS146" s="257"/>
      <c r="JT146" s="257"/>
      <c r="JU146" s="257"/>
      <c r="JV146" s="257"/>
      <c r="JW146" s="257"/>
      <c r="JX146" s="257"/>
      <c r="JY146" s="257"/>
      <c r="JZ146" s="257"/>
      <c r="KA146" s="257"/>
      <c r="KB146" s="257"/>
      <c r="KC146" s="257"/>
      <c r="KD146" s="257"/>
      <c r="KE146" s="257"/>
      <c r="KF146" s="257"/>
      <c r="KG146" s="257"/>
      <c r="KH146" s="257"/>
      <c r="KI146" s="257"/>
      <c r="KJ146" s="257"/>
      <c r="KK146" s="257"/>
      <c r="KL146" s="257"/>
      <c r="KM146" s="257"/>
      <c r="KN146" s="257"/>
      <c r="KO146" s="257"/>
      <c r="KP146" s="257"/>
      <c r="KQ146" s="257"/>
      <c r="KR146" s="257"/>
      <c r="KS146" s="257"/>
      <c r="KT146" s="257"/>
      <c r="KU146" s="257"/>
      <c r="KV146" s="257"/>
      <c r="KW146" s="257"/>
      <c r="KX146" s="257"/>
      <c r="KY146" s="257"/>
      <c r="KZ146" s="257"/>
      <c r="LA146" s="257"/>
      <c r="LB146" s="257"/>
      <c r="LC146" s="257"/>
      <c r="LD146" s="257"/>
      <c r="LE146" s="257"/>
      <c r="LF146" s="257"/>
      <c r="LG146" s="257"/>
      <c r="LH146" s="257"/>
      <c r="LI146" s="257"/>
      <c r="LJ146" s="257"/>
      <c r="LK146" s="257"/>
      <c r="LL146" s="257"/>
      <c r="LM146" s="257"/>
      <c r="LN146" s="257"/>
      <c r="LO146" s="257"/>
      <c r="LP146" s="257"/>
      <c r="LQ146" s="257"/>
      <c r="LR146" s="257"/>
      <c r="LS146" s="257"/>
      <c r="LT146" s="257"/>
      <c r="LU146" s="257"/>
      <c r="LV146" s="257"/>
      <c r="LW146" s="257"/>
      <c r="LX146" s="257"/>
      <c r="LY146" s="257"/>
      <c r="LZ146" s="257"/>
      <c r="MA146" s="257"/>
      <c r="MB146" s="257"/>
      <c r="MC146" s="257"/>
      <c r="MD146" s="257"/>
      <c r="ME146" s="257"/>
      <c r="MF146" s="257"/>
      <c r="MG146" s="257"/>
      <c r="MH146" s="257"/>
      <c r="MI146" s="257"/>
      <c r="MJ146" s="257"/>
      <c r="MK146" s="257"/>
      <c r="ML146" s="257"/>
      <c r="MM146" s="257"/>
      <c r="MN146" s="257"/>
      <c r="MO146" s="257"/>
      <c r="MP146" s="257"/>
      <c r="MQ146" s="257"/>
      <c r="MR146" s="257"/>
      <c r="MS146" s="257"/>
      <c r="MT146" s="257"/>
      <c r="MU146" s="257"/>
      <c r="MV146" s="257"/>
      <c r="MW146" s="257"/>
      <c r="MX146" s="257"/>
      <c r="MY146" s="257"/>
      <c r="MZ146" s="257"/>
      <c r="NA146" s="257"/>
      <c r="NB146" s="257"/>
      <c r="NC146" s="257"/>
      <c r="ND146" s="257"/>
      <c r="NE146" s="257"/>
      <c r="NF146" s="257"/>
      <c r="NG146" s="257"/>
      <c r="NH146" s="257"/>
      <c r="NI146" s="257"/>
      <c r="NJ146" s="257"/>
      <c r="NK146" s="257"/>
      <c r="NL146" s="257"/>
      <c r="NM146" s="257"/>
      <c r="NN146" s="257"/>
      <c r="NO146" s="257"/>
      <c r="NP146" s="257"/>
      <c r="NQ146" s="257"/>
      <c r="NR146" s="257"/>
      <c r="NS146" s="257"/>
      <c r="NT146" s="257"/>
      <c r="NU146" s="257"/>
      <c r="NV146" s="257"/>
      <c r="NW146" s="257"/>
      <c r="NX146" s="257"/>
      <c r="NY146" s="257"/>
      <c r="NZ146" s="257"/>
      <c r="OA146" s="257"/>
      <c r="OB146" s="257"/>
      <c r="OC146" s="257"/>
      <c r="OD146" s="257"/>
      <c r="OE146" s="257"/>
      <c r="OF146" s="257"/>
      <c r="OG146" s="257"/>
      <c r="OH146" s="257"/>
      <c r="OI146" s="257"/>
      <c r="OJ146" s="257"/>
      <c r="OK146" s="257"/>
      <c r="OL146" s="257"/>
      <c r="OM146" s="257"/>
      <c r="ON146" s="257"/>
      <c r="OO146" s="257"/>
      <c r="OP146" s="257"/>
      <c r="OQ146" s="257"/>
      <c r="OR146" s="257"/>
      <c r="OS146" s="257"/>
      <c r="OT146" s="257"/>
      <c r="OU146" s="257"/>
      <c r="OV146" s="257"/>
      <c r="OW146" s="257"/>
      <c r="OX146" s="257"/>
      <c r="OY146" s="257"/>
      <c r="OZ146" s="257"/>
      <c r="PA146" s="257"/>
      <c r="PB146" s="257"/>
      <c r="PC146" s="257"/>
      <c r="PD146" s="257"/>
      <c r="PE146" s="257"/>
      <c r="PF146" s="257"/>
      <c r="PG146" s="257"/>
      <c r="PH146" s="257"/>
      <c r="PI146" s="257"/>
      <c r="PJ146" s="257"/>
      <c r="PK146" s="257"/>
      <c r="PL146" s="257"/>
      <c r="PM146" s="257"/>
      <c r="PN146" s="257"/>
      <c r="PO146" s="257"/>
      <c r="PP146" s="257"/>
      <c r="PQ146" s="257"/>
      <c r="PR146" s="257"/>
      <c r="PS146" s="257"/>
      <c r="PT146" s="257"/>
      <c r="PU146" s="257"/>
    </row>
    <row r="147" spans="1:437" s="525" customFormat="1" outlineLevel="1" x14ac:dyDescent="0.25">
      <c r="A147" s="68"/>
      <c r="B147" s="68"/>
      <c r="C147" s="38"/>
      <c r="D147" s="40"/>
      <c r="E147" s="35" t="str">
        <f t="shared" ref="E147:BP147" si="226" xml:space="preserve"> E$97</f>
        <v>Operating period flag</v>
      </c>
      <c r="F147" s="35">
        <f t="shared" si="226"/>
        <v>0</v>
      </c>
      <c r="G147" s="35" t="str">
        <f t="shared" si="226"/>
        <v>flag</v>
      </c>
      <c r="H147" s="35">
        <f t="shared" si="226"/>
        <v>100</v>
      </c>
      <c r="I147" s="35">
        <f t="shared" si="226"/>
        <v>0</v>
      </c>
      <c r="J147" s="35">
        <f t="shared" si="226"/>
        <v>0</v>
      </c>
      <c r="K147" s="35">
        <f t="shared" si="226"/>
        <v>0</v>
      </c>
      <c r="L147" s="35">
        <f t="shared" si="226"/>
        <v>0</v>
      </c>
      <c r="M147" s="35">
        <f t="shared" si="226"/>
        <v>1</v>
      </c>
      <c r="N147" s="35">
        <f t="shared" si="226"/>
        <v>1</v>
      </c>
      <c r="O147" s="35">
        <f t="shared" si="226"/>
        <v>1</v>
      </c>
      <c r="P147" s="35">
        <f t="shared" si="226"/>
        <v>1</v>
      </c>
      <c r="Q147" s="35">
        <f t="shared" si="226"/>
        <v>1</v>
      </c>
      <c r="R147" s="35">
        <f t="shared" si="226"/>
        <v>1</v>
      </c>
      <c r="S147" s="35">
        <f t="shared" si="226"/>
        <v>1</v>
      </c>
      <c r="T147" s="35">
        <f t="shared" si="226"/>
        <v>1</v>
      </c>
      <c r="U147" s="35">
        <f t="shared" si="226"/>
        <v>1</v>
      </c>
      <c r="V147" s="35">
        <f t="shared" si="226"/>
        <v>1</v>
      </c>
      <c r="W147" s="35">
        <f t="shared" si="226"/>
        <v>1</v>
      </c>
      <c r="X147" s="35">
        <f t="shared" si="226"/>
        <v>1</v>
      </c>
      <c r="Y147" s="35">
        <f t="shared" si="226"/>
        <v>1</v>
      </c>
      <c r="Z147" s="35">
        <f t="shared" si="226"/>
        <v>1</v>
      </c>
      <c r="AA147" s="35">
        <f t="shared" si="226"/>
        <v>1</v>
      </c>
      <c r="AB147" s="35">
        <f t="shared" si="226"/>
        <v>1</v>
      </c>
      <c r="AC147" s="35">
        <f t="shared" si="226"/>
        <v>1</v>
      </c>
      <c r="AD147" s="35">
        <f t="shared" si="226"/>
        <v>1</v>
      </c>
      <c r="AE147" s="35">
        <f t="shared" si="226"/>
        <v>1</v>
      </c>
      <c r="AF147" s="35">
        <f t="shared" si="226"/>
        <v>1</v>
      </c>
      <c r="AG147" s="35">
        <f t="shared" si="226"/>
        <v>1</v>
      </c>
      <c r="AH147" s="35">
        <f t="shared" si="226"/>
        <v>1</v>
      </c>
      <c r="AI147" s="35">
        <f t="shared" si="226"/>
        <v>1</v>
      </c>
      <c r="AJ147" s="35">
        <f t="shared" si="226"/>
        <v>1</v>
      </c>
      <c r="AK147" s="35">
        <f t="shared" si="226"/>
        <v>1</v>
      </c>
      <c r="AL147" s="35">
        <f t="shared" si="226"/>
        <v>1</v>
      </c>
      <c r="AM147" s="35">
        <f t="shared" si="226"/>
        <v>1</v>
      </c>
      <c r="AN147" s="35">
        <f t="shared" si="226"/>
        <v>1</v>
      </c>
      <c r="AO147" s="35">
        <f t="shared" si="226"/>
        <v>1</v>
      </c>
      <c r="AP147" s="35">
        <f t="shared" si="226"/>
        <v>1</v>
      </c>
      <c r="AQ147" s="35">
        <f t="shared" si="226"/>
        <v>1</v>
      </c>
      <c r="AR147" s="35">
        <f t="shared" si="226"/>
        <v>1</v>
      </c>
      <c r="AS147" s="35">
        <f t="shared" si="226"/>
        <v>1</v>
      </c>
      <c r="AT147" s="35">
        <f t="shared" si="226"/>
        <v>1</v>
      </c>
      <c r="AU147" s="35">
        <f t="shared" si="226"/>
        <v>1</v>
      </c>
      <c r="AV147" s="35">
        <f t="shared" si="226"/>
        <v>1</v>
      </c>
      <c r="AW147" s="35">
        <f t="shared" si="226"/>
        <v>1</v>
      </c>
      <c r="AX147" s="35">
        <f t="shared" si="226"/>
        <v>1</v>
      </c>
      <c r="AY147" s="35">
        <f t="shared" si="226"/>
        <v>1</v>
      </c>
      <c r="AZ147" s="35">
        <f t="shared" si="226"/>
        <v>1</v>
      </c>
      <c r="BA147" s="35">
        <f t="shared" si="226"/>
        <v>1</v>
      </c>
      <c r="BB147" s="35">
        <f t="shared" si="226"/>
        <v>1</v>
      </c>
      <c r="BC147" s="35">
        <f t="shared" si="226"/>
        <v>1</v>
      </c>
      <c r="BD147" s="35">
        <f t="shared" si="226"/>
        <v>1</v>
      </c>
      <c r="BE147" s="35">
        <f t="shared" si="226"/>
        <v>1</v>
      </c>
      <c r="BF147" s="35">
        <f t="shared" si="226"/>
        <v>1</v>
      </c>
      <c r="BG147" s="35">
        <f t="shared" si="226"/>
        <v>1</v>
      </c>
      <c r="BH147" s="35">
        <f t="shared" si="226"/>
        <v>1</v>
      </c>
      <c r="BI147" s="35">
        <f t="shared" si="226"/>
        <v>1</v>
      </c>
      <c r="BJ147" s="35">
        <f t="shared" si="226"/>
        <v>1</v>
      </c>
      <c r="BK147" s="35">
        <f t="shared" si="226"/>
        <v>1</v>
      </c>
      <c r="BL147" s="35">
        <f t="shared" si="226"/>
        <v>1</v>
      </c>
      <c r="BM147" s="35">
        <f t="shared" si="226"/>
        <v>1</v>
      </c>
      <c r="BN147" s="35">
        <f t="shared" si="226"/>
        <v>1</v>
      </c>
      <c r="BO147" s="35">
        <f t="shared" si="226"/>
        <v>1</v>
      </c>
      <c r="BP147" s="35">
        <f t="shared" si="226"/>
        <v>1</v>
      </c>
      <c r="BQ147" s="35">
        <f t="shared" ref="BQ147:EB147" si="227" xml:space="preserve"> BQ$97</f>
        <v>1</v>
      </c>
      <c r="BR147" s="35">
        <f t="shared" si="227"/>
        <v>1</v>
      </c>
      <c r="BS147" s="35">
        <f t="shared" si="227"/>
        <v>1</v>
      </c>
      <c r="BT147" s="35">
        <f t="shared" si="227"/>
        <v>1</v>
      </c>
      <c r="BU147" s="35">
        <f t="shared" si="227"/>
        <v>1</v>
      </c>
      <c r="BV147" s="35">
        <f t="shared" si="227"/>
        <v>1</v>
      </c>
      <c r="BW147" s="35">
        <f t="shared" si="227"/>
        <v>1</v>
      </c>
      <c r="BX147" s="35">
        <f t="shared" si="227"/>
        <v>1</v>
      </c>
      <c r="BY147" s="35">
        <f t="shared" si="227"/>
        <v>1</v>
      </c>
      <c r="BZ147" s="35">
        <f t="shared" si="227"/>
        <v>1</v>
      </c>
      <c r="CA147" s="35">
        <f t="shared" si="227"/>
        <v>1</v>
      </c>
      <c r="CB147" s="35">
        <f t="shared" si="227"/>
        <v>1</v>
      </c>
      <c r="CC147" s="35">
        <f t="shared" si="227"/>
        <v>1</v>
      </c>
      <c r="CD147" s="35">
        <f t="shared" si="227"/>
        <v>1</v>
      </c>
      <c r="CE147" s="35">
        <f t="shared" si="227"/>
        <v>1</v>
      </c>
      <c r="CF147" s="35">
        <f t="shared" si="227"/>
        <v>1</v>
      </c>
      <c r="CG147" s="35">
        <f t="shared" si="227"/>
        <v>1</v>
      </c>
      <c r="CH147" s="35">
        <f t="shared" si="227"/>
        <v>1</v>
      </c>
      <c r="CI147" s="35">
        <f t="shared" si="227"/>
        <v>1</v>
      </c>
      <c r="CJ147" s="35">
        <f t="shared" si="227"/>
        <v>1</v>
      </c>
      <c r="CK147" s="35">
        <f t="shared" si="227"/>
        <v>1</v>
      </c>
      <c r="CL147" s="35">
        <f t="shared" si="227"/>
        <v>1</v>
      </c>
      <c r="CM147" s="35">
        <f t="shared" si="227"/>
        <v>1</v>
      </c>
      <c r="CN147" s="35">
        <f t="shared" si="227"/>
        <v>1</v>
      </c>
      <c r="CO147" s="35">
        <f t="shared" si="227"/>
        <v>1</v>
      </c>
      <c r="CP147" s="35">
        <f t="shared" si="227"/>
        <v>1</v>
      </c>
      <c r="CQ147" s="35">
        <f t="shared" si="227"/>
        <v>1</v>
      </c>
      <c r="CR147" s="35">
        <f t="shared" si="227"/>
        <v>1</v>
      </c>
      <c r="CS147" s="35">
        <f t="shared" si="227"/>
        <v>1</v>
      </c>
      <c r="CT147" s="35">
        <f t="shared" si="227"/>
        <v>1</v>
      </c>
      <c r="CU147" s="35">
        <f t="shared" si="227"/>
        <v>1</v>
      </c>
      <c r="CV147" s="35">
        <f t="shared" si="227"/>
        <v>1</v>
      </c>
      <c r="CW147" s="35">
        <f t="shared" si="227"/>
        <v>1</v>
      </c>
      <c r="CX147" s="35">
        <f t="shared" si="227"/>
        <v>1</v>
      </c>
      <c r="CY147" s="35">
        <f t="shared" si="227"/>
        <v>1</v>
      </c>
      <c r="CZ147" s="35">
        <f t="shared" si="227"/>
        <v>1</v>
      </c>
      <c r="DA147" s="35">
        <f t="shared" si="227"/>
        <v>1</v>
      </c>
      <c r="DB147" s="35">
        <f t="shared" si="227"/>
        <v>1</v>
      </c>
      <c r="DC147" s="35">
        <f t="shared" si="227"/>
        <v>1</v>
      </c>
      <c r="DD147" s="35">
        <f t="shared" si="227"/>
        <v>1</v>
      </c>
      <c r="DE147" s="35">
        <f t="shared" si="227"/>
        <v>1</v>
      </c>
      <c r="DF147" s="35">
        <f t="shared" si="227"/>
        <v>1</v>
      </c>
      <c r="DG147" s="35">
        <f t="shared" si="227"/>
        <v>1</v>
      </c>
      <c r="DH147" s="35">
        <f t="shared" si="227"/>
        <v>1</v>
      </c>
      <c r="DI147" s="35">
        <f t="shared" si="227"/>
        <v>0</v>
      </c>
      <c r="DJ147" s="35">
        <f t="shared" si="227"/>
        <v>0</v>
      </c>
      <c r="DK147" s="35">
        <f t="shared" si="227"/>
        <v>0</v>
      </c>
      <c r="DL147" s="35">
        <f t="shared" si="227"/>
        <v>0</v>
      </c>
      <c r="DM147" s="35">
        <f t="shared" si="227"/>
        <v>0</v>
      </c>
      <c r="DN147" s="35">
        <f t="shared" si="227"/>
        <v>0</v>
      </c>
      <c r="DO147" s="35">
        <f t="shared" si="227"/>
        <v>0</v>
      </c>
      <c r="DP147" s="35">
        <f t="shared" si="227"/>
        <v>0</v>
      </c>
      <c r="DQ147" s="35">
        <f t="shared" si="227"/>
        <v>0</v>
      </c>
      <c r="DR147" s="35">
        <f t="shared" si="227"/>
        <v>0</v>
      </c>
      <c r="DS147" s="35">
        <f t="shared" si="227"/>
        <v>0</v>
      </c>
      <c r="DT147" s="35">
        <f t="shared" si="227"/>
        <v>0</v>
      </c>
      <c r="DU147" s="35">
        <f t="shared" si="227"/>
        <v>0</v>
      </c>
      <c r="DV147" s="35">
        <f t="shared" si="227"/>
        <v>0</v>
      </c>
      <c r="DW147" s="35">
        <f t="shared" si="227"/>
        <v>0</v>
      </c>
      <c r="DX147" s="35">
        <f t="shared" si="227"/>
        <v>0</v>
      </c>
      <c r="DY147" s="35">
        <f t="shared" si="227"/>
        <v>0</v>
      </c>
      <c r="DZ147" s="35">
        <f t="shared" si="227"/>
        <v>0</v>
      </c>
      <c r="EA147" s="35">
        <f t="shared" si="227"/>
        <v>0</v>
      </c>
      <c r="EB147" s="35">
        <f t="shared" si="227"/>
        <v>0</v>
      </c>
      <c r="EC147" s="35">
        <f t="shared" ref="EC147:GJ147" si="228" xml:space="preserve"> EC$97</f>
        <v>0</v>
      </c>
      <c r="ED147" s="35">
        <f t="shared" si="228"/>
        <v>0</v>
      </c>
      <c r="EE147" s="35">
        <f t="shared" si="228"/>
        <v>0</v>
      </c>
      <c r="EF147" s="35">
        <f t="shared" si="228"/>
        <v>0</v>
      </c>
      <c r="EG147" s="35">
        <f t="shared" si="228"/>
        <v>0</v>
      </c>
      <c r="EH147" s="35">
        <f t="shared" si="228"/>
        <v>0</v>
      </c>
      <c r="EI147" s="35">
        <f t="shared" si="228"/>
        <v>0</v>
      </c>
      <c r="EJ147" s="35">
        <f t="shared" si="228"/>
        <v>0</v>
      </c>
      <c r="EK147" s="35">
        <f t="shared" si="228"/>
        <v>0</v>
      </c>
      <c r="EL147" s="35">
        <f t="shared" si="228"/>
        <v>0</v>
      </c>
      <c r="EM147" s="35">
        <f t="shared" si="228"/>
        <v>0</v>
      </c>
      <c r="EN147" s="35">
        <f t="shared" si="228"/>
        <v>0</v>
      </c>
      <c r="EO147" s="35">
        <f t="shared" si="228"/>
        <v>0</v>
      </c>
      <c r="EP147" s="35">
        <f t="shared" si="228"/>
        <v>0</v>
      </c>
      <c r="EQ147" s="35">
        <f t="shared" si="228"/>
        <v>0</v>
      </c>
      <c r="ER147" s="35">
        <f t="shared" si="228"/>
        <v>0</v>
      </c>
      <c r="ES147" s="35">
        <f t="shared" si="228"/>
        <v>0</v>
      </c>
      <c r="ET147" s="35">
        <f t="shared" si="228"/>
        <v>0</v>
      </c>
      <c r="EU147" s="35">
        <f t="shared" si="228"/>
        <v>0</v>
      </c>
      <c r="EV147" s="35">
        <f t="shared" si="228"/>
        <v>0</v>
      </c>
      <c r="EW147" s="35">
        <f t="shared" si="228"/>
        <v>0</v>
      </c>
      <c r="EX147" s="35">
        <f t="shared" si="228"/>
        <v>0</v>
      </c>
      <c r="EY147" s="35">
        <f t="shared" si="228"/>
        <v>0</v>
      </c>
      <c r="EZ147" s="35">
        <f t="shared" si="228"/>
        <v>0</v>
      </c>
      <c r="FA147" s="35">
        <f t="shared" si="228"/>
        <v>0</v>
      </c>
      <c r="FB147" s="35">
        <f t="shared" si="228"/>
        <v>0</v>
      </c>
      <c r="FC147" s="35">
        <f t="shared" si="228"/>
        <v>0</v>
      </c>
      <c r="FD147" s="35">
        <f t="shared" si="228"/>
        <v>0</v>
      </c>
      <c r="FE147" s="35">
        <f t="shared" si="228"/>
        <v>0</v>
      </c>
      <c r="FF147" s="35">
        <f t="shared" si="228"/>
        <v>0</v>
      </c>
      <c r="FG147" s="35">
        <f t="shared" si="228"/>
        <v>0</v>
      </c>
      <c r="FH147" s="35">
        <f t="shared" si="228"/>
        <v>0</v>
      </c>
      <c r="FI147" s="35">
        <f t="shared" si="228"/>
        <v>0</v>
      </c>
      <c r="FJ147" s="35">
        <f t="shared" si="228"/>
        <v>0</v>
      </c>
      <c r="FK147" s="35">
        <f t="shared" si="228"/>
        <v>0</v>
      </c>
      <c r="FL147" s="35">
        <f t="shared" si="228"/>
        <v>0</v>
      </c>
      <c r="FM147" s="35">
        <f t="shared" si="228"/>
        <v>0</v>
      </c>
      <c r="FN147" s="35">
        <f t="shared" si="228"/>
        <v>0</v>
      </c>
      <c r="FO147" s="35">
        <f t="shared" si="228"/>
        <v>0</v>
      </c>
      <c r="FP147" s="35">
        <f t="shared" si="228"/>
        <v>0</v>
      </c>
      <c r="FQ147" s="35">
        <f t="shared" si="228"/>
        <v>0</v>
      </c>
      <c r="FR147" s="35">
        <f t="shared" si="228"/>
        <v>0</v>
      </c>
      <c r="FS147" s="35">
        <f t="shared" si="228"/>
        <v>0</v>
      </c>
      <c r="FT147" s="35">
        <f t="shared" si="228"/>
        <v>0</v>
      </c>
      <c r="FU147" s="35">
        <f t="shared" si="228"/>
        <v>0</v>
      </c>
      <c r="FV147" s="35">
        <f t="shared" si="228"/>
        <v>0</v>
      </c>
      <c r="FW147" s="35">
        <f t="shared" si="228"/>
        <v>0</v>
      </c>
      <c r="FX147" s="35">
        <f t="shared" si="228"/>
        <v>0</v>
      </c>
      <c r="FY147" s="35">
        <f t="shared" si="228"/>
        <v>0</v>
      </c>
      <c r="FZ147" s="35">
        <f t="shared" si="228"/>
        <v>0</v>
      </c>
      <c r="GA147" s="35">
        <f t="shared" si="228"/>
        <v>0</v>
      </c>
      <c r="GB147" s="35">
        <f t="shared" si="228"/>
        <v>0</v>
      </c>
      <c r="GC147" s="35">
        <f t="shared" si="228"/>
        <v>0</v>
      </c>
      <c r="GD147" s="35">
        <f t="shared" si="228"/>
        <v>0</v>
      </c>
      <c r="GE147" s="35">
        <f t="shared" si="228"/>
        <v>0</v>
      </c>
      <c r="GF147" s="35">
        <f t="shared" si="228"/>
        <v>0</v>
      </c>
      <c r="GG147" s="35">
        <f t="shared" si="228"/>
        <v>0</v>
      </c>
      <c r="GH147" s="35">
        <f t="shared" si="228"/>
        <v>0</v>
      </c>
      <c r="GI147" s="35">
        <f t="shared" si="228"/>
        <v>0</v>
      </c>
      <c r="GJ147" s="35">
        <f t="shared" si="228"/>
        <v>0</v>
      </c>
      <c r="GK147" s="257"/>
      <c r="GL147" s="257"/>
      <c r="GM147" s="257"/>
      <c r="GN147" s="257"/>
      <c r="GO147" s="257"/>
      <c r="GP147" s="257"/>
      <c r="GQ147" s="257"/>
      <c r="GR147" s="257"/>
      <c r="GS147" s="257"/>
      <c r="GT147" s="257"/>
      <c r="GU147" s="257"/>
      <c r="GV147" s="257"/>
      <c r="GW147" s="257"/>
      <c r="GX147" s="257"/>
      <c r="GY147" s="257"/>
      <c r="GZ147" s="257"/>
      <c r="HA147" s="257"/>
      <c r="HB147" s="257"/>
      <c r="HC147" s="257"/>
      <c r="HD147" s="257"/>
      <c r="HE147" s="257"/>
      <c r="HF147" s="257"/>
      <c r="HG147" s="257"/>
      <c r="HH147" s="257"/>
      <c r="HI147" s="257"/>
      <c r="HJ147" s="257"/>
      <c r="HK147" s="257"/>
      <c r="HL147" s="257"/>
      <c r="HM147" s="257"/>
      <c r="HN147" s="257"/>
      <c r="HO147" s="257"/>
      <c r="HP147" s="257"/>
      <c r="HQ147" s="257"/>
      <c r="HR147" s="257"/>
      <c r="HS147" s="257"/>
      <c r="HT147" s="257"/>
      <c r="HU147" s="257"/>
      <c r="HV147" s="257"/>
      <c r="HW147" s="257"/>
      <c r="HX147" s="257"/>
      <c r="HY147" s="257"/>
      <c r="HZ147" s="257"/>
      <c r="IA147" s="257"/>
      <c r="IB147" s="257"/>
      <c r="IC147" s="257"/>
      <c r="ID147" s="257"/>
      <c r="IE147" s="257"/>
      <c r="IF147" s="257"/>
      <c r="IG147" s="257"/>
      <c r="IH147" s="257"/>
      <c r="II147" s="257"/>
      <c r="IJ147" s="257"/>
      <c r="IK147" s="257"/>
      <c r="IL147" s="257"/>
      <c r="IM147" s="257"/>
      <c r="IN147" s="257"/>
      <c r="IO147" s="257"/>
      <c r="IP147" s="257"/>
      <c r="IQ147" s="257"/>
      <c r="IR147" s="257"/>
      <c r="IS147" s="257"/>
      <c r="IT147" s="257"/>
      <c r="IU147" s="257"/>
      <c r="IV147" s="257"/>
      <c r="IW147" s="257"/>
      <c r="IX147" s="257"/>
      <c r="IY147" s="257"/>
      <c r="IZ147" s="257"/>
      <c r="JA147" s="257"/>
      <c r="JB147" s="257"/>
      <c r="JC147" s="257"/>
      <c r="JD147" s="257"/>
      <c r="JE147" s="257"/>
      <c r="JF147" s="257"/>
      <c r="JG147" s="257"/>
      <c r="JH147" s="257"/>
      <c r="JI147" s="257"/>
      <c r="JJ147" s="257"/>
      <c r="JK147" s="257"/>
      <c r="JL147" s="257"/>
      <c r="JM147" s="257"/>
      <c r="JN147" s="257"/>
      <c r="JO147" s="257"/>
      <c r="JP147" s="257"/>
      <c r="JQ147" s="257"/>
      <c r="JR147" s="257"/>
      <c r="JS147" s="257"/>
      <c r="JT147" s="257"/>
      <c r="JU147" s="257"/>
      <c r="JV147" s="257"/>
      <c r="JW147" s="257"/>
      <c r="JX147" s="257"/>
      <c r="JY147" s="257"/>
      <c r="JZ147" s="257"/>
      <c r="KA147" s="257"/>
      <c r="KB147" s="257"/>
      <c r="KC147" s="257"/>
      <c r="KD147" s="257"/>
      <c r="KE147" s="257"/>
      <c r="KF147" s="257"/>
      <c r="KG147" s="257"/>
      <c r="KH147" s="257"/>
      <c r="KI147" s="257"/>
      <c r="KJ147" s="257"/>
      <c r="KK147" s="257"/>
      <c r="KL147" s="257"/>
      <c r="KM147" s="257"/>
      <c r="KN147" s="257"/>
      <c r="KO147" s="257"/>
      <c r="KP147" s="257"/>
      <c r="KQ147" s="257"/>
      <c r="KR147" s="257"/>
      <c r="KS147" s="257"/>
      <c r="KT147" s="257"/>
      <c r="KU147" s="257"/>
      <c r="KV147" s="257"/>
      <c r="KW147" s="257"/>
      <c r="KX147" s="257"/>
      <c r="KY147" s="257"/>
      <c r="KZ147" s="257"/>
      <c r="LA147" s="257"/>
      <c r="LB147" s="257"/>
      <c r="LC147" s="257"/>
      <c r="LD147" s="257"/>
      <c r="LE147" s="257"/>
      <c r="LF147" s="257"/>
      <c r="LG147" s="257"/>
      <c r="LH147" s="257"/>
      <c r="LI147" s="257"/>
      <c r="LJ147" s="257"/>
      <c r="LK147" s="257"/>
      <c r="LL147" s="257"/>
      <c r="LM147" s="257"/>
      <c r="LN147" s="257"/>
      <c r="LO147" s="257"/>
      <c r="LP147" s="257"/>
      <c r="LQ147" s="257"/>
      <c r="LR147" s="257"/>
      <c r="LS147" s="257"/>
      <c r="LT147" s="257"/>
      <c r="LU147" s="257"/>
      <c r="LV147" s="257"/>
      <c r="LW147" s="257"/>
      <c r="LX147" s="257"/>
      <c r="LY147" s="257"/>
      <c r="LZ147" s="257"/>
      <c r="MA147" s="257"/>
      <c r="MB147" s="257"/>
      <c r="MC147" s="257"/>
      <c r="MD147" s="257"/>
      <c r="ME147" s="257"/>
      <c r="MF147" s="257"/>
      <c r="MG147" s="257"/>
      <c r="MH147" s="257"/>
      <c r="MI147" s="257"/>
      <c r="MJ147" s="257"/>
      <c r="MK147" s="257"/>
      <c r="ML147" s="257"/>
      <c r="MM147" s="257"/>
      <c r="MN147" s="257"/>
      <c r="MO147" s="257"/>
      <c r="MP147" s="257"/>
      <c r="MQ147" s="257"/>
      <c r="MR147" s="257"/>
      <c r="MS147" s="257"/>
      <c r="MT147" s="257"/>
      <c r="MU147" s="257"/>
      <c r="MV147" s="257"/>
      <c r="MW147" s="257"/>
      <c r="MX147" s="257"/>
      <c r="MY147" s="257"/>
      <c r="MZ147" s="257"/>
      <c r="NA147" s="257"/>
      <c r="NB147" s="257"/>
      <c r="NC147" s="257"/>
      <c r="ND147" s="257"/>
      <c r="NE147" s="257"/>
      <c r="NF147" s="257"/>
      <c r="NG147" s="257"/>
      <c r="NH147" s="257"/>
      <c r="NI147" s="257"/>
      <c r="NJ147" s="257"/>
      <c r="NK147" s="257"/>
      <c r="NL147" s="257"/>
      <c r="NM147" s="257"/>
      <c r="NN147" s="257"/>
      <c r="NO147" s="257"/>
      <c r="NP147" s="257"/>
      <c r="NQ147" s="257"/>
      <c r="NR147" s="257"/>
      <c r="NS147" s="257"/>
      <c r="NT147" s="257"/>
      <c r="NU147" s="257"/>
      <c r="NV147" s="257"/>
      <c r="NW147" s="257"/>
      <c r="NX147" s="257"/>
      <c r="NY147" s="257"/>
      <c r="NZ147" s="257"/>
      <c r="OA147" s="257"/>
      <c r="OB147" s="257"/>
      <c r="OC147" s="257"/>
      <c r="OD147" s="257"/>
      <c r="OE147" s="257"/>
      <c r="OF147" s="257"/>
      <c r="OG147" s="257"/>
      <c r="OH147" s="257"/>
      <c r="OI147" s="257"/>
      <c r="OJ147" s="257"/>
      <c r="OK147" s="257"/>
      <c r="OL147" s="257"/>
      <c r="OM147" s="257"/>
      <c r="ON147" s="257"/>
      <c r="OO147" s="257"/>
      <c r="OP147" s="257"/>
      <c r="OQ147" s="257"/>
      <c r="OR147" s="257"/>
      <c r="OS147" s="257"/>
      <c r="OT147" s="257"/>
      <c r="OU147" s="257"/>
      <c r="OV147" s="257"/>
      <c r="OW147" s="257"/>
      <c r="OX147" s="257"/>
      <c r="OY147" s="257"/>
      <c r="OZ147" s="257"/>
      <c r="PA147" s="257"/>
      <c r="PB147" s="257"/>
      <c r="PC147" s="257"/>
      <c r="PD147" s="257"/>
      <c r="PE147" s="257"/>
      <c r="PF147" s="257"/>
      <c r="PG147" s="257"/>
      <c r="PH147" s="257"/>
      <c r="PI147" s="257"/>
      <c r="PJ147" s="257"/>
      <c r="PK147" s="257"/>
      <c r="PL147" s="257"/>
      <c r="PM147" s="257"/>
      <c r="PN147" s="257"/>
      <c r="PO147" s="257"/>
      <c r="PP147" s="257"/>
      <c r="PQ147" s="257"/>
      <c r="PR147" s="257"/>
      <c r="PS147" s="257"/>
      <c r="PT147" s="257"/>
      <c r="PU147" s="257"/>
    </row>
    <row r="148" spans="1:437" s="305" customFormat="1" outlineLevel="1" x14ac:dyDescent="0.25">
      <c r="A148" s="302"/>
      <c r="B148" s="302"/>
      <c r="C148" s="303"/>
      <c r="D148" s="304"/>
      <c r="E148" s="305" t="s">
        <v>137</v>
      </c>
      <c r="G148" s="305" t="s">
        <v>14</v>
      </c>
      <c r="J148" s="305">
        <f t="shared" ref="J148:AO148" si="229" xml:space="preserve"> (I148 + I146) * J147</f>
        <v>0</v>
      </c>
      <c r="K148" s="305">
        <f t="shared" si="229"/>
        <v>0</v>
      </c>
      <c r="L148" s="305">
        <f t="shared" si="229"/>
        <v>0</v>
      </c>
      <c r="M148" s="305">
        <f t="shared" si="229"/>
        <v>1</v>
      </c>
      <c r="N148" s="305">
        <f t="shared" si="229"/>
        <v>1</v>
      </c>
      <c r="O148" s="305">
        <f t="shared" si="229"/>
        <v>1</v>
      </c>
      <c r="P148" s="305">
        <f t="shared" si="229"/>
        <v>1</v>
      </c>
      <c r="Q148" s="305">
        <f t="shared" si="229"/>
        <v>2</v>
      </c>
      <c r="R148" s="305">
        <f t="shared" si="229"/>
        <v>2</v>
      </c>
      <c r="S148" s="305">
        <f t="shared" si="229"/>
        <v>2</v>
      </c>
      <c r="T148" s="305">
        <f t="shared" si="229"/>
        <v>2</v>
      </c>
      <c r="U148" s="305">
        <f t="shared" si="229"/>
        <v>3</v>
      </c>
      <c r="V148" s="305">
        <f t="shared" si="229"/>
        <v>3</v>
      </c>
      <c r="W148" s="305">
        <f t="shared" si="229"/>
        <v>3</v>
      </c>
      <c r="X148" s="305">
        <f t="shared" si="229"/>
        <v>3</v>
      </c>
      <c r="Y148" s="305">
        <f t="shared" si="229"/>
        <v>4</v>
      </c>
      <c r="Z148" s="305">
        <f t="shared" si="229"/>
        <v>4</v>
      </c>
      <c r="AA148" s="305">
        <f t="shared" si="229"/>
        <v>4</v>
      </c>
      <c r="AB148" s="305">
        <f t="shared" si="229"/>
        <v>4</v>
      </c>
      <c r="AC148" s="305">
        <f t="shared" si="229"/>
        <v>5</v>
      </c>
      <c r="AD148" s="305">
        <f t="shared" si="229"/>
        <v>5</v>
      </c>
      <c r="AE148" s="305">
        <f t="shared" si="229"/>
        <v>5</v>
      </c>
      <c r="AF148" s="305">
        <f t="shared" si="229"/>
        <v>5</v>
      </c>
      <c r="AG148" s="305">
        <f t="shared" si="229"/>
        <v>6</v>
      </c>
      <c r="AH148" s="305">
        <f t="shared" si="229"/>
        <v>6</v>
      </c>
      <c r="AI148" s="305">
        <f t="shared" si="229"/>
        <v>6</v>
      </c>
      <c r="AJ148" s="305">
        <f t="shared" si="229"/>
        <v>6</v>
      </c>
      <c r="AK148" s="305">
        <f t="shared" si="229"/>
        <v>7</v>
      </c>
      <c r="AL148" s="305">
        <f t="shared" si="229"/>
        <v>7</v>
      </c>
      <c r="AM148" s="305">
        <f t="shared" si="229"/>
        <v>7</v>
      </c>
      <c r="AN148" s="305">
        <f t="shared" si="229"/>
        <v>7</v>
      </c>
      <c r="AO148" s="305">
        <f t="shared" si="229"/>
        <v>8</v>
      </c>
      <c r="AP148" s="305">
        <f t="shared" ref="AP148:BU148" si="230" xml:space="preserve"> (AO148 + AO146) * AP147</f>
        <v>8</v>
      </c>
      <c r="AQ148" s="305">
        <f t="shared" si="230"/>
        <v>8</v>
      </c>
      <c r="AR148" s="305">
        <f t="shared" si="230"/>
        <v>8</v>
      </c>
      <c r="AS148" s="305">
        <f t="shared" si="230"/>
        <v>9</v>
      </c>
      <c r="AT148" s="305">
        <f t="shared" si="230"/>
        <v>9</v>
      </c>
      <c r="AU148" s="305">
        <f t="shared" si="230"/>
        <v>9</v>
      </c>
      <c r="AV148" s="305">
        <f t="shared" si="230"/>
        <v>9</v>
      </c>
      <c r="AW148" s="305">
        <f t="shared" si="230"/>
        <v>10</v>
      </c>
      <c r="AX148" s="305">
        <f t="shared" si="230"/>
        <v>10</v>
      </c>
      <c r="AY148" s="305">
        <f t="shared" si="230"/>
        <v>10</v>
      </c>
      <c r="AZ148" s="305">
        <f t="shared" si="230"/>
        <v>10</v>
      </c>
      <c r="BA148" s="305">
        <f t="shared" si="230"/>
        <v>11</v>
      </c>
      <c r="BB148" s="305">
        <f t="shared" si="230"/>
        <v>11</v>
      </c>
      <c r="BC148" s="305">
        <f t="shared" si="230"/>
        <v>11</v>
      </c>
      <c r="BD148" s="305">
        <f t="shared" si="230"/>
        <v>11</v>
      </c>
      <c r="BE148" s="305">
        <f t="shared" si="230"/>
        <v>12</v>
      </c>
      <c r="BF148" s="305">
        <f t="shared" si="230"/>
        <v>12</v>
      </c>
      <c r="BG148" s="305">
        <f t="shared" si="230"/>
        <v>12</v>
      </c>
      <c r="BH148" s="305">
        <f t="shared" si="230"/>
        <v>12</v>
      </c>
      <c r="BI148" s="305">
        <f t="shared" si="230"/>
        <v>13</v>
      </c>
      <c r="BJ148" s="305">
        <f t="shared" si="230"/>
        <v>13</v>
      </c>
      <c r="BK148" s="305">
        <f t="shared" si="230"/>
        <v>13</v>
      </c>
      <c r="BL148" s="305">
        <f t="shared" si="230"/>
        <v>13</v>
      </c>
      <c r="BM148" s="305">
        <f t="shared" si="230"/>
        <v>14</v>
      </c>
      <c r="BN148" s="305">
        <f t="shared" si="230"/>
        <v>14</v>
      </c>
      <c r="BO148" s="305">
        <f t="shared" si="230"/>
        <v>14</v>
      </c>
      <c r="BP148" s="305">
        <f t="shared" si="230"/>
        <v>14</v>
      </c>
      <c r="BQ148" s="305">
        <f t="shared" si="230"/>
        <v>15</v>
      </c>
      <c r="BR148" s="305">
        <f t="shared" si="230"/>
        <v>15</v>
      </c>
      <c r="BS148" s="305">
        <f t="shared" si="230"/>
        <v>15</v>
      </c>
      <c r="BT148" s="305">
        <f t="shared" si="230"/>
        <v>15</v>
      </c>
      <c r="BU148" s="305">
        <f t="shared" si="230"/>
        <v>16</v>
      </c>
      <c r="BV148" s="305">
        <f t="shared" ref="BV148:DA148" si="231" xml:space="preserve"> (BU148 + BU146) * BV147</f>
        <v>16</v>
      </c>
      <c r="BW148" s="305">
        <f t="shared" si="231"/>
        <v>16</v>
      </c>
      <c r="BX148" s="305">
        <f t="shared" si="231"/>
        <v>16</v>
      </c>
      <c r="BY148" s="305">
        <f t="shared" si="231"/>
        <v>17</v>
      </c>
      <c r="BZ148" s="305">
        <f t="shared" si="231"/>
        <v>17</v>
      </c>
      <c r="CA148" s="305">
        <f t="shared" si="231"/>
        <v>17</v>
      </c>
      <c r="CB148" s="305">
        <f t="shared" si="231"/>
        <v>17</v>
      </c>
      <c r="CC148" s="305">
        <f t="shared" si="231"/>
        <v>18</v>
      </c>
      <c r="CD148" s="305">
        <f t="shared" si="231"/>
        <v>18</v>
      </c>
      <c r="CE148" s="305">
        <f t="shared" si="231"/>
        <v>18</v>
      </c>
      <c r="CF148" s="305">
        <f t="shared" si="231"/>
        <v>18</v>
      </c>
      <c r="CG148" s="305">
        <f t="shared" si="231"/>
        <v>19</v>
      </c>
      <c r="CH148" s="305">
        <f t="shared" si="231"/>
        <v>19</v>
      </c>
      <c r="CI148" s="305">
        <f t="shared" si="231"/>
        <v>19</v>
      </c>
      <c r="CJ148" s="305">
        <f t="shared" si="231"/>
        <v>19</v>
      </c>
      <c r="CK148" s="305">
        <f t="shared" si="231"/>
        <v>20</v>
      </c>
      <c r="CL148" s="305">
        <f t="shared" si="231"/>
        <v>20</v>
      </c>
      <c r="CM148" s="305">
        <f t="shared" si="231"/>
        <v>20</v>
      </c>
      <c r="CN148" s="305">
        <f t="shared" si="231"/>
        <v>20</v>
      </c>
      <c r="CO148" s="305">
        <f t="shared" si="231"/>
        <v>21</v>
      </c>
      <c r="CP148" s="305">
        <f t="shared" si="231"/>
        <v>21</v>
      </c>
      <c r="CQ148" s="305">
        <f t="shared" si="231"/>
        <v>21</v>
      </c>
      <c r="CR148" s="305">
        <f t="shared" si="231"/>
        <v>21</v>
      </c>
      <c r="CS148" s="305">
        <f t="shared" si="231"/>
        <v>22</v>
      </c>
      <c r="CT148" s="305">
        <f t="shared" si="231"/>
        <v>22</v>
      </c>
      <c r="CU148" s="305">
        <f t="shared" si="231"/>
        <v>22</v>
      </c>
      <c r="CV148" s="305">
        <f t="shared" si="231"/>
        <v>22</v>
      </c>
      <c r="CW148" s="305">
        <f t="shared" si="231"/>
        <v>23</v>
      </c>
      <c r="CX148" s="305">
        <f t="shared" si="231"/>
        <v>23</v>
      </c>
      <c r="CY148" s="305">
        <f t="shared" si="231"/>
        <v>23</v>
      </c>
      <c r="CZ148" s="305">
        <f t="shared" si="231"/>
        <v>23</v>
      </c>
      <c r="DA148" s="305">
        <f t="shared" si="231"/>
        <v>24</v>
      </c>
      <c r="DB148" s="305">
        <f t="shared" ref="DB148:EG148" si="232" xml:space="preserve"> (DA148 + DA146) * DB147</f>
        <v>24</v>
      </c>
      <c r="DC148" s="305">
        <f t="shared" si="232"/>
        <v>24</v>
      </c>
      <c r="DD148" s="305">
        <f t="shared" si="232"/>
        <v>24</v>
      </c>
      <c r="DE148" s="305">
        <f t="shared" si="232"/>
        <v>25</v>
      </c>
      <c r="DF148" s="305">
        <f t="shared" si="232"/>
        <v>25</v>
      </c>
      <c r="DG148" s="305">
        <f t="shared" si="232"/>
        <v>25</v>
      </c>
      <c r="DH148" s="305">
        <f t="shared" si="232"/>
        <v>25</v>
      </c>
      <c r="DI148" s="305">
        <f t="shared" si="232"/>
        <v>0</v>
      </c>
      <c r="DJ148" s="305">
        <f t="shared" si="232"/>
        <v>0</v>
      </c>
      <c r="DK148" s="305">
        <f t="shared" si="232"/>
        <v>0</v>
      </c>
      <c r="DL148" s="305">
        <f t="shared" si="232"/>
        <v>0</v>
      </c>
      <c r="DM148" s="305">
        <f t="shared" si="232"/>
        <v>0</v>
      </c>
      <c r="DN148" s="305">
        <f t="shared" si="232"/>
        <v>0</v>
      </c>
      <c r="DO148" s="305">
        <f t="shared" si="232"/>
        <v>0</v>
      </c>
      <c r="DP148" s="305">
        <f t="shared" si="232"/>
        <v>0</v>
      </c>
      <c r="DQ148" s="305">
        <f t="shared" si="232"/>
        <v>0</v>
      </c>
      <c r="DR148" s="305">
        <f t="shared" si="232"/>
        <v>0</v>
      </c>
      <c r="DS148" s="305">
        <f t="shared" si="232"/>
        <v>0</v>
      </c>
      <c r="DT148" s="305">
        <f t="shared" si="232"/>
        <v>0</v>
      </c>
      <c r="DU148" s="305">
        <f t="shared" si="232"/>
        <v>0</v>
      </c>
      <c r="DV148" s="305">
        <f t="shared" si="232"/>
        <v>0</v>
      </c>
      <c r="DW148" s="305">
        <f t="shared" si="232"/>
        <v>0</v>
      </c>
      <c r="DX148" s="305">
        <f t="shared" si="232"/>
        <v>0</v>
      </c>
      <c r="DY148" s="305">
        <f t="shared" si="232"/>
        <v>0</v>
      </c>
      <c r="DZ148" s="305">
        <f t="shared" si="232"/>
        <v>0</v>
      </c>
      <c r="EA148" s="305">
        <f t="shared" si="232"/>
        <v>0</v>
      </c>
      <c r="EB148" s="305">
        <f t="shared" si="232"/>
        <v>0</v>
      </c>
      <c r="EC148" s="305">
        <f t="shared" si="232"/>
        <v>0</v>
      </c>
      <c r="ED148" s="305">
        <f t="shared" si="232"/>
        <v>0</v>
      </c>
      <c r="EE148" s="305">
        <f t="shared" si="232"/>
        <v>0</v>
      </c>
      <c r="EF148" s="305">
        <f t="shared" si="232"/>
        <v>0</v>
      </c>
      <c r="EG148" s="305">
        <f t="shared" si="232"/>
        <v>0</v>
      </c>
      <c r="EH148" s="305">
        <f t="shared" ref="EH148:FM148" si="233" xml:space="preserve"> (EG148 + EG146) * EH147</f>
        <v>0</v>
      </c>
      <c r="EI148" s="305">
        <f t="shared" si="233"/>
        <v>0</v>
      </c>
      <c r="EJ148" s="305">
        <f t="shared" si="233"/>
        <v>0</v>
      </c>
      <c r="EK148" s="305">
        <f t="shared" si="233"/>
        <v>0</v>
      </c>
      <c r="EL148" s="305">
        <f t="shared" si="233"/>
        <v>0</v>
      </c>
      <c r="EM148" s="305">
        <f t="shared" si="233"/>
        <v>0</v>
      </c>
      <c r="EN148" s="305">
        <f t="shared" si="233"/>
        <v>0</v>
      </c>
      <c r="EO148" s="305">
        <f t="shared" si="233"/>
        <v>0</v>
      </c>
      <c r="EP148" s="305">
        <f t="shared" si="233"/>
        <v>0</v>
      </c>
      <c r="EQ148" s="305">
        <f t="shared" si="233"/>
        <v>0</v>
      </c>
      <c r="ER148" s="305">
        <f t="shared" si="233"/>
        <v>0</v>
      </c>
      <c r="ES148" s="305">
        <f t="shared" si="233"/>
        <v>0</v>
      </c>
      <c r="ET148" s="305">
        <f t="shared" si="233"/>
        <v>0</v>
      </c>
      <c r="EU148" s="305">
        <f t="shared" si="233"/>
        <v>0</v>
      </c>
      <c r="EV148" s="305">
        <f t="shared" si="233"/>
        <v>0</v>
      </c>
      <c r="EW148" s="305">
        <f t="shared" si="233"/>
        <v>0</v>
      </c>
      <c r="EX148" s="305">
        <f t="shared" si="233"/>
        <v>0</v>
      </c>
      <c r="EY148" s="305">
        <f t="shared" si="233"/>
        <v>0</v>
      </c>
      <c r="EZ148" s="305">
        <f t="shared" si="233"/>
        <v>0</v>
      </c>
      <c r="FA148" s="305">
        <f t="shared" si="233"/>
        <v>0</v>
      </c>
      <c r="FB148" s="305">
        <f t="shared" si="233"/>
        <v>0</v>
      </c>
      <c r="FC148" s="305">
        <f t="shared" si="233"/>
        <v>0</v>
      </c>
      <c r="FD148" s="305">
        <f t="shared" si="233"/>
        <v>0</v>
      </c>
      <c r="FE148" s="305">
        <f t="shared" si="233"/>
        <v>0</v>
      </c>
      <c r="FF148" s="305">
        <f t="shared" si="233"/>
        <v>0</v>
      </c>
      <c r="FG148" s="305">
        <f t="shared" si="233"/>
        <v>0</v>
      </c>
      <c r="FH148" s="305">
        <f t="shared" si="233"/>
        <v>0</v>
      </c>
      <c r="FI148" s="305">
        <f t="shared" si="233"/>
        <v>0</v>
      </c>
      <c r="FJ148" s="305">
        <f t="shared" si="233"/>
        <v>0</v>
      </c>
      <c r="FK148" s="305">
        <f t="shared" si="233"/>
        <v>0</v>
      </c>
      <c r="FL148" s="305">
        <f t="shared" si="233"/>
        <v>0</v>
      </c>
      <c r="FM148" s="305">
        <f t="shared" si="233"/>
        <v>0</v>
      </c>
      <c r="FN148" s="305">
        <f t="shared" ref="FN148:GJ148" si="234" xml:space="preserve"> (FM148 + FM146) * FN147</f>
        <v>0</v>
      </c>
      <c r="FO148" s="305">
        <f t="shared" si="234"/>
        <v>0</v>
      </c>
      <c r="FP148" s="305">
        <f t="shared" si="234"/>
        <v>0</v>
      </c>
      <c r="FQ148" s="305">
        <f t="shared" si="234"/>
        <v>0</v>
      </c>
      <c r="FR148" s="305">
        <f t="shared" si="234"/>
        <v>0</v>
      </c>
      <c r="FS148" s="305">
        <f t="shared" si="234"/>
        <v>0</v>
      </c>
      <c r="FT148" s="305">
        <f t="shared" si="234"/>
        <v>0</v>
      </c>
      <c r="FU148" s="305">
        <f t="shared" si="234"/>
        <v>0</v>
      </c>
      <c r="FV148" s="305">
        <f t="shared" si="234"/>
        <v>0</v>
      </c>
      <c r="FW148" s="305">
        <f t="shared" si="234"/>
        <v>0</v>
      </c>
      <c r="FX148" s="305">
        <f t="shared" si="234"/>
        <v>0</v>
      </c>
      <c r="FY148" s="305">
        <f t="shared" si="234"/>
        <v>0</v>
      </c>
      <c r="FZ148" s="305">
        <f t="shared" si="234"/>
        <v>0</v>
      </c>
      <c r="GA148" s="305">
        <f t="shared" si="234"/>
        <v>0</v>
      </c>
      <c r="GB148" s="305">
        <f t="shared" si="234"/>
        <v>0</v>
      </c>
      <c r="GC148" s="305">
        <f t="shared" si="234"/>
        <v>0</v>
      </c>
      <c r="GD148" s="305">
        <f t="shared" si="234"/>
        <v>0</v>
      </c>
      <c r="GE148" s="305">
        <f t="shared" si="234"/>
        <v>0</v>
      </c>
      <c r="GF148" s="305">
        <f t="shared" si="234"/>
        <v>0</v>
      </c>
      <c r="GG148" s="305">
        <f t="shared" si="234"/>
        <v>0</v>
      </c>
      <c r="GH148" s="305">
        <f t="shared" si="234"/>
        <v>0</v>
      </c>
      <c r="GI148" s="305">
        <f t="shared" si="234"/>
        <v>0</v>
      </c>
      <c r="GJ148" s="305">
        <f t="shared" si="234"/>
        <v>0</v>
      </c>
      <c r="GK148" s="300"/>
      <c r="GL148" s="300"/>
      <c r="GM148" s="300"/>
      <c r="GN148" s="300"/>
      <c r="GO148" s="300"/>
      <c r="GP148" s="300"/>
      <c r="GQ148" s="300"/>
      <c r="GR148" s="300"/>
      <c r="GS148" s="300"/>
      <c r="GT148" s="300"/>
      <c r="GU148" s="300"/>
      <c r="GV148" s="300"/>
      <c r="GW148" s="300"/>
      <c r="GX148" s="300"/>
      <c r="GY148" s="300"/>
      <c r="GZ148" s="300"/>
      <c r="HA148" s="300"/>
      <c r="HB148" s="300"/>
      <c r="HC148" s="300"/>
      <c r="HD148" s="300"/>
      <c r="HE148" s="300"/>
      <c r="HF148" s="300"/>
      <c r="HG148" s="300"/>
      <c r="HH148" s="300"/>
      <c r="HI148" s="300"/>
      <c r="HJ148" s="300"/>
      <c r="HK148" s="300"/>
      <c r="HL148" s="300"/>
      <c r="HM148" s="300"/>
      <c r="HN148" s="300"/>
      <c r="HO148" s="300"/>
      <c r="HP148" s="300"/>
      <c r="HQ148" s="300"/>
      <c r="HR148" s="300"/>
      <c r="HS148" s="300"/>
      <c r="HT148" s="300"/>
      <c r="HU148" s="300"/>
      <c r="HV148" s="300"/>
      <c r="HW148" s="300"/>
      <c r="HX148" s="300"/>
      <c r="HY148" s="300"/>
      <c r="HZ148" s="300"/>
      <c r="IA148" s="300"/>
      <c r="IB148" s="300"/>
      <c r="IC148" s="300"/>
      <c r="ID148" s="300"/>
      <c r="IE148" s="300"/>
      <c r="IF148" s="300"/>
      <c r="IG148" s="300"/>
      <c r="IH148" s="300"/>
      <c r="II148" s="300"/>
      <c r="IJ148" s="300"/>
      <c r="IK148" s="300"/>
      <c r="IL148" s="300"/>
      <c r="IM148" s="300"/>
      <c r="IN148" s="300"/>
      <c r="IO148" s="300"/>
      <c r="IP148" s="300"/>
      <c r="IQ148" s="300"/>
      <c r="IR148" s="300"/>
      <c r="IS148" s="300"/>
      <c r="IT148" s="300"/>
      <c r="IU148" s="300"/>
      <c r="IV148" s="300"/>
      <c r="IW148" s="300"/>
      <c r="IX148" s="300"/>
      <c r="IY148" s="300"/>
      <c r="IZ148" s="300"/>
      <c r="JA148" s="300"/>
      <c r="JB148" s="300"/>
      <c r="JC148" s="300"/>
      <c r="JD148" s="300"/>
      <c r="JE148" s="300"/>
      <c r="JF148" s="300"/>
      <c r="JG148" s="300"/>
      <c r="JH148" s="300"/>
      <c r="JI148" s="300"/>
      <c r="JJ148" s="300"/>
      <c r="JK148" s="300"/>
      <c r="JL148" s="300"/>
      <c r="JM148" s="300"/>
      <c r="JN148" s="300"/>
      <c r="JO148" s="300"/>
      <c r="JP148" s="300"/>
      <c r="JQ148" s="300"/>
      <c r="JR148" s="300"/>
      <c r="JS148" s="300"/>
      <c r="JT148" s="300"/>
      <c r="JU148" s="300"/>
      <c r="JV148" s="300"/>
      <c r="JW148" s="300"/>
      <c r="JX148" s="300"/>
      <c r="JY148" s="300"/>
      <c r="JZ148" s="300"/>
      <c r="KA148" s="300"/>
      <c r="KB148" s="300"/>
      <c r="KC148" s="300"/>
      <c r="KD148" s="300"/>
      <c r="KE148" s="300"/>
      <c r="KF148" s="300"/>
      <c r="KG148" s="300"/>
      <c r="KH148" s="300"/>
      <c r="KI148" s="300"/>
      <c r="KJ148" s="300"/>
      <c r="KK148" s="300"/>
      <c r="KL148" s="300"/>
      <c r="KM148" s="300"/>
      <c r="KN148" s="300"/>
      <c r="KO148" s="300"/>
      <c r="KP148" s="300"/>
      <c r="KQ148" s="300"/>
      <c r="KR148" s="300"/>
      <c r="KS148" s="300"/>
      <c r="KT148" s="300"/>
      <c r="KU148" s="300"/>
      <c r="KV148" s="300"/>
      <c r="KW148" s="300"/>
      <c r="KX148" s="300"/>
      <c r="KY148" s="300"/>
      <c r="KZ148" s="300"/>
      <c r="LA148" s="300"/>
      <c r="LB148" s="300"/>
      <c r="LC148" s="300"/>
      <c r="LD148" s="300"/>
      <c r="LE148" s="300"/>
      <c r="LF148" s="300"/>
      <c r="LG148" s="300"/>
      <c r="LH148" s="300"/>
      <c r="LI148" s="300"/>
      <c r="LJ148" s="300"/>
      <c r="LK148" s="300"/>
      <c r="LL148" s="300"/>
      <c r="LM148" s="300"/>
      <c r="LN148" s="300"/>
      <c r="LO148" s="300"/>
      <c r="LP148" s="300"/>
      <c r="LQ148" s="300"/>
      <c r="LR148" s="300"/>
      <c r="LS148" s="300"/>
      <c r="LT148" s="300"/>
      <c r="LU148" s="300"/>
      <c r="LV148" s="300"/>
      <c r="LW148" s="300"/>
      <c r="LX148" s="300"/>
      <c r="LY148" s="300"/>
      <c r="LZ148" s="300"/>
      <c r="MA148" s="300"/>
      <c r="MB148" s="300"/>
      <c r="MC148" s="300"/>
      <c r="MD148" s="300"/>
      <c r="ME148" s="300"/>
      <c r="MF148" s="300"/>
      <c r="MG148" s="300"/>
      <c r="MH148" s="300"/>
      <c r="MI148" s="300"/>
      <c r="MJ148" s="300"/>
      <c r="MK148" s="300"/>
      <c r="ML148" s="300"/>
      <c r="MM148" s="300"/>
      <c r="MN148" s="300"/>
      <c r="MO148" s="300"/>
      <c r="MP148" s="300"/>
      <c r="MQ148" s="300"/>
      <c r="MR148" s="300"/>
      <c r="MS148" s="300"/>
      <c r="MT148" s="300"/>
      <c r="MU148" s="300"/>
      <c r="MV148" s="300"/>
      <c r="MW148" s="300"/>
      <c r="MX148" s="300"/>
      <c r="MY148" s="300"/>
      <c r="MZ148" s="300"/>
      <c r="NA148" s="300"/>
      <c r="NB148" s="300"/>
      <c r="NC148" s="300"/>
      <c r="ND148" s="300"/>
      <c r="NE148" s="300"/>
      <c r="NF148" s="300"/>
      <c r="NG148" s="300"/>
      <c r="NH148" s="300"/>
      <c r="NI148" s="300"/>
      <c r="NJ148" s="300"/>
      <c r="NK148" s="300"/>
      <c r="NL148" s="300"/>
      <c r="NM148" s="300"/>
      <c r="NN148" s="300"/>
      <c r="NO148" s="300"/>
      <c r="NP148" s="300"/>
      <c r="NQ148" s="300"/>
      <c r="NR148" s="300"/>
      <c r="NS148" s="300"/>
      <c r="NT148" s="300"/>
      <c r="NU148" s="300"/>
      <c r="NV148" s="300"/>
      <c r="NW148" s="300"/>
      <c r="NX148" s="300"/>
      <c r="NY148" s="300"/>
      <c r="NZ148" s="300"/>
      <c r="OA148" s="300"/>
      <c r="OB148" s="300"/>
      <c r="OC148" s="300"/>
      <c r="OD148" s="300"/>
      <c r="OE148" s="300"/>
      <c r="OF148" s="300"/>
      <c r="OG148" s="300"/>
      <c r="OH148" s="300"/>
      <c r="OI148" s="300"/>
      <c r="OJ148" s="300"/>
      <c r="OK148" s="300"/>
      <c r="OL148" s="300"/>
      <c r="OM148" s="300"/>
      <c r="ON148" s="300"/>
      <c r="OO148" s="300"/>
      <c r="OP148" s="300"/>
      <c r="OQ148" s="300"/>
      <c r="OR148" s="300"/>
      <c r="OS148" s="300"/>
      <c r="OT148" s="300"/>
      <c r="OU148" s="300"/>
      <c r="OV148" s="300"/>
      <c r="OW148" s="300"/>
      <c r="OX148" s="300"/>
      <c r="OY148" s="300"/>
      <c r="OZ148" s="300"/>
      <c r="PA148" s="300"/>
      <c r="PB148" s="300"/>
      <c r="PC148" s="300"/>
      <c r="PD148" s="300"/>
      <c r="PE148" s="300"/>
      <c r="PF148" s="300"/>
      <c r="PG148" s="300"/>
      <c r="PH148" s="300"/>
      <c r="PI148" s="300"/>
      <c r="PJ148" s="300"/>
      <c r="PK148" s="300"/>
      <c r="PL148" s="300"/>
      <c r="PM148" s="300"/>
      <c r="PN148" s="300"/>
      <c r="PO148" s="300"/>
      <c r="PP148" s="300"/>
      <c r="PQ148" s="300"/>
      <c r="PR148" s="300"/>
      <c r="PS148" s="300"/>
      <c r="PT148" s="300"/>
      <c r="PU148" s="300"/>
    </row>
    <row r="149" spans="1:437" s="58" customFormat="1" outlineLevel="1" x14ac:dyDescent="0.25">
      <c r="A149" s="75"/>
      <c r="B149" s="15"/>
      <c r="C149" s="76"/>
      <c r="D149" s="65"/>
      <c r="E149" s="11"/>
      <c r="F149" s="11"/>
      <c r="G149" s="11"/>
      <c r="H149" s="11"/>
      <c r="I149" s="183"/>
      <c r="J149" s="28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</row>
    <row r="150" spans="1:437" s="52" customFormat="1" x14ac:dyDescent="0.25">
      <c r="A150" s="15"/>
      <c r="B150" s="15"/>
      <c r="C150" s="21"/>
      <c r="D150" s="6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</row>
    <row r="151" spans="1:437" s="52" customFormat="1" x14ac:dyDescent="0.25">
      <c r="A151" s="15"/>
      <c r="B151" s="15"/>
      <c r="C151" s="21"/>
      <c r="D151" s="6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</row>
    <row r="152" spans="1:437" s="52" customFormat="1" x14ac:dyDescent="0.25">
      <c r="A152" s="15" t="s">
        <v>231</v>
      </c>
      <c r="B152" s="15"/>
      <c r="C152" s="21"/>
      <c r="D152" s="6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</row>
    <row r="153" spans="1:437" s="56" customFormat="1" outlineLevel="1" x14ac:dyDescent="0.25">
      <c r="A153" s="63"/>
      <c r="B153" s="15"/>
      <c r="C153" s="64"/>
      <c r="D153" s="65"/>
      <c r="E153" s="30" t="str">
        <f t="shared" ref="E153:BP153" si="235" xml:space="preserve"> E$20</f>
        <v>Model period beginning</v>
      </c>
      <c r="F153" s="30">
        <f t="shared" si="235"/>
        <v>0</v>
      </c>
      <c r="G153" s="30" t="str">
        <f t="shared" si="235"/>
        <v>date</v>
      </c>
      <c r="H153" s="30">
        <f t="shared" si="235"/>
        <v>0</v>
      </c>
      <c r="I153" s="182">
        <f t="shared" si="235"/>
        <v>0</v>
      </c>
      <c r="J153" s="30">
        <f t="shared" si="235"/>
        <v>44013</v>
      </c>
      <c r="K153" s="30">
        <f t="shared" si="235"/>
        <v>44105</v>
      </c>
      <c r="L153" s="30">
        <f t="shared" si="235"/>
        <v>44197</v>
      </c>
      <c r="M153" s="30">
        <f t="shared" si="235"/>
        <v>44287</v>
      </c>
      <c r="N153" s="30">
        <f t="shared" si="235"/>
        <v>44378</v>
      </c>
      <c r="O153" s="30">
        <f t="shared" si="235"/>
        <v>44470</v>
      </c>
      <c r="P153" s="30">
        <f t="shared" si="235"/>
        <v>44562</v>
      </c>
      <c r="Q153" s="30">
        <f t="shared" si="235"/>
        <v>44652</v>
      </c>
      <c r="R153" s="30">
        <f t="shared" si="235"/>
        <v>44743</v>
      </c>
      <c r="S153" s="30">
        <f t="shared" si="235"/>
        <v>44835</v>
      </c>
      <c r="T153" s="30">
        <f t="shared" si="235"/>
        <v>44927</v>
      </c>
      <c r="U153" s="30">
        <f t="shared" si="235"/>
        <v>45017</v>
      </c>
      <c r="V153" s="30">
        <f t="shared" si="235"/>
        <v>45108</v>
      </c>
      <c r="W153" s="30">
        <f t="shared" si="235"/>
        <v>45200</v>
      </c>
      <c r="X153" s="30">
        <f t="shared" si="235"/>
        <v>45292</v>
      </c>
      <c r="Y153" s="30">
        <f t="shared" si="235"/>
        <v>45383</v>
      </c>
      <c r="Z153" s="30">
        <f t="shared" si="235"/>
        <v>45474</v>
      </c>
      <c r="AA153" s="30">
        <f t="shared" si="235"/>
        <v>45566</v>
      </c>
      <c r="AB153" s="30">
        <f t="shared" si="235"/>
        <v>45658</v>
      </c>
      <c r="AC153" s="30">
        <f t="shared" si="235"/>
        <v>45748</v>
      </c>
      <c r="AD153" s="30">
        <f t="shared" si="235"/>
        <v>45839</v>
      </c>
      <c r="AE153" s="30">
        <f t="shared" si="235"/>
        <v>45931</v>
      </c>
      <c r="AF153" s="30">
        <f t="shared" si="235"/>
        <v>46023</v>
      </c>
      <c r="AG153" s="30">
        <f t="shared" si="235"/>
        <v>46113</v>
      </c>
      <c r="AH153" s="30">
        <f t="shared" si="235"/>
        <v>46204</v>
      </c>
      <c r="AI153" s="30">
        <f t="shared" si="235"/>
        <v>46296</v>
      </c>
      <c r="AJ153" s="30">
        <f t="shared" si="235"/>
        <v>46388</v>
      </c>
      <c r="AK153" s="30">
        <f t="shared" si="235"/>
        <v>46478</v>
      </c>
      <c r="AL153" s="30">
        <f t="shared" si="235"/>
        <v>46569</v>
      </c>
      <c r="AM153" s="30">
        <f t="shared" si="235"/>
        <v>46661</v>
      </c>
      <c r="AN153" s="30">
        <f t="shared" si="235"/>
        <v>46753</v>
      </c>
      <c r="AO153" s="30">
        <f t="shared" si="235"/>
        <v>46844</v>
      </c>
      <c r="AP153" s="30">
        <f t="shared" si="235"/>
        <v>46935</v>
      </c>
      <c r="AQ153" s="30">
        <f t="shared" si="235"/>
        <v>47027</v>
      </c>
      <c r="AR153" s="30">
        <f t="shared" si="235"/>
        <v>47119</v>
      </c>
      <c r="AS153" s="30">
        <f t="shared" si="235"/>
        <v>47209</v>
      </c>
      <c r="AT153" s="30">
        <f t="shared" si="235"/>
        <v>47300</v>
      </c>
      <c r="AU153" s="30">
        <f t="shared" si="235"/>
        <v>47392</v>
      </c>
      <c r="AV153" s="30">
        <f t="shared" si="235"/>
        <v>47484</v>
      </c>
      <c r="AW153" s="30">
        <f t="shared" si="235"/>
        <v>47574</v>
      </c>
      <c r="AX153" s="30">
        <f t="shared" si="235"/>
        <v>47665</v>
      </c>
      <c r="AY153" s="30">
        <f t="shared" si="235"/>
        <v>47757</v>
      </c>
      <c r="AZ153" s="30">
        <f t="shared" si="235"/>
        <v>47849</v>
      </c>
      <c r="BA153" s="30">
        <f t="shared" si="235"/>
        <v>47939</v>
      </c>
      <c r="BB153" s="30">
        <f t="shared" si="235"/>
        <v>48030</v>
      </c>
      <c r="BC153" s="30">
        <f t="shared" si="235"/>
        <v>48122</v>
      </c>
      <c r="BD153" s="30">
        <f t="shared" si="235"/>
        <v>48214</v>
      </c>
      <c r="BE153" s="30">
        <f t="shared" si="235"/>
        <v>48305</v>
      </c>
      <c r="BF153" s="30">
        <f t="shared" si="235"/>
        <v>48396</v>
      </c>
      <c r="BG153" s="30">
        <f t="shared" si="235"/>
        <v>48488</v>
      </c>
      <c r="BH153" s="30">
        <f t="shared" si="235"/>
        <v>48580</v>
      </c>
      <c r="BI153" s="30">
        <f t="shared" si="235"/>
        <v>48670</v>
      </c>
      <c r="BJ153" s="30">
        <f t="shared" si="235"/>
        <v>48761</v>
      </c>
      <c r="BK153" s="30">
        <f t="shared" si="235"/>
        <v>48853</v>
      </c>
      <c r="BL153" s="30">
        <f t="shared" si="235"/>
        <v>48945</v>
      </c>
      <c r="BM153" s="30">
        <f t="shared" si="235"/>
        <v>49035</v>
      </c>
      <c r="BN153" s="30">
        <f t="shared" si="235"/>
        <v>49126</v>
      </c>
      <c r="BO153" s="30">
        <f t="shared" si="235"/>
        <v>49218</v>
      </c>
      <c r="BP153" s="30">
        <f t="shared" si="235"/>
        <v>49310</v>
      </c>
      <c r="BQ153" s="30">
        <f t="shared" ref="BQ153:EB153" si="236" xml:space="preserve"> BQ$20</f>
        <v>49400</v>
      </c>
      <c r="BR153" s="30">
        <f t="shared" si="236"/>
        <v>49491</v>
      </c>
      <c r="BS153" s="30">
        <f t="shared" si="236"/>
        <v>49583</v>
      </c>
      <c r="BT153" s="30">
        <f t="shared" si="236"/>
        <v>49675</v>
      </c>
      <c r="BU153" s="30">
        <f t="shared" si="236"/>
        <v>49766</v>
      </c>
      <c r="BV153" s="30">
        <f t="shared" si="236"/>
        <v>49857</v>
      </c>
      <c r="BW153" s="30">
        <f t="shared" si="236"/>
        <v>49949</v>
      </c>
      <c r="BX153" s="30">
        <f t="shared" si="236"/>
        <v>50041</v>
      </c>
      <c r="BY153" s="30">
        <f t="shared" si="236"/>
        <v>50131</v>
      </c>
      <c r="BZ153" s="30">
        <f t="shared" si="236"/>
        <v>50222</v>
      </c>
      <c r="CA153" s="30">
        <f t="shared" si="236"/>
        <v>50314</v>
      </c>
      <c r="CB153" s="30">
        <f t="shared" si="236"/>
        <v>50406</v>
      </c>
      <c r="CC153" s="30">
        <f t="shared" si="236"/>
        <v>50496</v>
      </c>
      <c r="CD153" s="30">
        <f t="shared" si="236"/>
        <v>50587</v>
      </c>
      <c r="CE153" s="30">
        <f t="shared" si="236"/>
        <v>50679</v>
      </c>
      <c r="CF153" s="30">
        <f t="shared" si="236"/>
        <v>50771</v>
      </c>
      <c r="CG153" s="30">
        <f t="shared" si="236"/>
        <v>50861</v>
      </c>
      <c r="CH153" s="30">
        <f t="shared" si="236"/>
        <v>50952</v>
      </c>
      <c r="CI153" s="30">
        <f t="shared" si="236"/>
        <v>51044</v>
      </c>
      <c r="CJ153" s="30">
        <f t="shared" si="236"/>
        <v>51136</v>
      </c>
      <c r="CK153" s="30">
        <f t="shared" si="236"/>
        <v>51227</v>
      </c>
      <c r="CL153" s="30">
        <f t="shared" si="236"/>
        <v>51318</v>
      </c>
      <c r="CM153" s="30">
        <f t="shared" si="236"/>
        <v>51410</v>
      </c>
      <c r="CN153" s="30">
        <f t="shared" si="236"/>
        <v>51502</v>
      </c>
      <c r="CO153" s="30">
        <f t="shared" si="236"/>
        <v>51592</v>
      </c>
      <c r="CP153" s="30">
        <f t="shared" si="236"/>
        <v>51683</v>
      </c>
      <c r="CQ153" s="30">
        <f t="shared" si="236"/>
        <v>51775</v>
      </c>
      <c r="CR153" s="30">
        <f t="shared" si="236"/>
        <v>51867</v>
      </c>
      <c r="CS153" s="30">
        <f t="shared" si="236"/>
        <v>51957</v>
      </c>
      <c r="CT153" s="30">
        <f t="shared" si="236"/>
        <v>52048</v>
      </c>
      <c r="CU153" s="30">
        <f t="shared" si="236"/>
        <v>52140</v>
      </c>
      <c r="CV153" s="30">
        <f t="shared" si="236"/>
        <v>52232</v>
      </c>
      <c r="CW153" s="30">
        <f t="shared" si="236"/>
        <v>52322</v>
      </c>
      <c r="CX153" s="30">
        <f t="shared" si="236"/>
        <v>52413</v>
      </c>
      <c r="CY153" s="30">
        <f t="shared" si="236"/>
        <v>52505</v>
      </c>
      <c r="CZ153" s="30">
        <f t="shared" si="236"/>
        <v>52597</v>
      </c>
      <c r="DA153" s="30">
        <f t="shared" si="236"/>
        <v>52688</v>
      </c>
      <c r="DB153" s="30">
        <f t="shared" si="236"/>
        <v>52779</v>
      </c>
      <c r="DC153" s="30">
        <f t="shared" si="236"/>
        <v>52871</v>
      </c>
      <c r="DD153" s="30">
        <f t="shared" si="236"/>
        <v>52963</v>
      </c>
      <c r="DE153" s="30">
        <f t="shared" si="236"/>
        <v>53053</v>
      </c>
      <c r="DF153" s="30">
        <f t="shared" si="236"/>
        <v>53144</v>
      </c>
      <c r="DG153" s="30">
        <f t="shared" si="236"/>
        <v>53236</v>
      </c>
      <c r="DH153" s="30">
        <f t="shared" si="236"/>
        <v>53328</v>
      </c>
      <c r="DI153" s="30">
        <f t="shared" si="236"/>
        <v>53418</v>
      </c>
      <c r="DJ153" s="30">
        <f t="shared" si="236"/>
        <v>53509</v>
      </c>
      <c r="DK153" s="30">
        <f t="shared" si="236"/>
        <v>53601</v>
      </c>
      <c r="DL153" s="30">
        <f t="shared" si="236"/>
        <v>53693</v>
      </c>
      <c r="DM153" s="30">
        <f t="shared" si="236"/>
        <v>53783</v>
      </c>
      <c r="DN153" s="30">
        <f t="shared" si="236"/>
        <v>53874</v>
      </c>
      <c r="DO153" s="30">
        <f t="shared" si="236"/>
        <v>53966</v>
      </c>
      <c r="DP153" s="30">
        <f t="shared" si="236"/>
        <v>54058</v>
      </c>
      <c r="DQ153" s="30">
        <f t="shared" si="236"/>
        <v>54149</v>
      </c>
      <c r="DR153" s="30">
        <f t="shared" si="236"/>
        <v>54240</v>
      </c>
      <c r="DS153" s="30">
        <f t="shared" si="236"/>
        <v>54332</v>
      </c>
      <c r="DT153" s="30">
        <f t="shared" si="236"/>
        <v>54424</v>
      </c>
      <c r="DU153" s="30">
        <f t="shared" si="236"/>
        <v>54514</v>
      </c>
      <c r="DV153" s="30">
        <f t="shared" si="236"/>
        <v>54605</v>
      </c>
      <c r="DW153" s="30">
        <f t="shared" si="236"/>
        <v>54697</v>
      </c>
      <c r="DX153" s="30">
        <f t="shared" si="236"/>
        <v>54789</v>
      </c>
      <c r="DY153" s="30">
        <f t="shared" si="236"/>
        <v>54879</v>
      </c>
      <c r="DZ153" s="30">
        <f t="shared" si="236"/>
        <v>54970</v>
      </c>
      <c r="EA153" s="30">
        <f t="shared" si="236"/>
        <v>55062</v>
      </c>
      <c r="EB153" s="30">
        <f t="shared" si="236"/>
        <v>55154</v>
      </c>
      <c r="EC153" s="30">
        <f t="shared" ref="EC153:GJ153" si="237" xml:space="preserve"> EC$20</f>
        <v>55244</v>
      </c>
      <c r="ED153" s="30">
        <f t="shared" si="237"/>
        <v>55335</v>
      </c>
      <c r="EE153" s="30">
        <f t="shared" si="237"/>
        <v>55427</v>
      </c>
      <c r="EF153" s="30">
        <f t="shared" si="237"/>
        <v>55519</v>
      </c>
      <c r="EG153" s="30">
        <f t="shared" si="237"/>
        <v>55610</v>
      </c>
      <c r="EH153" s="30">
        <f t="shared" si="237"/>
        <v>55701</v>
      </c>
      <c r="EI153" s="30">
        <f t="shared" si="237"/>
        <v>55793</v>
      </c>
      <c r="EJ153" s="30">
        <f t="shared" si="237"/>
        <v>55885</v>
      </c>
      <c r="EK153" s="30">
        <f t="shared" si="237"/>
        <v>55975</v>
      </c>
      <c r="EL153" s="30">
        <f t="shared" si="237"/>
        <v>56066</v>
      </c>
      <c r="EM153" s="30">
        <f t="shared" si="237"/>
        <v>56158</v>
      </c>
      <c r="EN153" s="30">
        <f t="shared" si="237"/>
        <v>56250</v>
      </c>
      <c r="EO153" s="30">
        <f t="shared" si="237"/>
        <v>56340</v>
      </c>
      <c r="EP153" s="30">
        <f t="shared" si="237"/>
        <v>56431</v>
      </c>
      <c r="EQ153" s="30">
        <f t="shared" si="237"/>
        <v>56523</v>
      </c>
      <c r="ER153" s="30">
        <f t="shared" si="237"/>
        <v>56615</v>
      </c>
      <c r="ES153" s="30">
        <f t="shared" si="237"/>
        <v>56705</v>
      </c>
      <c r="ET153" s="30">
        <f t="shared" si="237"/>
        <v>56796</v>
      </c>
      <c r="EU153" s="30">
        <f t="shared" si="237"/>
        <v>56888</v>
      </c>
      <c r="EV153" s="30">
        <f t="shared" si="237"/>
        <v>56980</v>
      </c>
      <c r="EW153" s="30">
        <f t="shared" si="237"/>
        <v>57071</v>
      </c>
      <c r="EX153" s="30">
        <f t="shared" si="237"/>
        <v>57162</v>
      </c>
      <c r="EY153" s="30">
        <f t="shared" si="237"/>
        <v>57254</v>
      </c>
      <c r="EZ153" s="30">
        <f t="shared" si="237"/>
        <v>57346</v>
      </c>
      <c r="FA153" s="30">
        <f t="shared" si="237"/>
        <v>57436</v>
      </c>
      <c r="FB153" s="30">
        <f t="shared" si="237"/>
        <v>57527</v>
      </c>
      <c r="FC153" s="30">
        <f t="shared" si="237"/>
        <v>57619</v>
      </c>
      <c r="FD153" s="30">
        <f t="shared" si="237"/>
        <v>57711</v>
      </c>
      <c r="FE153" s="30">
        <f t="shared" si="237"/>
        <v>57801</v>
      </c>
      <c r="FF153" s="30">
        <f t="shared" si="237"/>
        <v>57892</v>
      </c>
      <c r="FG153" s="30">
        <f t="shared" si="237"/>
        <v>57984</v>
      </c>
      <c r="FH153" s="30">
        <f t="shared" si="237"/>
        <v>58076</v>
      </c>
      <c r="FI153" s="30">
        <f t="shared" si="237"/>
        <v>58166</v>
      </c>
      <c r="FJ153" s="30">
        <f t="shared" si="237"/>
        <v>58257</v>
      </c>
      <c r="FK153" s="30">
        <f t="shared" si="237"/>
        <v>58349</v>
      </c>
      <c r="FL153" s="30">
        <f t="shared" si="237"/>
        <v>58441</v>
      </c>
      <c r="FM153" s="30">
        <f t="shared" si="237"/>
        <v>58532</v>
      </c>
      <c r="FN153" s="30">
        <f t="shared" si="237"/>
        <v>58623</v>
      </c>
      <c r="FO153" s="30">
        <f t="shared" si="237"/>
        <v>58715</v>
      </c>
      <c r="FP153" s="30">
        <f t="shared" si="237"/>
        <v>58807</v>
      </c>
      <c r="FQ153" s="30">
        <f t="shared" si="237"/>
        <v>58897</v>
      </c>
      <c r="FR153" s="30">
        <f t="shared" si="237"/>
        <v>58988</v>
      </c>
      <c r="FS153" s="30">
        <f t="shared" si="237"/>
        <v>59080</v>
      </c>
      <c r="FT153" s="30">
        <f t="shared" si="237"/>
        <v>59172</v>
      </c>
      <c r="FU153" s="30">
        <f t="shared" si="237"/>
        <v>59262</v>
      </c>
      <c r="FV153" s="30">
        <f t="shared" si="237"/>
        <v>59353</v>
      </c>
      <c r="FW153" s="30">
        <f t="shared" si="237"/>
        <v>59445</v>
      </c>
      <c r="FX153" s="30">
        <f t="shared" si="237"/>
        <v>59537</v>
      </c>
      <c r="FY153" s="30">
        <f t="shared" si="237"/>
        <v>59627</v>
      </c>
      <c r="FZ153" s="30">
        <f t="shared" si="237"/>
        <v>59718</v>
      </c>
      <c r="GA153" s="30">
        <f t="shared" si="237"/>
        <v>59810</v>
      </c>
      <c r="GB153" s="30">
        <f t="shared" si="237"/>
        <v>59902</v>
      </c>
      <c r="GC153" s="30">
        <f t="shared" si="237"/>
        <v>59993</v>
      </c>
      <c r="GD153" s="30">
        <f t="shared" si="237"/>
        <v>60084</v>
      </c>
      <c r="GE153" s="30">
        <f t="shared" si="237"/>
        <v>60176</v>
      </c>
      <c r="GF153" s="30">
        <f t="shared" si="237"/>
        <v>60268</v>
      </c>
      <c r="GG153" s="30">
        <f t="shared" si="237"/>
        <v>60358</v>
      </c>
      <c r="GH153" s="30">
        <f t="shared" si="237"/>
        <v>60449</v>
      </c>
      <c r="GI153" s="30">
        <f t="shared" si="237"/>
        <v>60541</v>
      </c>
      <c r="GJ153" s="30">
        <f t="shared" si="237"/>
        <v>60633</v>
      </c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</row>
    <row r="154" spans="1:437" s="173" customFormat="1" outlineLevel="1" x14ac:dyDescent="0.25">
      <c r="A154" s="63"/>
      <c r="B154" s="63"/>
      <c r="C154" s="64"/>
      <c r="D154" s="103"/>
      <c r="E154" s="582" t="str">
        <f t="shared" ref="E154:AJ154" si="238" xml:space="preserve"> E$25</f>
        <v>Model period ending</v>
      </c>
      <c r="F154" s="582">
        <f t="shared" si="238"/>
        <v>0</v>
      </c>
      <c r="G154" s="582" t="str">
        <f t="shared" si="238"/>
        <v>date</v>
      </c>
      <c r="H154" s="582">
        <f t="shared" si="238"/>
        <v>0</v>
      </c>
      <c r="I154" s="582">
        <f t="shared" si="238"/>
        <v>0</v>
      </c>
      <c r="J154" s="582">
        <f t="shared" si="238"/>
        <v>44104</v>
      </c>
      <c r="K154" s="582">
        <f t="shared" si="238"/>
        <v>44196</v>
      </c>
      <c r="L154" s="582">
        <f t="shared" si="238"/>
        <v>44286</v>
      </c>
      <c r="M154" s="582">
        <f t="shared" si="238"/>
        <v>44377</v>
      </c>
      <c r="N154" s="582">
        <f t="shared" si="238"/>
        <v>44469</v>
      </c>
      <c r="O154" s="582">
        <f t="shared" si="238"/>
        <v>44561</v>
      </c>
      <c r="P154" s="582">
        <f t="shared" si="238"/>
        <v>44651</v>
      </c>
      <c r="Q154" s="582">
        <f t="shared" si="238"/>
        <v>44742</v>
      </c>
      <c r="R154" s="582">
        <f t="shared" si="238"/>
        <v>44834</v>
      </c>
      <c r="S154" s="582">
        <f t="shared" si="238"/>
        <v>44926</v>
      </c>
      <c r="T154" s="582">
        <f t="shared" si="238"/>
        <v>45016</v>
      </c>
      <c r="U154" s="582">
        <f t="shared" si="238"/>
        <v>45107</v>
      </c>
      <c r="V154" s="582">
        <f t="shared" si="238"/>
        <v>45199</v>
      </c>
      <c r="W154" s="582">
        <f t="shared" si="238"/>
        <v>45291</v>
      </c>
      <c r="X154" s="582">
        <f t="shared" si="238"/>
        <v>45382</v>
      </c>
      <c r="Y154" s="582">
        <f t="shared" si="238"/>
        <v>45473</v>
      </c>
      <c r="Z154" s="582">
        <f t="shared" si="238"/>
        <v>45565</v>
      </c>
      <c r="AA154" s="582">
        <f t="shared" si="238"/>
        <v>45657</v>
      </c>
      <c r="AB154" s="582">
        <f t="shared" si="238"/>
        <v>45747</v>
      </c>
      <c r="AC154" s="582">
        <f t="shared" si="238"/>
        <v>45838</v>
      </c>
      <c r="AD154" s="582">
        <f t="shared" si="238"/>
        <v>45930</v>
      </c>
      <c r="AE154" s="582">
        <f t="shared" si="238"/>
        <v>46022</v>
      </c>
      <c r="AF154" s="582">
        <f t="shared" si="238"/>
        <v>46112</v>
      </c>
      <c r="AG154" s="582">
        <f t="shared" si="238"/>
        <v>46203</v>
      </c>
      <c r="AH154" s="582">
        <f t="shared" si="238"/>
        <v>46295</v>
      </c>
      <c r="AI154" s="582">
        <f t="shared" si="238"/>
        <v>46387</v>
      </c>
      <c r="AJ154" s="582">
        <f t="shared" si="238"/>
        <v>46477</v>
      </c>
      <c r="AK154" s="582">
        <f t="shared" ref="AK154:BP154" si="239" xml:space="preserve"> AK$25</f>
        <v>46568</v>
      </c>
      <c r="AL154" s="582">
        <f t="shared" si="239"/>
        <v>46660</v>
      </c>
      <c r="AM154" s="582">
        <f t="shared" si="239"/>
        <v>46752</v>
      </c>
      <c r="AN154" s="582">
        <f t="shared" si="239"/>
        <v>46843</v>
      </c>
      <c r="AO154" s="582">
        <f t="shared" si="239"/>
        <v>46934</v>
      </c>
      <c r="AP154" s="582">
        <f t="shared" si="239"/>
        <v>47026</v>
      </c>
      <c r="AQ154" s="582">
        <f t="shared" si="239"/>
        <v>47118</v>
      </c>
      <c r="AR154" s="582">
        <f t="shared" si="239"/>
        <v>47208</v>
      </c>
      <c r="AS154" s="582">
        <f t="shared" si="239"/>
        <v>47299</v>
      </c>
      <c r="AT154" s="582">
        <f t="shared" si="239"/>
        <v>47391</v>
      </c>
      <c r="AU154" s="582">
        <f t="shared" si="239"/>
        <v>47483</v>
      </c>
      <c r="AV154" s="582">
        <f t="shared" si="239"/>
        <v>47573</v>
      </c>
      <c r="AW154" s="582">
        <f t="shared" si="239"/>
        <v>47664</v>
      </c>
      <c r="AX154" s="582">
        <f t="shared" si="239"/>
        <v>47756</v>
      </c>
      <c r="AY154" s="582">
        <f t="shared" si="239"/>
        <v>47848</v>
      </c>
      <c r="AZ154" s="582">
        <f t="shared" si="239"/>
        <v>47938</v>
      </c>
      <c r="BA154" s="582">
        <f t="shared" si="239"/>
        <v>48029</v>
      </c>
      <c r="BB154" s="582">
        <f t="shared" si="239"/>
        <v>48121</v>
      </c>
      <c r="BC154" s="582">
        <f t="shared" si="239"/>
        <v>48213</v>
      </c>
      <c r="BD154" s="582">
        <f t="shared" si="239"/>
        <v>48304</v>
      </c>
      <c r="BE154" s="582">
        <f t="shared" si="239"/>
        <v>48395</v>
      </c>
      <c r="BF154" s="582">
        <f t="shared" si="239"/>
        <v>48487</v>
      </c>
      <c r="BG154" s="582">
        <f t="shared" si="239"/>
        <v>48579</v>
      </c>
      <c r="BH154" s="582">
        <f t="shared" si="239"/>
        <v>48669</v>
      </c>
      <c r="BI154" s="582">
        <f t="shared" si="239"/>
        <v>48760</v>
      </c>
      <c r="BJ154" s="582">
        <f t="shared" si="239"/>
        <v>48852</v>
      </c>
      <c r="BK154" s="582">
        <f t="shared" si="239"/>
        <v>48944</v>
      </c>
      <c r="BL154" s="582">
        <f t="shared" si="239"/>
        <v>49034</v>
      </c>
      <c r="BM154" s="582">
        <f t="shared" si="239"/>
        <v>49125</v>
      </c>
      <c r="BN154" s="582">
        <f t="shared" si="239"/>
        <v>49217</v>
      </c>
      <c r="BO154" s="582">
        <f t="shared" si="239"/>
        <v>49309</v>
      </c>
      <c r="BP154" s="582">
        <f t="shared" si="239"/>
        <v>49399</v>
      </c>
      <c r="BQ154" s="582">
        <f t="shared" ref="BQ154:CV154" si="240" xml:space="preserve"> BQ$25</f>
        <v>49490</v>
      </c>
      <c r="BR154" s="582">
        <f t="shared" si="240"/>
        <v>49582</v>
      </c>
      <c r="BS154" s="582">
        <f t="shared" si="240"/>
        <v>49674</v>
      </c>
      <c r="BT154" s="582">
        <f t="shared" si="240"/>
        <v>49765</v>
      </c>
      <c r="BU154" s="582">
        <f t="shared" si="240"/>
        <v>49856</v>
      </c>
      <c r="BV154" s="582">
        <f t="shared" si="240"/>
        <v>49948</v>
      </c>
      <c r="BW154" s="582">
        <f t="shared" si="240"/>
        <v>50040</v>
      </c>
      <c r="BX154" s="582">
        <f t="shared" si="240"/>
        <v>50130</v>
      </c>
      <c r="BY154" s="582">
        <f t="shared" si="240"/>
        <v>50221</v>
      </c>
      <c r="BZ154" s="582">
        <f t="shared" si="240"/>
        <v>50313</v>
      </c>
      <c r="CA154" s="582">
        <f t="shared" si="240"/>
        <v>50405</v>
      </c>
      <c r="CB154" s="582">
        <f t="shared" si="240"/>
        <v>50495</v>
      </c>
      <c r="CC154" s="582">
        <f t="shared" si="240"/>
        <v>50586</v>
      </c>
      <c r="CD154" s="582">
        <f t="shared" si="240"/>
        <v>50678</v>
      </c>
      <c r="CE154" s="582">
        <f t="shared" si="240"/>
        <v>50770</v>
      </c>
      <c r="CF154" s="582">
        <f t="shared" si="240"/>
        <v>50860</v>
      </c>
      <c r="CG154" s="582">
        <f t="shared" si="240"/>
        <v>50951</v>
      </c>
      <c r="CH154" s="582">
        <f t="shared" si="240"/>
        <v>51043</v>
      </c>
      <c r="CI154" s="582">
        <f t="shared" si="240"/>
        <v>51135</v>
      </c>
      <c r="CJ154" s="582">
        <f t="shared" si="240"/>
        <v>51226</v>
      </c>
      <c r="CK154" s="582">
        <f t="shared" si="240"/>
        <v>51317</v>
      </c>
      <c r="CL154" s="582">
        <f t="shared" si="240"/>
        <v>51409</v>
      </c>
      <c r="CM154" s="582">
        <f t="shared" si="240"/>
        <v>51501</v>
      </c>
      <c r="CN154" s="582">
        <f t="shared" si="240"/>
        <v>51591</v>
      </c>
      <c r="CO154" s="582">
        <f t="shared" si="240"/>
        <v>51682</v>
      </c>
      <c r="CP154" s="582">
        <f t="shared" si="240"/>
        <v>51774</v>
      </c>
      <c r="CQ154" s="582">
        <f t="shared" si="240"/>
        <v>51866</v>
      </c>
      <c r="CR154" s="582">
        <f t="shared" si="240"/>
        <v>51956</v>
      </c>
      <c r="CS154" s="582">
        <f t="shared" si="240"/>
        <v>52047</v>
      </c>
      <c r="CT154" s="582">
        <f t="shared" si="240"/>
        <v>52139</v>
      </c>
      <c r="CU154" s="582">
        <f t="shared" si="240"/>
        <v>52231</v>
      </c>
      <c r="CV154" s="582">
        <f t="shared" si="240"/>
        <v>52321</v>
      </c>
      <c r="CW154" s="582">
        <f t="shared" ref="CW154:EB154" si="241" xml:space="preserve"> CW$25</f>
        <v>52412</v>
      </c>
      <c r="CX154" s="582">
        <f t="shared" si="241"/>
        <v>52504</v>
      </c>
      <c r="CY154" s="582">
        <f t="shared" si="241"/>
        <v>52596</v>
      </c>
      <c r="CZ154" s="582">
        <f t="shared" si="241"/>
        <v>52687</v>
      </c>
      <c r="DA154" s="582">
        <f t="shared" si="241"/>
        <v>52778</v>
      </c>
      <c r="DB154" s="582">
        <f t="shared" si="241"/>
        <v>52870</v>
      </c>
      <c r="DC154" s="582">
        <f t="shared" si="241"/>
        <v>52962</v>
      </c>
      <c r="DD154" s="582">
        <f t="shared" si="241"/>
        <v>53052</v>
      </c>
      <c r="DE154" s="582">
        <f t="shared" si="241"/>
        <v>53143</v>
      </c>
      <c r="DF154" s="582">
        <f t="shared" si="241"/>
        <v>53235</v>
      </c>
      <c r="DG154" s="582">
        <f t="shared" si="241"/>
        <v>53327</v>
      </c>
      <c r="DH154" s="582">
        <f t="shared" si="241"/>
        <v>53417</v>
      </c>
      <c r="DI154" s="582">
        <f t="shared" si="241"/>
        <v>53508</v>
      </c>
      <c r="DJ154" s="582">
        <f t="shared" si="241"/>
        <v>53600</v>
      </c>
      <c r="DK154" s="582">
        <f t="shared" si="241"/>
        <v>53692</v>
      </c>
      <c r="DL154" s="582">
        <f t="shared" si="241"/>
        <v>53782</v>
      </c>
      <c r="DM154" s="582">
        <f t="shared" si="241"/>
        <v>53873</v>
      </c>
      <c r="DN154" s="582">
        <f t="shared" si="241"/>
        <v>53965</v>
      </c>
      <c r="DO154" s="582">
        <f t="shared" si="241"/>
        <v>54057</v>
      </c>
      <c r="DP154" s="582">
        <f t="shared" si="241"/>
        <v>54148</v>
      </c>
      <c r="DQ154" s="582">
        <f t="shared" si="241"/>
        <v>54239</v>
      </c>
      <c r="DR154" s="582">
        <f t="shared" si="241"/>
        <v>54331</v>
      </c>
      <c r="DS154" s="582">
        <f t="shared" si="241"/>
        <v>54423</v>
      </c>
      <c r="DT154" s="582">
        <f t="shared" si="241"/>
        <v>54513</v>
      </c>
      <c r="DU154" s="582">
        <f t="shared" si="241"/>
        <v>54604</v>
      </c>
      <c r="DV154" s="582">
        <f t="shared" si="241"/>
        <v>54696</v>
      </c>
      <c r="DW154" s="582">
        <f t="shared" si="241"/>
        <v>54788</v>
      </c>
      <c r="DX154" s="582">
        <f t="shared" si="241"/>
        <v>54878</v>
      </c>
      <c r="DY154" s="582">
        <f t="shared" si="241"/>
        <v>54969</v>
      </c>
      <c r="DZ154" s="582">
        <f t="shared" si="241"/>
        <v>55061</v>
      </c>
      <c r="EA154" s="582">
        <f t="shared" si="241"/>
        <v>55153</v>
      </c>
      <c r="EB154" s="582">
        <f t="shared" si="241"/>
        <v>55243</v>
      </c>
      <c r="EC154" s="582">
        <f t="shared" ref="EC154:FH154" si="242" xml:space="preserve"> EC$25</f>
        <v>55334</v>
      </c>
      <c r="ED154" s="582">
        <f t="shared" si="242"/>
        <v>55426</v>
      </c>
      <c r="EE154" s="582">
        <f t="shared" si="242"/>
        <v>55518</v>
      </c>
      <c r="EF154" s="582">
        <f t="shared" si="242"/>
        <v>55609</v>
      </c>
      <c r="EG154" s="582">
        <f t="shared" si="242"/>
        <v>55700</v>
      </c>
      <c r="EH154" s="582">
        <f t="shared" si="242"/>
        <v>55792</v>
      </c>
      <c r="EI154" s="582">
        <f t="shared" si="242"/>
        <v>55884</v>
      </c>
      <c r="EJ154" s="582">
        <f t="shared" si="242"/>
        <v>55974</v>
      </c>
      <c r="EK154" s="582">
        <f t="shared" si="242"/>
        <v>56065</v>
      </c>
      <c r="EL154" s="582">
        <f t="shared" si="242"/>
        <v>56157</v>
      </c>
      <c r="EM154" s="582">
        <f t="shared" si="242"/>
        <v>56249</v>
      </c>
      <c r="EN154" s="582">
        <f t="shared" si="242"/>
        <v>56339</v>
      </c>
      <c r="EO154" s="582">
        <f t="shared" si="242"/>
        <v>56430</v>
      </c>
      <c r="EP154" s="582">
        <f t="shared" si="242"/>
        <v>56522</v>
      </c>
      <c r="EQ154" s="582">
        <f t="shared" si="242"/>
        <v>56614</v>
      </c>
      <c r="ER154" s="582">
        <f t="shared" si="242"/>
        <v>56704</v>
      </c>
      <c r="ES154" s="582">
        <f t="shared" si="242"/>
        <v>56795</v>
      </c>
      <c r="ET154" s="582">
        <f t="shared" si="242"/>
        <v>56887</v>
      </c>
      <c r="EU154" s="582">
        <f t="shared" si="242"/>
        <v>56979</v>
      </c>
      <c r="EV154" s="582">
        <f t="shared" si="242"/>
        <v>57070</v>
      </c>
      <c r="EW154" s="582">
        <f t="shared" si="242"/>
        <v>57161</v>
      </c>
      <c r="EX154" s="582">
        <f t="shared" si="242"/>
        <v>57253</v>
      </c>
      <c r="EY154" s="582">
        <f t="shared" si="242"/>
        <v>57345</v>
      </c>
      <c r="EZ154" s="582">
        <f t="shared" si="242"/>
        <v>57435</v>
      </c>
      <c r="FA154" s="582">
        <f t="shared" si="242"/>
        <v>57526</v>
      </c>
      <c r="FB154" s="582">
        <f t="shared" si="242"/>
        <v>57618</v>
      </c>
      <c r="FC154" s="582">
        <f t="shared" si="242"/>
        <v>57710</v>
      </c>
      <c r="FD154" s="582">
        <f t="shared" si="242"/>
        <v>57800</v>
      </c>
      <c r="FE154" s="582">
        <f t="shared" si="242"/>
        <v>57891</v>
      </c>
      <c r="FF154" s="582">
        <f t="shared" si="242"/>
        <v>57983</v>
      </c>
      <c r="FG154" s="582">
        <f t="shared" si="242"/>
        <v>58075</v>
      </c>
      <c r="FH154" s="582">
        <f t="shared" si="242"/>
        <v>58165</v>
      </c>
      <c r="FI154" s="582">
        <f t="shared" ref="FI154:GJ154" si="243" xml:space="preserve"> FI$25</f>
        <v>58256</v>
      </c>
      <c r="FJ154" s="582">
        <f t="shared" si="243"/>
        <v>58348</v>
      </c>
      <c r="FK154" s="582">
        <f t="shared" si="243"/>
        <v>58440</v>
      </c>
      <c r="FL154" s="582">
        <f t="shared" si="243"/>
        <v>58531</v>
      </c>
      <c r="FM154" s="582">
        <f t="shared" si="243"/>
        <v>58622</v>
      </c>
      <c r="FN154" s="582">
        <f t="shared" si="243"/>
        <v>58714</v>
      </c>
      <c r="FO154" s="582">
        <f t="shared" si="243"/>
        <v>58806</v>
      </c>
      <c r="FP154" s="582">
        <f t="shared" si="243"/>
        <v>58896</v>
      </c>
      <c r="FQ154" s="582">
        <f t="shared" si="243"/>
        <v>58987</v>
      </c>
      <c r="FR154" s="582">
        <f t="shared" si="243"/>
        <v>59079</v>
      </c>
      <c r="FS154" s="582">
        <f t="shared" si="243"/>
        <v>59171</v>
      </c>
      <c r="FT154" s="582">
        <f t="shared" si="243"/>
        <v>59261</v>
      </c>
      <c r="FU154" s="582">
        <f t="shared" si="243"/>
        <v>59352</v>
      </c>
      <c r="FV154" s="582">
        <f t="shared" si="243"/>
        <v>59444</v>
      </c>
      <c r="FW154" s="582">
        <f t="shared" si="243"/>
        <v>59536</v>
      </c>
      <c r="FX154" s="582">
        <f t="shared" si="243"/>
        <v>59626</v>
      </c>
      <c r="FY154" s="582">
        <f t="shared" si="243"/>
        <v>59717</v>
      </c>
      <c r="FZ154" s="582">
        <f t="shared" si="243"/>
        <v>59809</v>
      </c>
      <c r="GA154" s="582">
        <f t="shared" si="243"/>
        <v>59901</v>
      </c>
      <c r="GB154" s="582">
        <f t="shared" si="243"/>
        <v>59992</v>
      </c>
      <c r="GC154" s="582">
        <f t="shared" si="243"/>
        <v>60083</v>
      </c>
      <c r="GD154" s="582">
        <f t="shared" si="243"/>
        <v>60175</v>
      </c>
      <c r="GE154" s="582">
        <f t="shared" si="243"/>
        <v>60267</v>
      </c>
      <c r="GF154" s="582">
        <f t="shared" si="243"/>
        <v>60357</v>
      </c>
      <c r="GG154" s="582">
        <f t="shared" si="243"/>
        <v>60448</v>
      </c>
      <c r="GH154" s="582">
        <f t="shared" si="243"/>
        <v>60540</v>
      </c>
      <c r="GI154" s="582">
        <f t="shared" si="243"/>
        <v>60632</v>
      </c>
      <c r="GJ154" s="582">
        <f t="shared" si="243"/>
        <v>60722</v>
      </c>
    </row>
    <row r="155" spans="1:437" s="554" customFormat="1" outlineLevel="1" x14ac:dyDescent="0.25">
      <c r="A155" s="189"/>
      <c r="B155" s="189"/>
      <c r="C155" s="190"/>
      <c r="D155" s="191"/>
      <c r="E155" s="249" t="s">
        <v>233</v>
      </c>
      <c r="F155" s="249"/>
      <c r="G155" s="249" t="s">
        <v>232</v>
      </c>
      <c r="H155" s="249"/>
      <c r="I155" s="192"/>
      <c r="J155" s="192">
        <f t="shared" ref="J155:AO155" si="244" xml:space="preserve"> J154 - J153 + 1</f>
        <v>92</v>
      </c>
      <c r="K155" s="192">
        <f t="shared" si="244"/>
        <v>92</v>
      </c>
      <c r="L155" s="192">
        <f t="shared" si="244"/>
        <v>90</v>
      </c>
      <c r="M155" s="192">
        <f t="shared" si="244"/>
        <v>91</v>
      </c>
      <c r="N155" s="192">
        <f t="shared" si="244"/>
        <v>92</v>
      </c>
      <c r="O155" s="192">
        <f t="shared" si="244"/>
        <v>92</v>
      </c>
      <c r="P155" s="192">
        <f t="shared" si="244"/>
        <v>90</v>
      </c>
      <c r="Q155" s="192">
        <f t="shared" si="244"/>
        <v>91</v>
      </c>
      <c r="R155" s="192">
        <f t="shared" si="244"/>
        <v>92</v>
      </c>
      <c r="S155" s="192">
        <f t="shared" si="244"/>
        <v>92</v>
      </c>
      <c r="T155" s="192">
        <f t="shared" si="244"/>
        <v>90</v>
      </c>
      <c r="U155" s="192">
        <f t="shared" si="244"/>
        <v>91</v>
      </c>
      <c r="V155" s="192">
        <f t="shared" si="244"/>
        <v>92</v>
      </c>
      <c r="W155" s="192">
        <f t="shared" si="244"/>
        <v>92</v>
      </c>
      <c r="X155" s="192">
        <f t="shared" si="244"/>
        <v>91</v>
      </c>
      <c r="Y155" s="192">
        <f t="shared" si="244"/>
        <v>91</v>
      </c>
      <c r="Z155" s="192">
        <f t="shared" si="244"/>
        <v>92</v>
      </c>
      <c r="AA155" s="192">
        <f t="shared" si="244"/>
        <v>92</v>
      </c>
      <c r="AB155" s="192">
        <f t="shared" si="244"/>
        <v>90</v>
      </c>
      <c r="AC155" s="192">
        <f t="shared" si="244"/>
        <v>91</v>
      </c>
      <c r="AD155" s="192">
        <f t="shared" si="244"/>
        <v>92</v>
      </c>
      <c r="AE155" s="192">
        <f t="shared" si="244"/>
        <v>92</v>
      </c>
      <c r="AF155" s="192">
        <f t="shared" si="244"/>
        <v>90</v>
      </c>
      <c r="AG155" s="192">
        <f t="shared" si="244"/>
        <v>91</v>
      </c>
      <c r="AH155" s="192">
        <f t="shared" si="244"/>
        <v>92</v>
      </c>
      <c r="AI155" s="192">
        <f t="shared" si="244"/>
        <v>92</v>
      </c>
      <c r="AJ155" s="192">
        <f t="shared" si="244"/>
        <v>90</v>
      </c>
      <c r="AK155" s="192">
        <f t="shared" si="244"/>
        <v>91</v>
      </c>
      <c r="AL155" s="192">
        <f t="shared" si="244"/>
        <v>92</v>
      </c>
      <c r="AM155" s="192">
        <f t="shared" si="244"/>
        <v>92</v>
      </c>
      <c r="AN155" s="192">
        <f t="shared" si="244"/>
        <v>91</v>
      </c>
      <c r="AO155" s="192">
        <f t="shared" si="244"/>
        <v>91</v>
      </c>
      <c r="AP155" s="192">
        <f t="shared" ref="AP155:BU155" si="245" xml:space="preserve"> AP154 - AP153 + 1</f>
        <v>92</v>
      </c>
      <c r="AQ155" s="192">
        <f t="shared" si="245"/>
        <v>92</v>
      </c>
      <c r="AR155" s="192">
        <f t="shared" si="245"/>
        <v>90</v>
      </c>
      <c r="AS155" s="192">
        <f t="shared" si="245"/>
        <v>91</v>
      </c>
      <c r="AT155" s="192">
        <f t="shared" si="245"/>
        <v>92</v>
      </c>
      <c r="AU155" s="192">
        <f t="shared" si="245"/>
        <v>92</v>
      </c>
      <c r="AV155" s="192">
        <f t="shared" si="245"/>
        <v>90</v>
      </c>
      <c r="AW155" s="192">
        <f t="shared" si="245"/>
        <v>91</v>
      </c>
      <c r="AX155" s="192">
        <f t="shared" si="245"/>
        <v>92</v>
      </c>
      <c r="AY155" s="192">
        <f t="shared" si="245"/>
        <v>92</v>
      </c>
      <c r="AZ155" s="192">
        <f t="shared" si="245"/>
        <v>90</v>
      </c>
      <c r="BA155" s="192">
        <f t="shared" si="245"/>
        <v>91</v>
      </c>
      <c r="BB155" s="192">
        <f t="shared" si="245"/>
        <v>92</v>
      </c>
      <c r="BC155" s="192">
        <f t="shared" si="245"/>
        <v>92</v>
      </c>
      <c r="BD155" s="192">
        <f t="shared" si="245"/>
        <v>91</v>
      </c>
      <c r="BE155" s="192">
        <f t="shared" si="245"/>
        <v>91</v>
      </c>
      <c r="BF155" s="192">
        <f t="shared" si="245"/>
        <v>92</v>
      </c>
      <c r="BG155" s="192">
        <f t="shared" si="245"/>
        <v>92</v>
      </c>
      <c r="BH155" s="192">
        <f t="shared" si="245"/>
        <v>90</v>
      </c>
      <c r="BI155" s="192">
        <f t="shared" si="245"/>
        <v>91</v>
      </c>
      <c r="BJ155" s="192">
        <f t="shared" si="245"/>
        <v>92</v>
      </c>
      <c r="BK155" s="192">
        <f t="shared" si="245"/>
        <v>92</v>
      </c>
      <c r="BL155" s="192">
        <f t="shared" si="245"/>
        <v>90</v>
      </c>
      <c r="BM155" s="192">
        <f t="shared" si="245"/>
        <v>91</v>
      </c>
      <c r="BN155" s="192">
        <f t="shared" si="245"/>
        <v>92</v>
      </c>
      <c r="BO155" s="192">
        <f t="shared" si="245"/>
        <v>92</v>
      </c>
      <c r="BP155" s="192">
        <f t="shared" si="245"/>
        <v>90</v>
      </c>
      <c r="BQ155" s="192">
        <f t="shared" si="245"/>
        <v>91</v>
      </c>
      <c r="BR155" s="192">
        <f t="shared" si="245"/>
        <v>92</v>
      </c>
      <c r="BS155" s="192">
        <f t="shared" si="245"/>
        <v>92</v>
      </c>
      <c r="BT155" s="192">
        <f t="shared" si="245"/>
        <v>91</v>
      </c>
      <c r="BU155" s="192">
        <f t="shared" si="245"/>
        <v>91</v>
      </c>
      <c r="BV155" s="192">
        <f t="shared" ref="BV155:DA155" si="246" xml:space="preserve"> BV154 - BV153 + 1</f>
        <v>92</v>
      </c>
      <c r="BW155" s="192">
        <f t="shared" si="246"/>
        <v>92</v>
      </c>
      <c r="BX155" s="192">
        <f t="shared" si="246"/>
        <v>90</v>
      </c>
      <c r="BY155" s="192">
        <f t="shared" si="246"/>
        <v>91</v>
      </c>
      <c r="BZ155" s="192">
        <f t="shared" si="246"/>
        <v>92</v>
      </c>
      <c r="CA155" s="192">
        <f t="shared" si="246"/>
        <v>92</v>
      </c>
      <c r="CB155" s="192">
        <f t="shared" si="246"/>
        <v>90</v>
      </c>
      <c r="CC155" s="192">
        <f t="shared" si="246"/>
        <v>91</v>
      </c>
      <c r="CD155" s="192">
        <f t="shared" si="246"/>
        <v>92</v>
      </c>
      <c r="CE155" s="192">
        <f t="shared" si="246"/>
        <v>92</v>
      </c>
      <c r="CF155" s="192">
        <f t="shared" si="246"/>
        <v>90</v>
      </c>
      <c r="CG155" s="192">
        <f t="shared" si="246"/>
        <v>91</v>
      </c>
      <c r="CH155" s="192">
        <f t="shared" si="246"/>
        <v>92</v>
      </c>
      <c r="CI155" s="192">
        <f t="shared" si="246"/>
        <v>92</v>
      </c>
      <c r="CJ155" s="192">
        <f t="shared" si="246"/>
        <v>91</v>
      </c>
      <c r="CK155" s="192">
        <f t="shared" si="246"/>
        <v>91</v>
      </c>
      <c r="CL155" s="192">
        <f t="shared" si="246"/>
        <v>92</v>
      </c>
      <c r="CM155" s="192">
        <f t="shared" si="246"/>
        <v>92</v>
      </c>
      <c r="CN155" s="192">
        <f t="shared" si="246"/>
        <v>90</v>
      </c>
      <c r="CO155" s="192">
        <f t="shared" si="246"/>
        <v>91</v>
      </c>
      <c r="CP155" s="192">
        <f t="shared" si="246"/>
        <v>92</v>
      </c>
      <c r="CQ155" s="192">
        <f t="shared" si="246"/>
        <v>92</v>
      </c>
      <c r="CR155" s="192">
        <f t="shared" si="246"/>
        <v>90</v>
      </c>
      <c r="CS155" s="192">
        <f t="shared" si="246"/>
        <v>91</v>
      </c>
      <c r="CT155" s="192">
        <f t="shared" si="246"/>
        <v>92</v>
      </c>
      <c r="CU155" s="192">
        <f t="shared" si="246"/>
        <v>92</v>
      </c>
      <c r="CV155" s="192">
        <f t="shared" si="246"/>
        <v>90</v>
      </c>
      <c r="CW155" s="192">
        <f t="shared" si="246"/>
        <v>91</v>
      </c>
      <c r="CX155" s="192">
        <f t="shared" si="246"/>
        <v>92</v>
      </c>
      <c r="CY155" s="192">
        <f t="shared" si="246"/>
        <v>92</v>
      </c>
      <c r="CZ155" s="192">
        <f t="shared" si="246"/>
        <v>91</v>
      </c>
      <c r="DA155" s="192">
        <f t="shared" si="246"/>
        <v>91</v>
      </c>
      <c r="DB155" s="192">
        <f t="shared" ref="DB155:EG155" si="247" xml:space="preserve"> DB154 - DB153 + 1</f>
        <v>92</v>
      </c>
      <c r="DC155" s="192">
        <f t="shared" si="247"/>
        <v>92</v>
      </c>
      <c r="DD155" s="192">
        <f t="shared" si="247"/>
        <v>90</v>
      </c>
      <c r="DE155" s="192">
        <f t="shared" si="247"/>
        <v>91</v>
      </c>
      <c r="DF155" s="192">
        <f t="shared" si="247"/>
        <v>92</v>
      </c>
      <c r="DG155" s="192">
        <f t="shared" si="247"/>
        <v>92</v>
      </c>
      <c r="DH155" s="192">
        <f t="shared" si="247"/>
        <v>90</v>
      </c>
      <c r="DI155" s="192">
        <f t="shared" si="247"/>
        <v>91</v>
      </c>
      <c r="DJ155" s="192">
        <f t="shared" si="247"/>
        <v>92</v>
      </c>
      <c r="DK155" s="192">
        <f t="shared" si="247"/>
        <v>92</v>
      </c>
      <c r="DL155" s="192">
        <f t="shared" si="247"/>
        <v>90</v>
      </c>
      <c r="DM155" s="192">
        <f t="shared" si="247"/>
        <v>91</v>
      </c>
      <c r="DN155" s="192">
        <f t="shared" si="247"/>
        <v>92</v>
      </c>
      <c r="DO155" s="192">
        <f t="shared" si="247"/>
        <v>92</v>
      </c>
      <c r="DP155" s="192">
        <f t="shared" si="247"/>
        <v>91</v>
      </c>
      <c r="DQ155" s="192">
        <f t="shared" si="247"/>
        <v>91</v>
      </c>
      <c r="DR155" s="192">
        <f t="shared" si="247"/>
        <v>92</v>
      </c>
      <c r="DS155" s="192">
        <f t="shared" si="247"/>
        <v>92</v>
      </c>
      <c r="DT155" s="192">
        <f t="shared" si="247"/>
        <v>90</v>
      </c>
      <c r="DU155" s="192">
        <f t="shared" si="247"/>
        <v>91</v>
      </c>
      <c r="DV155" s="192">
        <f t="shared" si="247"/>
        <v>92</v>
      </c>
      <c r="DW155" s="192">
        <f t="shared" si="247"/>
        <v>92</v>
      </c>
      <c r="DX155" s="192">
        <f t="shared" si="247"/>
        <v>90</v>
      </c>
      <c r="DY155" s="192">
        <f t="shared" si="247"/>
        <v>91</v>
      </c>
      <c r="DZ155" s="192">
        <f t="shared" si="247"/>
        <v>92</v>
      </c>
      <c r="EA155" s="192">
        <f t="shared" si="247"/>
        <v>92</v>
      </c>
      <c r="EB155" s="192">
        <f t="shared" si="247"/>
        <v>90</v>
      </c>
      <c r="EC155" s="192">
        <f t="shared" si="247"/>
        <v>91</v>
      </c>
      <c r="ED155" s="192">
        <f t="shared" si="247"/>
        <v>92</v>
      </c>
      <c r="EE155" s="192">
        <f t="shared" si="247"/>
        <v>92</v>
      </c>
      <c r="EF155" s="192">
        <f t="shared" si="247"/>
        <v>91</v>
      </c>
      <c r="EG155" s="192">
        <f t="shared" si="247"/>
        <v>91</v>
      </c>
      <c r="EH155" s="192">
        <f t="shared" ref="EH155:FM155" si="248" xml:space="preserve"> EH154 - EH153 + 1</f>
        <v>92</v>
      </c>
      <c r="EI155" s="192">
        <f t="shared" si="248"/>
        <v>92</v>
      </c>
      <c r="EJ155" s="192">
        <f t="shared" si="248"/>
        <v>90</v>
      </c>
      <c r="EK155" s="192">
        <f t="shared" si="248"/>
        <v>91</v>
      </c>
      <c r="EL155" s="192">
        <f t="shared" si="248"/>
        <v>92</v>
      </c>
      <c r="EM155" s="192">
        <f t="shared" si="248"/>
        <v>92</v>
      </c>
      <c r="EN155" s="192">
        <f t="shared" si="248"/>
        <v>90</v>
      </c>
      <c r="EO155" s="192">
        <f t="shared" si="248"/>
        <v>91</v>
      </c>
      <c r="EP155" s="192">
        <f t="shared" si="248"/>
        <v>92</v>
      </c>
      <c r="EQ155" s="192">
        <f t="shared" si="248"/>
        <v>92</v>
      </c>
      <c r="ER155" s="192">
        <f t="shared" si="248"/>
        <v>90</v>
      </c>
      <c r="ES155" s="192">
        <f t="shared" si="248"/>
        <v>91</v>
      </c>
      <c r="ET155" s="192">
        <f t="shared" si="248"/>
        <v>92</v>
      </c>
      <c r="EU155" s="192">
        <f t="shared" si="248"/>
        <v>92</v>
      </c>
      <c r="EV155" s="192">
        <f t="shared" si="248"/>
        <v>91</v>
      </c>
      <c r="EW155" s="192">
        <f t="shared" si="248"/>
        <v>91</v>
      </c>
      <c r="EX155" s="192">
        <f t="shared" si="248"/>
        <v>92</v>
      </c>
      <c r="EY155" s="192">
        <f t="shared" si="248"/>
        <v>92</v>
      </c>
      <c r="EZ155" s="192">
        <f t="shared" si="248"/>
        <v>90</v>
      </c>
      <c r="FA155" s="192">
        <f t="shared" si="248"/>
        <v>91</v>
      </c>
      <c r="FB155" s="192">
        <f t="shared" si="248"/>
        <v>92</v>
      </c>
      <c r="FC155" s="192">
        <f t="shared" si="248"/>
        <v>92</v>
      </c>
      <c r="FD155" s="192">
        <f t="shared" si="248"/>
        <v>90</v>
      </c>
      <c r="FE155" s="192">
        <f t="shared" si="248"/>
        <v>91</v>
      </c>
      <c r="FF155" s="192">
        <f t="shared" si="248"/>
        <v>92</v>
      </c>
      <c r="FG155" s="192">
        <f t="shared" si="248"/>
        <v>92</v>
      </c>
      <c r="FH155" s="192">
        <f t="shared" si="248"/>
        <v>90</v>
      </c>
      <c r="FI155" s="192">
        <f t="shared" si="248"/>
        <v>91</v>
      </c>
      <c r="FJ155" s="192">
        <f t="shared" si="248"/>
        <v>92</v>
      </c>
      <c r="FK155" s="192">
        <f t="shared" si="248"/>
        <v>92</v>
      </c>
      <c r="FL155" s="192">
        <f t="shared" si="248"/>
        <v>91</v>
      </c>
      <c r="FM155" s="192">
        <f t="shared" si="248"/>
        <v>91</v>
      </c>
      <c r="FN155" s="192">
        <f t="shared" ref="FN155:GJ155" si="249" xml:space="preserve"> FN154 - FN153 + 1</f>
        <v>92</v>
      </c>
      <c r="FO155" s="192">
        <f t="shared" si="249"/>
        <v>92</v>
      </c>
      <c r="FP155" s="192">
        <f t="shared" si="249"/>
        <v>90</v>
      </c>
      <c r="FQ155" s="192">
        <f t="shared" si="249"/>
        <v>91</v>
      </c>
      <c r="FR155" s="192">
        <f t="shared" si="249"/>
        <v>92</v>
      </c>
      <c r="FS155" s="192">
        <f t="shared" si="249"/>
        <v>92</v>
      </c>
      <c r="FT155" s="192">
        <f t="shared" si="249"/>
        <v>90</v>
      </c>
      <c r="FU155" s="192">
        <f t="shared" si="249"/>
        <v>91</v>
      </c>
      <c r="FV155" s="192">
        <f t="shared" si="249"/>
        <v>92</v>
      </c>
      <c r="FW155" s="192">
        <f t="shared" si="249"/>
        <v>92</v>
      </c>
      <c r="FX155" s="192">
        <f t="shared" si="249"/>
        <v>90</v>
      </c>
      <c r="FY155" s="192">
        <f t="shared" si="249"/>
        <v>91</v>
      </c>
      <c r="FZ155" s="192">
        <f t="shared" si="249"/>
        <v>92</v>
      </c>
      <c r="GA155" s="192">
        <f t="shared" si="249"/>
        <v>92</v>
      </c>
      <c r="GB155" s="192">
        <f t="shared" si="249"/>
        <v>91</v>
      </c>
      <c r="GC155" s="192">
        <f t="shared" si="249"/>
        <v>91</v>
      </c>
      <c r="GD155" s="192">
        <f t="shared" si="249"/>
        <v>92</v>
      </c>
      <c r="GE155" s="192">
        <f t="shared" si="249"/>
        <v>92</v>
      </c>
      <c r="GF155" s="192">
        <f t="shared" si="249"/>
        <v>90</v>
      </c>
      <c r="GG155" s="192">
        <f t="shared" si="249"/>
        <v>91</v>
      </c>
      <c r="GH155" s="192">
        <f t="shared" si="249"/>
        <v>92</v>
      </c>
      <c r="GI155" s="192">
        <f t="shared" si="249"/>
        <v>92</v>
      </c>
      <c r="GJ155" s="192">
        <f t="shared" si="249"/>
        <v>90</v>
      </c>
    </row>
    <row r="156" spans="1:437" outlineLevel="1" x14ac:dyDescent="0.25"/>
    <row r="165" spans="1:1" x14ac:dyDescent="0.25">
      <c r="A165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3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4"/>
      <c r="B2" s="374"/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8" customFormat="1" x14ac:dyDescent="0.25">
      <c r="A10" s="423"/>
      <c r="B10" s="423"/>
      <c r="C10" s="424"/>
      <c r="D10" s="425"/>
      <c r="E10" s="433" t="str">
        <f ca="1" xml:space="preserve"> InpC!E$34</f>
        <v>Annual degredation</v>
      </c>
      <c r="F10" s="433">
        <f xml:space="preserve"> InpC!F$34</f>
        <v>5.0000000000000001E-3</v>
      </c>
      <c r="G10" s="433" t="str">
        <f xml:space="preserve"> InpC!G$34</f>
        <v>% p.a.</v>
      </c>
      <c r="H10" s="425"/>
      <c r="I10" s="427"/>
      <c r="J10" s="426"/>
      <c r="K10" s="426"/>
      <c r="L10" s="426"/>
      <c r="M10" s="426"/>
      <c r="N10" s="426"/>
      <c r="O10" s="426"/>
      <c r="P10" s="426"/>
      <c r="Q10" s="426"/>
      <c r="R10" s="426"/>
      <c r="S10" s="426"/>
      <c r="T10" s="426"/>
      <c r="U10" s="426"/>
      <c r="V10" s="426"/>
      <c r="W10" s="426"/>
      <c r="X10" s="426"/>
      <c r="Y10" s="426"/>
      <c r="Z10" s="426"/>
      <c r="AA10" s="426"/>
      <c r="AB10" s="426"/>
      <c r="AC10" s="426"/>
      <c r="AD10" s="426"/>
      <c r="AE10" s="426"/>
      <c r="AF10" s="426"/>
      <c r="AG10" s="426"/>
      <c r="AH10" s="426"/>
      <c r="AI10" s="426"/>
      <c r="AJ10" s="426"/>
      <c r="AK10" s="426"/>
      <c r="AL10" s="426"/>
      <c r="AM10" s="426"/>
      <c r="AN10" s="426"/>
      <c r="AO10" s="426"/>
      <c r="AP10" s="426"/>
      <c r="AQ10" s="426"/>
      <c r="AR10" s="426"/>
      <c r="AS10" s="426"/>
      <c r="AT10" s="426"/>
      <c r="AU10" s="426"/>
      <c r="AV10" s="426"/>
      <c r="AW10" s="426"/>
      <c r="AX10" s="426"/>
      <c r="AY10" s="426"/>
      <c r="AZ10" s="426"/>
      <c r="BA10" s="426"/>
      <c r="BB10" s="426"/>
      <c r="BC10" s="426"/>
      <c r="BD10" s="426"/>
      <c r="BE10" s="426"/>
      <c r="BF10" s="426"/>
      <c r="BG10" s="426"/>
      <c r="BH10" s="426"/>
      <c r="BI10" s="426"/>
      <c r="BJ10" s="426"/>
      <c r="BK10" s="426"/>
      <c r="BL10" s="426"/>
      <c r="BM10" s="426"/>
      <c r="BN10" s="426"/>
      <c r="BO10" s="426"/>
      <c r="BP10" s="426"/>
      <c r="BQ10" s="426"/>
      <c r="BR10" s="426"/>
      <c r="BS10" s="426"/>
      <c r="BT10" s="426"/>
      <c r="BU10" s="426"/>
      <c r="BV10" s="426"/>
      <c r="BW10" s="426"/>
      <c r="BX10" s="426"/>
      <c r="BY10" s="426"/>
      <c r="BZ10" s="426"/>
      <c r="CA10" s="426"/>
      <c r="CB10" s="426"/>
      <c r="CC10" s="426"/>
      <c r="CD10" s="426"/>
      <c r="CE10" s="426"/>
      <c r="CF10" s="426"/>
      <c r="CG10" s="426"/>
      <c r="CH10" s="426"/>
      <c r="CI10" s="426"/>
      <c r="CJ10" s="426"/>
      <c r="CK10" s="426"/>
      <c r="CL10" s="426"/>
      <c r="CM10" s="426"/>
      <c r="CN10" s="426"/>
      <c r="CO10" s="426"/>
      <c r="CP10" s="426"/>
      <c r="CQ10" s="426"/>
      <c r="CR10" s="426"/>
      <c r="CS10" s="426"/>
      <c r="CT10" s="426"/>
      <c r="CU10" s="426"/>
      <c r="CV10" s="426"/>
      <c r="CW10" s="426"/>
      <c r="CX10" s="426"/>
      <c r="CY10" s="426"/>
      <c r="CZ10" s="426"/>
      <c r="DA10" s="426"/>
      <c r="DB10" s="426"/>
      <c r="DC10" s="426"/>
      <c r="DD10" s="426"/>
      <c r="DE10" s="426"/>
      <c r="DF10" s="426"/>
      <c r="DG10" s="426"/>
      <c r="DH10" s="426"/>
      <c r="DI10" s="426"/>
      <c r="DJ10" s="426"/>
      <c r="DK10" s="426"/>
      <c r="DL10" s="426"/>
      <c r="DM10" s="426"/>
      <c r="DN10" s="426"/>
      <c r="DO10" s="426"/>
      <c r="DP10" s="426"/>
      <c r="DQ10" s="426"/>
      <c r="DR10" s="426"/>
      <c r="DS10" s="426"/>
      <c r="DT10" s="426"/>
      <c r="DU10" s="426"/>
      <c r="DV10" s="426"/>
      <c r="DW10" s="426"/>
      <c r="DX10" s="426"/>
      <c r="DY10" s="426"/>
      <c r="DZ10" s="426"/>
      <c r="EA10" s="426"/>
      <c r="EB10" s="426"/>
      <c r="EC10" s="426"/>
      <c r="ED10" s="426"/>
      <c r="EE10" s="426"/>
      <c r="EF10" s="426"/>
      <c r="EG10" s="426"/>
      <c r="EH10" s="426"/>
      <c r="EI10" s="426"/>
      <c r="EJ10" s="426"/>
      <c r="EK10" s="426"/>
      <c r="EL10" s="426"/>
      <c r="EM10" s="426"/>
      <c r="EN10" s="426"/>
      <c r="EO10" s="426"/>
      <c r="EP10" s="426"/>
      <c r="EQ10" s="426"/>
      <c r="ER10" s="426"/>
      <c r="ES10" s="426"/>
      <c r="ET10" s="426"/>
      <c r="EU10" s="426"/>
      <c r="EV10" s="426"/>
      <c r="EW10" s="426"/>
      <c r="EX10" s="426"/>
      <c r="EY10" s="426"/>
      <c r="EZ10" s="426"/>
      <c r="FA10" s="426"/>
      <c r="FB10" s="426"/>
      <c r="FC10" s="426"/>
      <c r="FD10" s="426"/>
      <c r="FE10" s="426"/>
      <c r="FF10" s="426"/>
      <c r="FG10" s="426"/>
      <c r="FH10" s="426"/>
      <c r="FI10" s="426"/>
      <c r="FJ10" s="426"/>
      <c r="FK10" s="426"/>
      <c r="FL10" s="426"/>
      <c r="FM10" s="426"/>
      <c r="FN10" s="426"/>
      <c r="FO10" s="426"/>
      <c r="FP10" s="426"/>
      <c r="FQ10" s="426"/>
      <c r="FR10" s="426"/>
      <c r="FS10" s="426"/>
      <c r="FT10" s="426"/>
      <c r="FU10" s="426"/>
      <c r="FV10" s="426"/>
      <c r="FW10" s="426"/>
      <c r="FX10" s="426"/>
      <c r="FY10" s="426"/>
      <c r="FZ10" s="426"/>
      <c r="GA10" s="426"/>
      <c r="GB10" s="426"/>
      <c r="GC10" s="426"/>
      <c r="GD10" s="426"/>
      <c r="GE10" s="426"/>
      <c r="GF10" s="426"/>
      <c r="GG10" s="426"/>
      <c r="GH10" s="426"/>
      <c r="GI10" s="426"/>
      <c r="GJ10" s="426"/>
    </row>
    <row r="11" spans="1:192" s="452" customFormat="1" x14ac:dyDescent="0.25">
      <c r="A11" s="313"/>
      <c r="B11" s="313"/>
      <c r="C11" s="314"/>
      <c r="D11" s="315"/>
      <c r="E11" s="532" t="str">
        <f xml:space="preserve"> Time!E$148</f>
        <v>Contract year number</v>
      </c>
      <c r="F11" s="532">
        <f xml:space="preserve"> Time!F$148</f>
        <v>0</v>
      </c>
      <c r="G11" s="532" t="str">
        <f xml:space="preserve"> Time!G$148</f>
        <v>counter</v>
      </c>
      <c r="H11" s="532">
        <f xml:space="preserve"> Time!H$148</f>
        <v>0</v>
      </c>
      <c r="I11" s="532">
        <f xml:space="preserve"> Time!I$148</f>
        <v>0</v>
      </c>
      <c r="J11" s="532">
        <f xml:space="preserve"> Time!J$148</f>
        <v>0</v>
      </c>
      <c r="K11" s="532">
        <f xml:space="preserve"> Time!K$148</f>
        <v>0</v>
      </c>
      <c r="L11" s="532">
        <f xml:space="preserve"> Time!L$148</f>
        <v>0</v>
      </c>
      <c r="M11" s="532">
        <f xml:space="preserve"> Time!M$148</f>
        <v>1</v>
      </c>
      <c r="N11" s="532">
        <f xml:space="preserve"> Time!N$148</f>
        <v>1</v>
      </c>
      <c r="O11" s="532">
        <f xml:space="preserve"> Time!O$148</f>
        <v>1</v>
      </c>
      <c r="P11" s="532">
        <f xml:space="preserve"> Time!P$148</f>
        <v>1</v>
      </c>
      <c r="Q11" s="532">
        <f xml:space="preserve"> Time!Q$148</f>
        <v>2</v>
      </c>
      <c r="R11" s="532">
        <f xml:space="preserve"> Time!R$148</f>
        <v>2</v>
      </c>
      <c r="S11" s="532">
        <f xml:space="preserve"> Time!S$148</f>
        <v>2</v>
      </c>
      <c r="T11" s="532">
        <f xml:space="preserve"> Time!T$148</f>
        <v>2</v>
      </c>
      <c r="U11" s="532">
        <f xml:space="preserve"> Time!U$148</f>
        <v>3</v>
      </c>
      <c r="V11" s="532">
        <f xml:space="preserve"> Time!V$148</f>
        <v>3</v>
      </c>
      <c r="W11" s="532">
        <f xml:space="preserve"> Time!W$148</f>
        <v>3</v>
      </c>
      <c r="X11" s="532">
        <f xml:space="preserve"> Time!X$148</f>
        <v>3</v>
      </c>
      <c r="Y11" s="532">
        <f xml:space="preserve"> Time!Y$148</f>
        <v>4</v>
      </c>
      <c r="Z11" s="532">
        <f xml:space="preserve"> Time!Z$148</f>
        <v>4</v>
      </c>
      <c r="AA11" s="532">
        <f xml:space="preserve"> Time!AA$148</f>
        <v>4</v>
      </c>
      <c r="AB11" s="532">
        <f xml:space="preserve"> Time!AB$148</f>
        <v>4</v>
      </c>
      <c r="AC11" s="532">
        <f xml:space="preserve"> Time!AC$148</f>
        <v>5</v>
      </c>
      <c r="AD11" s="532">
        <f xml:space="preserve"> Time!AD$148</f>
        <v>5</v>
      </c>
      <c r="AE11" s="532">
        <f xml:space="preserve"> Time!AE$148</f>
        <v>5</v>
      </c>
      <c r="AF11" s="532">
        <f xml:space="preserve"> Time!AF$148</f>
        <v>5</v>
      </c>
      <c r="AG11" s="532">
        <f xml:space="preserve"> Time!AG$148</f>
        <v>6</v>
      </c>
      <c r="AH11" s="532">
        <f xml:space="preserve"> Time!AH$148</f>
        <v>6</v>
      </c>
      <c r="AI11" s="532">
        <f xml:space="preserve"> Time!AI$148</f>
        <v>6</v>
      </c>
      <c r="AJ11" s="532">
        <f xml:space="preserve"> Time!AJ$148</f>
        <v>6</v>
      </c>
      <c r="AK11" s="532">
        <f xml:space="preserve"> Time!AK$148</f>
        <v>7</v>
      </c>
      <c r="AL11" s="532">
        <f xml:space="preserve"> Time!AL$148</f>
        <v>7</v>
      </c>
      <c r="AM11" s="532">
        <f xml:space="preserve"> Time!AM$148</f>
        <v>7</v>
      </c>
      <c r="AN11" s="532">
        <f xml:space="preserve"> Time!AN$148</f>
        <v>7</v>
      </c>
      <c r="AO11" s="532">
        <f xml:space="preserve"> Time!AO$148</f>
        <v>8</v>
      </c>
      <c r="AP11" s="532">
        <f xml:space="preserve"> Time!AP$148</f>
        <v>8</v>
      </c>
      <c r="AQ11" s="532">
        <f xml:space="preserve"> Time!AQ$148</f>
        <v>8</v>
      </c>
      <c r="AR11" s="532">
        <f xml:space="preserve"> Time!AR$148</f>
        <v>8</v>
      </c>
      <c r="AS11" s="532">
        <f xml:space="preserve"> Time!AS$148</f>
        <v>9</v>
      </c>
      <c r="AT11" s="532">
        <f xml:space="preserve"> Time!AT$148</f>
        <v>9</v>
      </c>
      <c r="AU11" s="532">
        <f xml:space="preserve"> Time!AU$148</f>
        <v>9</v>
      </c>
      <c r="AV11" s="532">
        <f xml:space="preserve"> Time!AV$148</f>
        <v>9</v>
      </c>
      <c r="AW11" s="532">
        <f xml:space="preserve"> Time!AW$148</f>
        <v>10</v>
      </c>
      <c r="AX11" s="532">
        <f xml:space="preserve"> Time!AX$148</f>
        <v>10</v>
      </c>
      <c r="AY11" s="532">
        <f xml:space="preserve"> Time!AY$148</f>
        <v>10</v>
      </c>
      <c r="AZ11" s="532">
        <f xml:space="preserve"> Time!AZ$148</f>
        <v>10</v>
      </c>
      <c r="BA11" s="532">
        <f xml:space="preserve"> Time!BA$148</f>
        <v>11</v>
      </c>
      <c r="BB11" s="532">
        <f xml:space="preserve"> Time!BB$148</f>
        <v>11</v>
      </c>
      <c r="BC11" s="532">
        <f xml:space="preserve"> Time!BC$148</f>
        <v>11</v>
      </c>
      <c r="BD11" s="532">
        <f xml:space="preserve"> Time!BD$148</f>
        <v>11</v>
      </c>
      <c r="BE11" s="532">
        <f xml:space="preserve"> Time!BE$148</f>
        <v>12</v>
      </c>
      <c r="BF11" s="532">
        <f xml:space="preserve"> Time!BF$148</f>
        <v>12</v>
      </c>
      <c r="BG11" s="532">
        <f xml:space="preserve"> Time!BG$148</f>
        <v>12</v>
      </c>
      <c r="BH11" s="532">
        <f xml:space="preserve"> Time!BH$148</f>
        <v>12</v>
      </c>
      <c r="BI11" s="532">
        <f xml:space="preserve"> Time!BI$148</f>
        <v>13</v>
      </c>
      <c r="BJ11" s="532">
        <f xml:space="preserve"> Time!BJ$148</f>
        <v>13</v>
      </c>
      <c r="BK11" s="532">
        <f xml:space="preserve"> Time!BK$148</f>
        <v>13</v>
      </c>
      <c r="BL11" s="532">
        <f xml:space="preserve"> Time!BL$148</f>
        <v>13</v>
      </c>
      <c r="BM11" s="532">
        <f xml:space="preserve"> Time!BM$148</f>
        <v>14</v>
      </c>
      <c r="BN11" s="532">
        <f xml:space="preserve"> Time!BN$148</f>
        <v>14</v>
      </c>
      <c r="BO11" s="532">
        <f xml:space="preserve"> Time!BO$148</f>
        <v>14</v>
      </c>
      <c r="BP11" s="532">
        <f xml:space="preserve"> Time!BP$148</f>
        <v>14</v>
      </c>
      <c r="BQ11" s="532">
        <f xml:space="preserve"> Time!BQ$148</f>
        <v>15</v>
      </c>
      <c r="BR11" s="532">
        <f xml:space="preserve"> Time!BR$148</f>
        <v>15</v>
      </c>
      <c r="BS11" s="532">
        <f xml:space="preserve"> Time!BS$148</f>
        <v>15</v>
      </c>
      <c r="BT11" s="532">
        <f xml:space="preserve"> Time!BT$148</f>
        <v>15</v>
      </c>
      <c r="BU11" s="532">
        <f xml:space="preserve"> Time!BU$148</f>
        <v>16</v>
      </c>
      <c r="BV11" s="532">
        <f xml:space="preserve"> Time!BV$148</f>
        <v>16</v>
      </c>
      <c r="BW11" s="532">
        <f xml:space="preserve"> Time!BW$148</f>
        <v>16</v>
      </c>
      <c r="BX11" s="532">
        <f xml:space="preserve"> Time!BX$148</f>
        <v>16</v>
      </c>
      <c r="BY11" s="532">
        <f xml:space="preserve"> Time!BY$148</f>
        <v>17</v>
      </c>
      <c r="BZ11" s="532">
        <f xml:space="preserve"> Time!BZ$148</f>
        <v>17</v>
      </c>
      <c r="CA11" s="532">
        <f xml:space="preserve"> Time!CA$148</f>
        <v>17</v>
      </c>
      <c r="CB11" s="532">
        <f xml:space="preserve"> Time!CB$148</f>
        <v>17</v>
      </c>
      <c r="CC11" s="532">
        <f xml:space="preserve"> Time!CC$148</f>
        <v>18</v>
      </c>
      <c r="CD11" s="532">
        <f xml:space="preserve"> Time!CD$148</f>
        <v>18</v>
      </c>
      <c r="CE11" s="532">
        <f xml:space="preserve"> Time!CE$148</f>
        <v>18</v>
      </c>
      <c r="CF11" s="532">
        <f xml:space="preserve"> Time!CF$148</f>
        <v>18</v>
      </c>
      <c r="CG11" s="532">
        <f xml:space="preserve"> Time!CG$148</f>
        <v>19</v>
      </c>
      <c r="CH11" s="532">
        <f xml:space="preserve"> Time!CH$148</f>
        <v>19</v>
      </c>
      <c r="CI11" s="532">
        <f xml:space="preserve"> Time!CI$148</f>
        <v>19</v>
      </c>
      <c r="CJ11" s="532">
        <f xml:space="preserve"> Time!CJ$148</f>
        <v>19</v>
      </c>
      <c r="CK11" s="532">
        <f xml:space="preserve"> Time!CK$148</f>
        <v>20</v>
      </c>
      <c r="CL11" s="532">
        <f xml:space="preserve"> Time!CL$148</f>
        <v>20</v>
      </c>
      <c r="CM11" s="532">
        <f xml:space="preserve"> Time!CM$148</f>
        <v>20</v>
      </c>
      <c r="CN11" s="532">
        <f xml:space="preserve"> Time!CN$148</f>
        <v>20</v>
      </c>
      <c r="CO11" s="532">
        <f xml:space="preserve"> Time!CO$148</f>
        <v>21</v>
      </c>
      <c r="CP11" s="532">
        <f xml:space="preserve"> Time!CP$148</f>
        <v>21</v>
      </c>
      <c r="CQ11" s="532">
        <f xml:space="preserve"> Time!CQ$148</f>
        <v>21</v>
      </c>
      <c r="CR11" s="532">
        <f xml:space="preserve"> Time!CR$148</f>
        <v>21</v>
      </c>
      <c r="CS11" s="532">
        <f xml:space="preserve"> Time!CS$148</f>
        <v>22</v>
      </c>
      <c r="CT11" s="532">
        <f xml:space="preserve"> Time!CT$148</f>
        <v>22</v>
      </c>
      <c r="CU11" s="532">
        <f xml:space="preserve"> Time!CU$148</f>
        <v>22</v>
      </c>
      <c r="CV11" s="532">
        <f xml:space="preserve"> Time!CV$148</f>
        <v>22</v>
      </c>
      <c r="CW11" s="532">
        <f xml:space="preserve"> Time!CW$148</f>
        <v>23</v>
      </c>
      <c r="CX11" s="532">
        <f xml:space="preserve"> Time!CX$148</f>
        <v>23</v>
      </c>
      <c r="CY11" s="532">
        <f xml:space="preserve"> Time!CY$148</f>
        <v>23</v>
      </c>
      <c r="CZ11" s="532">
        <f xml:space="preserve"> Time!CZ$148</f>
        <v>23</v>
      </c>
      <c r="DA11" s="532">
        <f xml:space="preserve"> Time!DA$148</f>
        <v>24</v>
      </c>
      <c r="DB11" s="532">
        <f xml:space="preserve"> Time!DB$148</f>
        <v>24</v>
      </c>
      <c r="DC11" s="532">
        <f xml:space="preserve"> Time!DC$148</f>
        <v>24</v>
      </c>
      <c r="DD11" s="532">
        <f xml:space="preserve"> Time!DD$148</f>
        <v>24</v>
      </c>
      <c r="DE11" s="532">
        <f xml:space="preserve"> Time!DE$148</f>
        <v>25</v>
      </c>
      <c r="DF11" s="532">
        <f xml:space="preserve"> Time!DF$148</f>
        <v>25</v>
      </c>
      <c r="DG11" s="532">
        <f xml:space="preserve"> Time!DG$148</f>
        <v>25</v>
      </c>
      <c r="DH11" s="532">
        <f xml:space="preserve"> Time!DH$148</f>
        <v>25</v>
      </c>
      <c r="DI11" s="532">
        <f xml:space="preserve"> Time!DI$148</f>
        <v>0</v>
      </c>
      <c r="DJ11" s="532">
        <f xml:space="preserve"> Time!DJ$148</f>
        <v>0</v>
      </c>
      <c r="DK11" s="532">
        <f xml:space="preserve"> Time!DK$148</f>
        <v>0</v>
      </c>
      <c r="DL11" s="532">
        <f xml:space="preserve"> Time!DL$148</f>
        <v>0</v>
      </c>
      <c r="DM11" s="532">
        <f xml:space="preserve"> Time!DM$148</f>
        <v>0</v>
      </c>
      <c r="DN11" s="532">
        <f xml:space="preserve"> Time!DN$148</f>
        <v>0</v>
      </c>
      <c r="DO11" s="532">
        <f xml:space="preserve"> Time!DO$148</f>
        <v>0</v>
      </c>
      <c r="DP11" s="532">
        <f xml:space="preserve"> Time!DP$148</f>
        <v>0</v>
      </c>
      <c r="DQ11" s="532">
        <f xml:space="preserve"> Time!DQ$148</f>
        <v>0</v>
      </c>
      <c r="DR11" s="532">
        <f xml:space="preserve"> Time!DR$148</f>
        <v>0</v>
      </c>
      <c r="DS11" s="532">
        <f xml:space="preserve"> Time!DS$148</f>
        <v>0</v>
      </c>
      <c r="DT11" s="532">
        <f xml:space="preserve"> Time!DT$148</f>
        <v>0</v>
      </c>
      <c r="DU11" s="532">
        <f xml:space="preserve"> Time!DU$148</f>
        <v>0</v>
      </c>
      <c r="DV11" s="532">
        <f xml:space="preserve"> Time!DV$148</f>
        <v>0</v>
      </c>
      <c r="DW11" s="532">
        <f xml:space="preserve"> Time!DW$148</f>
        <v>0</v>
      </c>
      <c r="DX11" s="532">
        <f xml:space="preserve"> Time!DX$148</f>
        <v>0</v>
      </c>
      <c r="DY11" s="532">
        <f xml:space="preserve"> Time!DY$148</f>
        <v>0</v>
      </c>
      <c r="DZ11" s="532">
        <f xml:space="preserve"> Time!DZ$148</f>
        <v>0</v>
      </c>
      <c r="EA11" s="532">
        <f xml:space="preserve"> Time!EA$148</f>
        <v>0</v>
      </c>
      <c r="EB11" s="532">
        <f xml:space="preserve"> Time!EB$148</f>
        <v>0</v>
      </c>
      <c r="EC11" s="532">
        <f xml:space="preserve"> Time!EC$148</f>
        <v>0</v>
      </c>
      <c r="ED11" s="532">
        <f xml:space="preserve"> Time!ED$148</f>
        <v>0</v>
      </c>
      <c r="EE11" s="532">
        <f xml:space="preserve"> Time!EE$148</f>
        <v>0</v>
      </c>
      <c r="EF11" s="532">
        <f xml:space="preserve"> Time!EF$148</f>
        <v>0</v>
      </c>
      <c r="EG11" s="532">
        <f xml:space="preserve"> Time!EG$148</f>
        <v>0</v>
      </c>
      <c r="EH11" s="532">
        <f xml:space="preserve"> Time!EH$148</f>
        <v>0</v>
      </c>
      <c r="EI11" s="532">
        <f xml:space="preserve"> Time!EI$148</f>
        <v>0</v>
      </c>
      <c r="EJ11" s="532">
        <f xml:space="preserve"> Time!EJ$148</f>
        <v>0</v>
      </c>
      <c r="EK11" s="532">
        <f xml:space="preserve"> Time!EK$148</f>
        <v>0</v>
      </c>
      <c r="EL11" s="532">
        <f xml:space="preserve"> Time!EL$148</f>
        <v>0</v>
      </c>
      <c r="EM11" s="532">
        <f xml:space="preserve"> Time!EM$148</f>
        <v>0</v>
      </c>
      <c r="EN11" s="532">
        <f xml:space="preserve"> Time!EN$148</f>
        <v>0</v>
      </c>
      <c r="EO11" s="532">
        <f xml:space="preserve"> Time!EO$148</f>
        <v>0</v>
      </c>
      <c r="EP11" s="532">
        <f xml:space="preserve"> Time!EP$148</f>
        <v>0</v>
      </c>
      <c r="EQ11" s="532">
        <f xml:space="preserve"> Time!EQ$148</f>
        <v>0</v>
      </c>
      <c r="ER11" s="532">
        <f xml:space="preserve"> Time!ER$148</f>
        <v>0</v>
      </c>
      <c r="ES11" s="532">
        <f xml:space="preserve"> Time!ES$148</f>
        <v>0</v>
      </c>
      <c r="ET11" s="532">
        <f xml:space="preserve"> Time!ET$148</f>
        <v>0</v>
      </c>
      <c r="EU11" s="532">
        <f xml:space="preserve"> Time!EU$148</f>
        <v>0</v>
      </c>
      <c r="EV11" s="532">
        <f xml:space="preserve"> Time!EV$148</f>
        <v>0</v>
      </c>
      <c r="EW11" s="532">
        <f xml:space="preserve"> Time!EW$148</f>
        <v>0</v>
      </c>
      <c r="EX11" s="532">
        <f xml:space="preserve"> Time!EX$148</f>
        <v>0</v>
      </c>
      <c r="EY11" s="532">
        <f xml:space="preserve"> Time!EY$148</f>
        <v>0</v>
      </c>
      <c r="EZ11" s="532">
        <f xml:space="preserve"> Time!EZ$148</f>
        <v>0</v>
      </c>
      <c r="FA11" s="532">
        <f xml:space="preserve"> Time!FA$148</f>
        <v>0</v>
      </c>
      <c r="FB11" s="532">
        <f xml:space="preserve"> Time!FB$148</f>
        <v>0</v>
      </c>
      <c r="FC11" s="532">
        <f xml:space="preserve"> Time!FC$148</f>
        <v>0</v>
      </c>
      <c r="FD11" s="532">
        <f xml:space="preserve"> Time!FD$148</f>
        <v>0</v>
      </c>
      <c r="FE11" s="532">
        <f xml:space="preserve"> Time!FE$148</f>
        <v>0</v>
      </c>
      <c r="FF11" s="532">
        <f xml:space="preserve"> Time!FF$148</f>
        <v>0</v>
      </c>
      <c r="FG11" s="532">
        <f xml:space="preserve"> Time!FG$148</f>
        <v>0</v>
      </c>
      <c r="FH11" s="532">
        <f xml:space="preserve"> Time!FH$148</f>
        <v>0</v>
      </c>
      <c r="FI11" s="532">
        <f xml:space="preserve"> Time!FI$148</f>
        <v>0</v>
      </c>
      <c r="FJ11" s="532">
        <f xml:space="preserve"> Time!FJ$148</f>
        <v>0</v>
      </c>
      <c r="FK11" s="532">
        <f xml:space="preserve"> Time!FK$148</f>
        <v>0</v>
      </c>
      <c r="FL11" s="532">
        <f xml:space="preserve"> Time!FL$148</f>
        <v>0</v>
      </c>
      <c r="FM11" s="532">
        <f xml:space="preserve"> Time!FM$148</f>
        <v>0</v>
      </c>
      <c r="FN11" s="532">
        <f xml:space="preserve"> Time!FN$148</f>
        <v>0</v>
      </c>
      <c r="FO11" s="532">
        <f xml:space="preserve"> Time!FO$148</f>
        <v>0</v>
      </c>
      <c r="FP11" s="532">
        <f xml:space="preserve"> Time!FP$148</f>
        <v>0</v>
      </c>
      <c r="FQ11" s="532">
        <f xml:space="preserve"> Time!FQ$148</f>
        <v>0</v>
      </c>
      <c r="FR11" s="532">
        <f xml:space="preserve"> Time!FR$148</f>
        <v>0</v>
      </c>
      <c r="FS11" s="532">
        <f xml:space="preserve"> Time!FS$148</f>
        <v>0</v>
      </c>
      <c r="FT11" s="532">
        <f xml:space="preserve"> Time!FT$148</f>
        <v>0</v>
      </c>
      <c r="FU11" s="532">
        <f xml:space="preserve"> Time!FU$148</f>
        <v>0</v>
      </c>
      <c r="FV11" s="532">
        <f xml:space="preserve"> Time!FV$148</f>
        <v>0</v>
      </c>
      <c r="FW11" s="532">
        <f xml:space="preserve"> Time!FW$148</f>
        <v>0</v>
      </c>
      <c r="FX11" s="532">
        <f xml:space="preserve"> Time!FX$148</f>
        <v>0</v>
      </c>
      <c r="FY11" s="532">
        <f xml:space="preserve"> Time!FY$148</f>
        <v>0</v>
      </c>
      <c r="FZ11" s="532">
        <f xml:space="preserve"> Time!FZ$148</f>
        <v>0</v>
      </c>
      <c r="GA11" s="532">
        <f xml:space="preserve"> Time!GA$148</f>
        <v>0</v>
      </c>
      <c r="GB11" s="532">
        <f xml:space="preserve"> Time!GB$148</f>
        <v>0</v>
      </c>
      <c r="GC11" s="532">
        <f xml:space="preserve"> Time!GC$148</f>
        <v>0</v>
      </c>
      <c r="GD11" s="532">
        <f xml:space="preserve"> Time!GD$148</f>
        <v>0</v>
      </c>
      <c r="GE11" s="532">
        <f xml:space="preserve"> Time!GE$148</f>
        <v>0</v>
      </c>
      <c r="GF11" s="532">
        <f xml:space="preserve"> Time!GF$148</f>
        <v>0</v>
      </c>
      <c r="GG11" s="532">
        <f xml:space="preserve"> Time!GG$148</f>
        <v>0</v>
      </c>
      <c r="GH11" s="532">
        <f xml:space="preserve"> Time!GH$148</f>
        <v>0</v>
      </c>
      <c r="GI11" s="532">
        <f xml:space="preserve"> Time!GI$148</f>
        <v>0</v>
      </c>
      <c r="GJ11" s="532">
        <f xml:space="preserve"> Time!GJ$148</f>
        <v>0</v>
      </c>
    </row>
    <row r="12" spans="1:192" s="520" customFormat="1" x14ac:dyDescent="0.25">
      <c r="A12" s="313"/>
      <c r="B12" s="313"/>
      <c r="C12" s="314"/>
      <c r="D12" s="315"/>
      <c r="E12" s="532" t="str">
        <f xml:space="preserve"> Time!E$97</f>
        <v>Operating period flag</v>
      </c>
      <c r="F12" s="532">
        <f xml:space="preserve"> Time!F$97</f>
        <v>0</v>
      </c>
      <c r="G12" s="532" t="str">
        <f xml:space="preserve"> Time!G$97</f>
        <v>flag</v>
      </c>
      <c r="H12" s="532">
        <f xml:space="preserve"> Time!H$97</f>
        <v>100</v>
      </c>
      <c r="I12" s="532">
        <f xml:space="preserve"> Time!I$97</f>
        <v>0</v>
      </c>
      <c r="J12" s="532">
        <f xml:space="preserve"> Time!J$97</f>
        <v>0</v>
      </c>
      <c r="K12" s="532">
        <f xml:space="preserve"> Time!K$97</f>
        <v>0</v>
      </c>
      <c r="L12" s="532">
        <f xml:space="preserve"> Time!L$97</f>
        <v>0</v>
      </c>
      <c r="M12" s="532">
        <f xml:space="preserve"> Time!M$97</f>
        <v>1</v>
      </c>
      <c r="N12" s="532">
        <f xml:space="preserve"> Time!N$97</f>
        <v>1</v>
      </c>
      <c r="O12" s="532">
        <f xml:space="preserve"> Time!O$97</f>
        <v>1</v>
      </c>
      <c r="P12" s="532">
        <f xml:space="preserve"> Time!P$97</f>
        <v>1</v>
      </c>
      <c r="Q12" s="532">
        <f xml:space="preserve"> Time!Q$97</f>
        <v>1</v>
      </c>
      <c r="R12" s="532">
        <f xml:space="preserve"> Time!R$97</f>
        <v>1</v>
      </c>
      <c r="S12" s="532">
        <f xml:space="preserve"> Time!S$97</f>
        <v>1</v>
      </c>
      <c r="T12" s="532">
        <f xml:space="preserve"> Time!T$97</f>
        <v>1</v>
      </c>
      <c r="U12" s="532">
        <f xml:space="preserve"> Time!U$97</f>
        <v>1</v>
      </c>
      <c r="V12" s="532">
        <f xml:space="preserve"> Time!V$97</f>
        <v>1</v>
      </c>
      <c r="W12" s="532">
        <f xml:space="preserve"> Time!W$97</f>
        <v>1</v>
      </c>
      <c r="X12" s="532">
        <f xml:space="preserve"> Time!X$97</f>
        <v>1</v>
      </c>
      <c r="Y12" s="532">
        <f xml:space="preserve"> Time!Y$97</f>
        <v>1</v>
      </c>
      <c r="Z12" s="532">
        <f xml:space="preserve"> Time!Z$97</f>
        <v>1</v>
      </c>
      <c r="AA12" s="532">
        <f xml:space="preserve"> Time!AA$97</f>
        <v>1</v>
      </c>
      <c r="AB12" s="532">
        <f xml:space="preserve"> Time!AB$97</f>
        <v>1</v>
      </c>
      <c r="AC12" s="532">
        <f xml:space="preserve"> Time!AC$97</f>
        <v>1</v>
      </c>
      <c r="AD12" s="532">
        <f xml:space="preserve"> Time!AD$97</f>
        <v>1</v>
      </c>
      <c r="AE12" s="532">
        <f xml:space="preserve"> Time!AE$97</f>
        <v>1</v>
      </c>
      <c r="AF12" s="532">
        <f xml:space="preserve"> Time!AF$97</f>
        <v>1</v>
      </c>
      <c r="AG12" s="532">
        <f xml:space="preserve"> Time!AG$97</f>
        <v>1</v>
      </c>
      <c r="AH12" s="532">
        <f xml:space="preserve"> Time!AH$97</f>
        <v>1</v>
      </c>
      <c r="AI12" s="532">
        <f xml:space="preserve"> Time!AI$97</f>
        <v>1</v>
      </c>
      <c r="AJ12" s="532">
        <f xml:space="preserve"> Time!AJ$97</f>
        <v>1</v>
      </c>
      <c r="AK12" s="532">
        <f xml:space="preserve"> Time!AK$97</f>
        <v>1</v>
      </c>
      <c r="AL12" s="532">
        <f xml:space="preserve"> Time!AL$97</f>
        <v>1</v>
      </c>
      <c r="AM12" s="532">
        <f xml:space="preserve"> Time!AM$97</f>
        <v>1</v>
      </c>
      <c r="AN12" s="532">
        <f xml:space="preserve"> Time!AN$97</f>
        <v>1</v>
      </c>
      <c r="AO12" s="532">
        <f xml:space="preserve"> Time!AO$97</f>
        <v>1</v>
      </c>
      <c r="AP12" s="532">
        <f xml:space="preserve"> Time!AP$97</f>
        <v>1</v>
      </c>
      <c r="AQ12" s="532">
        <f xml:space="preserve"> Time!AQ$97</f>
        <v>1</v>
      </c>
      <c r="AR12" s="532">
        <f xml:space="preserve"> Time!AR$97</f>
        <v>1</v>
      </c>
      <c r="AS12" s="532">
        <f xml:space="preserve"> Time!AS$97</f>
        <v>1</v>
      </c>
      <c r="AT12" s="532">
        <f xml:space="preserve"> Time!AT$97</f>
        <v>1</v>
      </c>
      <c r="AU12" s="532">
        <f xml:space="preserve"> Time!AU$97</f>
        <v>1</v>
      </c>
      <c r="AV12" s="532">
        <f xml:space="preserve"> Time!AV$97</f>
        <v>1</v>
      </c>
      <c r="AW12" s="532">
        <f xml:space="preserve"> Time!AW$97</f>
        <v>1</v>
      </c>
      <c r="AX12" s="532">
        <f xml:space="preserve"> Time!AX$97</f>
        <v>1</v>
      </c>
      <c r="AY12" s="532">
        <f xml:space="preserve"> Time!AY$97</f>
        <v>1</v>
      </c>
      <c r="AZ12" s="532">
        <f xml:space="preserve"> Time!AZ$97</f>
        <v>1</v>
      </c>
      <c r="BA12" s="532">
        <f xml:space="preserve"> Time!BA$97</f>
        <v>1</v>
      </c>
      <c r="BB12" s="532">
        <f xml:space="preserve"> Time!BB$97</f>
        <v>1</v>
      </c>
      <c r="BC12" s="532">
        <f xml:space="preserve"> Time!BC$97</f>
        <v>1</v>
      </c>
      <c r="BD12" s="532">
        <f xml:space="preserve"> Time!BD$97</f>
        <v>1</v>
      </c>
      <c r="BE12" s="532">
        <f xml:space="preserve"> Time!BE$97</f>
        <v>1</v>
      </c>
      <c r="BF12" s="532">
        <f xml:space="preserve"> Time!BF$97</f>
        <v>1</v>
      </c>
      <c r="BG12" s="532">
        <f xml:space="preserve"> Time!BG$97</f>
        <v>1</v>
      </c>
      <c r="BH12" s="532">
        <f xml:space="preserve"> Time!BH$97</f>
        <v>1</v>
      </c>
      <c r="BI12" s="532">
        <f xml:space="preserve"> Time!BI$97</f>
        <v>1</v>
      </c>
      <c r="BJ12" s="532">
        <f xml:space="preserve"> Time!BJ$97</f>
        <v>1</v>
      </c>
      <c r="BK12" s="532">
        <f xml:space="preserve"> Time!BK$97</f>
        <v>1</v>
      </c>
      <c r="BL12" s="532">
        <f xml:space="preserve"> Time!BL$97</f>
        <v>1</v>
      </c>
      <c r="BM12" s="532">
        <f xml:space="preserve"> Time!BM$97</f>
        <v>1</v>
      </c>
      <c r="BN12" s="532">
        <f xml:space="preserve"> Time!BN$97</f>
        <v>1</v>
      </c>
      <c r="BO12" s="532">
        <f xml:space="preserve"> Time!BO$97</f>
        <v>1</v>
      </c>
      <c r="BP12" s="532">
        <f xml:space="preserve"> Time!BP$97</f>
        <v>1</v>
      </c>
      <c r="BQ12" s="532">
        <f xml:space="preserve"> Time!BQ$97</f>
        <v>1</v>
      </c>
      <c r="BR12" s="532">
        <f xml:space="preserve"> Time!BR$97</f>
        <v>1</v>
      </c>
      <c r="BS12" s="532">
        <f xml:space="preserve"> Time!BS$97</f>
        <v>1</v>
      </c>
      <c r="BT12" s="532">
        <f xml:space="preserve"> Time!BT$97</f>
        <v>1</v>
      </c>
      <c r="BU12" s="532">
        <f xml:space="preserve"> Time!BU$97</f>
        <v>1</v>
      </c>
      <c r="BV12" s="532">
        <f xml:space="preserve"> Time!BV$97</f>
        <v>1</v>
      </c>
      <c r="BW12" s="532">
        <f xml:space="preserve"> Time!BW$97</f>
        <v>1</v>
      </c>
      <c r="BX12" s="532">
        <f xml:space="preserve"> Time!BX$97</f>
        <v>1</v>
      </c>
      <c r="BY12" s="532">
        <f xml:space="preserve"> Time!BY$97</f>
        <v>1</v>
      </c>
      <c r="BZ12" s="532">
        <f xml:space="preserve"> Time!BZ$97</f>
        <v>1</v>
      </c>
      <c r="CA12" s="532">
        <f xml:space="preserve"> Time!CA$97</f>
        <v>1</v>
      </c>
      <c r="CB12" s="532">
        <f xml:space="preserve"> Time!CB$97</f>
        <v>1</v>
      </c>
      <c r="CC12" s="532">
        <f xml:space="preserve"> Time!CC$97</f>
        <v>1</v>
      </c>
      <c r="CD12" s="532">
        <f xml:space="preserve"> Time!CD$97</f>
        <v>1</v>
      </c>
      <c r="CE12" s="532">
        <f xml:space="preserve"> Time!CE$97</f>
        <v>1</v>
      </c>
      <c r="CF12" s="532">
        <f xml:space="preserve"> Time!CF$97</f>
        <v>1</v>
      </c>
      <c r="CG12" s="532">
        <f xml:space="preserve"> Time!CG$97</f>
        <v>1</v>
      </c>
      <c r="CH12" s="532">
        <f xml:space="preserve"> Time!CH$97</f>
        <v>1</v>
      </c>
      <c r="CI12" s="532">
        <f xml:space="preserve"> Time!CI$97</f>
        <v>1</v>
      </c>
      <c r="CJ12" s="532">
        <f xml:space="preserve"> Time!CJ$97</f>
        <v>1</v>
      </c>
      <c r="CK12" s="532">
        <f xml:space="preserve"> Time!CK$97</f>
        <v>1</v>
      </c>
      <c r="CL12" s="532">
        <f xml:space="preserve"> Time!CL$97</f>
        <v>1</v>
      </c>
      <c r="CM12" s="532">
        <f xml:space="preserve"> Time!CM$97</f>
        <v>1</v>
      </c>
      <c r="CN12" s="532">
        <f xml:space="preserve"> Time!CN$97</f>
        <v>1</v>
      </c>
      <c r="CO12" s="532">
        <f xml:space="preserve"> Time!CO$97</f>
        <v>1</v>
      </c>
      <c r="CP12" s="532">
        <f xml:space="preserve"> Time!CP$97</f>
        <v>1</v>
      </c>
      <c r="CQ12" s="532">
        <f xml:space="preserve"> Time!CQ$97</f>
        <v>1</v>
      </c>
      <c r="CR12" s="532">
        <f xml:space="preserve"> Time!CR$97</f>
        <v>1</v>
      </c>
      <c r="CS12" s="532">
        <f xml:space="preserve"> Time!CS$97</f>
        <v>1</v>
      </c>
      <c r="CT12" s="532">
        <f xml:space="preserve"> Time!CT$97</f>
        <v>1</v>
      </c>
      <c r="CU12" s="532">
        <f xml:space="preserve"> Time!CU$97</f>
        <v>1</v>
      </c>
      <c r="CV12" s="532">
        <f xml:space="preserve"> Time!CV$97</f>
        <v>1</v>
      </c>
      <c r="CW12" s="532">
        <f xml:space="preserve"> Time!CW$97</f>
        <v>1</v>
      </c>
      <c r="CX12" s="532">
        <f xml:space="preserve"> Time!CX$97</f>
        <v>1</v>
      </c>
      <c r="CY12" s="532">
        <f xml:space="preserve"> Time!CY$97</f>
        <v>1</v>
      </c>
      <c r="CZ12" s="532">
        <f xml:space="preserve"> Time!CZ$97</f>
        <v>1</v>
      </c>
      <c r="DA12" s="532">
        <f xml:space="preserve"> Time!DA$97</f>
        <v>1</v>
      </c>
      <c r="DB12" s="532">
        <f xml:space="preserve"> Time!DB$97</f>
        <v>1</v>
      </c>
      <c r="DC12" s="532">
        <f xml:space="preserve"> Time!DC$97</f>
        <v>1</v>
      </c>
      <c r="DD12" s="532">
        <f xml:space="preserve"> Time!DD$97</f>
        <v>1</v>
      </c>
      <c r="DE12" s="532">
        <f xml:space="preserve"> Time!DE$97</f>
        <v>1</v>
      </c>
      <c r="DF12" s="532">
        <f xml:space="preserve"> Time!DF$97</f>
        <v>1</v>
      </c>
      <c r="DG12" s="532">
        <f xml:space="preserve"> Time!DG$97</f>
        <v>1</v>
      </c>
      <c r="DH12" s="532">
        <f xml:space="preserve"> Time!DH$97</f>
        <v>1</v>
      </c>
      <c r="DI12" s="532">
        <f xml:space="preserve"> Time!DI$97</f>
        <v>0</v>
      </c>
      <c r="DJ12" s="532">
        <f xml:space="preserve"> Time!DJ$97</f>
        <v>0</v>
      </c>
      <c r="DK12" s="532">
        <f xml:space="preserve"> Time!DK$97</f>
        <v>0</v>
      </c>
      <c r="DL12" s="532">
        <f xml:space="preserve"> Time!DL$97</f>
        <v>0</v>
      </c>
      <c r="DM12" s="532">
        <f xml:space="preserve"> Time!DM$97</f>
        <v>0</v>
      </c>
      <c r="DN12" s="532">
        <f xml:space="preserve"> Time!DN$97</f>
        <v>0</v>
      </c>
      <c r="DO12" s="532">
        <f xml:space="preserve"> Time!DO$97</f>
        <v>0</v>
      </c>
      <c r="DP12" s="532">
        <f xml:space="preserve"> Time!DP$97</f>
        <v>0</v>
      </c>
      <c r="DQ12" s="532">
        <f xml:space="preserve"> Time!DQ$97</f>
        <v>0</v>
      </c>
      <c r="DR12" s="532">
        <f xml:space="preserve"> Time!DR$97</f>
        <v>0</v>
      </c>
      <c r="DS12" s="532">
        <f xml:space="preserve"> Time!DS$97</f>
        <v>0</v>
      </c>
      <c r="DT12" s="532">
        <f xml:space="preserve"> Time!DT$97</f>
        <v>0</v>
      </c>
      <c r="DU12" s="532">
        <f xml:space="preserve"> Time!DU$97</f>
        <v>0</v>
      </c>
      <c r="DV12" s="532">
        <f xml:space="preserve"> Time!DV$97</f>
        <v>0</v>
      </c>
      <c r="DW12" s="532">
        <f xml:space="preserve"> Time!DW$97</f>
        <v>0</v>
      </c>
      <c r="DX12" s="532">
        <f xml:space="preserve"> Time!DX$97</f>
        <v>0</v>
      </c>
      <c r="DY12" s="532">
        <f xml:space="preserve"> Time!DY$97</f>
        <v>0</v>
      </c>
      <c r="DZ12" s="532">
        <f xml:space="preserve"> Time!DZ$97</f>
        <v>0</v>
      </c>
      <c r="EA12" s="532">
        <f xml:space="preserve"> Time!EA$97</f>
        <v>0</v>
      </c>
      <c r="EB12" s="532">
        <f xml:space="preserve"> Time!EB$97</f>
        <v>0</v>
      </c>
      <c r="EC12" s="532">
        <f xml:space="preserve"> Time!EC$97</f>
        <v>0</v>
      </c>
      <c r="ED12" s="532">
        <f xml:space="preserve"> Time!ED$97</f>
        <v>0</v>
      </c>
      <c r="EE12" s="532">
        <f xml:space="preserve"> Time!EE$97</f>
        <v>0</v>
      </c>
      <c r="EF12" s="532">
        <f xml:space="preserve"> Time!EF$97</f>
        <v>0</v>
      </c>
      <c r="EG12" s="532">
        <f xml:space="preserve"> Time!EG$97</f>
        <v>0</v>
      </c>
      <c r="EH12" s="532">
        <f xml:space="preserve"> Time!EH$97</f>
        <v>0</v>
      </c>
      <c r="EI12" s="532">
        <f xml:space="preserve"> Time!EI$97</f>
        <v>0</v>
      </c>
      <c r="EJ12" s="532">
        <f xml:space="preserve"> Time!EJ$97</f>
        <v>0</v>
      </c>
      <c r="EK12" s="532">
        <f xml:space="preserve"> Time!EK$97</f>
        <v>0</v>
      </c>
      <c r="EL12" s="532">
        <f xml:space="preserve"> Time!EL$97</f>
        <v>0</v>
      </c>
      <c r="EM12" s="532">
        <f xml:space="preserve"> Time!EM$97</f>
        <v>0</v>
      </c>
      <c r="EN12" s="532">
        <f xml:space="preserve"> Time!EN$97</f>
        <v>0</v>
      </c>
      <c r="EO12" s="532">
        <f xml:space="preserve"> Time!EO$97</f>
        <v>0</v>
      </c>
      <c r="EP12" s="532">
        <f xml:space="preserve"> Time!EP$97</f>
        <v>0</v>
      </c>
      <c r="EQ12" s="532">
        <f xml:space="preserve"> Time!EQ$97</f>
        <v>0</v>
      </c>
      <c r="ER12" s="532">
        <f xml:space="preserve"> Time!ER$97</f>
        <v>0</v>
      </c>
      <c r="ES12" s="532">
        <f xml:space="preserve"> Time!ES$97</f>
        <v>0</v>
      </c>
      <c r="ET12" s="532">
        <f xml:space="preserve"> Time!ET$97</f>
        <v>0</v>
      </c>
      <c r="EU12" s="532">
        <f xml:space="preserve"> Time!EU$97</f>
        <v>0</v>
      </c>
      <c r="EV12" s="532">
        <f xml:space="preserve"> Time!EV$97</f>
        <v>0</v>
      </c>
      <c r="EW12" s="532">
        <f xml:space="preserve"> Time!EW$97</f>
        <v>0</v>
      </c>
      <c r="EX12" s="532">
        <f xml:space="preserve"> Time!EX$97</f>
        <v>0</v>
      </c>
      <c r="EY12" s="532">
        <f xml:space="preserve"> Time!EY$97</f>
        <v>0</v>
      </c>
      <c r="EZ12" s="532">
        <f xml:space="preserve"> Time!EZ$97</f>
        <v>0</v>
      </c>
      <c r="FA12" s="532">
        <f xml:space="preserve"> Time!FA$97</f>
        <v>0</v>
      </c>
      <c r="FB12" s="532">
        <f xml:space="preserve"> Time!FB$97</f>
        <v>0</v>
      </c>
      <c r="FC12" s="532">
        <f xml:space="preserve"> Time!FC$97</f>
        <v>0</v>
      </c>
      <c r="FD12" s="532">
        <f xml:space="preserve"> Time!FD$97</f>
        <v>0</v>
      </c>
      <c r="FE12" s="532">
        <f xml:space="preserve"> Time!FE$97</f>
        <v>0</v>
      </c>
      <c r="FF12" s="532">
        <f xml:space="preserve"> Time!FF$97</f>
        <v>0</v>
      </c>
      <c r="FG12" s="532">
        <f xml:space="preserve"> Time!FG$97</f>
        <v>0</v>
      </c>
      <c r="FH12" s="532">
        <f xml:space="preserve"> Time!FH$97</f>
        <v>0</v>
      </c>
      <c r="FI12" s="532">
        <f xml:space="preserve"> Time!FI$97</f>
        <v>0</v>
      </c>
      <c r="FJ12" s="532">
        <f xml:space="preserve"> Time!FJ$97</f>
        <v>0</v>
      </c>
      <c r="FK12" s="532">
        <f xml:space="preserve"> Time!FK$97</f>
        <v>0</v>
      </c>
      <c r="FL12" s="532">
        <f xml:space="preserve"> Time!FL$97</f>
        <v>0</v>
      </c>
      <c r="FM12" s="532">
        <f xml:space="preserve"> Time!FM$97</f>
        <v>0</v>
      </c>
      <c r="FN12" s="532">
        <f xml:space="preserve"> Time!FN$97</f>
        <v>0</v>
      </c>
      <c r="FO12" s="532">
        <f xml:space="preserve"> Time!FO$97</f>
        <v>0</v>
      </c>
      <c r="FP12" s="532">
        <f xml:space="preserve"> Time!FP$97</f>
        <v>0</v>
      </c>
      <c r="FQ12" s="532">
        <f xml:space="preserve"> Time!FQ$97</f>
        <v>0</v>
      </c>
      <c r="FR12" s="532">
        <f xml:space="preserve"> Time!FR$97</f>
        <v>0</v>
      </c>
      <c r="FS12" s="532">
        <f xml:space="preserve"> Time!FS$97</f>
        <v>0</v>
      </c>
      <c r="FT12" s="532">
        <f xml:space="preserve"> Time!FT$97</f>
        <v>0</v>
      </c>
      <c r="FU12" s="532">
        <f xml:space="preserve"> Time!FU$97</f>
        <v>0</v>
      </c>
      <c r="FV12" s="532">
        <f xml:space="preserve"> Time!FV$97</f>
        <v>0</v>
      </c>
      <c r="FW12" s="532">
        <f xml:space="preserve"> Time!FW$97</f>
        <v>0</v>
      </c>
      <c r="FX12" s="532">
        <f xml:space="preserve"> Time!FX$97</f>
        <v>0</v>
      </c>
      <c r="FY12" s="532">
        <f xml:space="preserve"> Time!FY$97</f>
        <v>0</v>
      </c>
      <c r="FZ12" s="532">
        <f xml:space="preserve"> Time!FZ$97</f>
        <v>0</v>
      </c>
      <c r="GA12" s="532">
        <f xml:space="preserve"> Time!GA$97</f>
        <v>0</v>
      </c>
      <c r="GB12" s="532">
        <f xml:space="preserve"> Time!GB$97</f>
        <v>0</v>
      </c>
      <c r="GC12" s="532">
        <f xml:space="preserve"> Time!GC$97</f>
        <v>0</v>
      </c>
      <c r="GD12" s="532">
        <f xml:space="preserve"> Time!GD$97</f>
        <v>0</v>
      </c>
      <c r="GE12" s="532">
        <f xml:space="preserve"> Time!GE$97</f>
        <v>0</v>
      </c>
      <c r="GF12" s="532">
        <f xml:space="preserve"> Time!GF$97</f>
        <v>0</v>
      </c>
      <c r="GG12" s="532">
        <f xml:space="preserve"> Time!GG$97</f>
        <v>0</v>
      </c>
      <c r="GH12" s="532">
        <f xml:space="preserve"> Time!GH$97</f>
        <v>0</v>
      </c>
      <c r="GI12" s="532">
        <f xml:space="preserve"> Time!GI$97</f>
        <v>0</v>
      </c>
      <c r="GJ12" s="532">
        <f xml:space="preserve"> Time!GJ$97</f>
        <v>0</v>
      </c>
    </row>
    <row r="13" spans="1:192" s="418" customFormat="1" x14ac:dyDescent="0.25">
      <c r="A13" s="313"/>
      <c r="B13" s="313"/>
      <c r="C13" s="314"/>
      <c r="D13" s="315"/>
      <c r="E13" s="311" t="s">
        <v>240</v>
      </c>
      <c r="F13" s="311"/>
      <c r="G13" s="311" t="s">
        <v>108</v>
      </c>
      <c r="H13" s="311"/>
      <c r="I13" s="421"/>
      <c r="J13" s="426">
        <f t="shared" ref="J13:AO13" si="0" xml:space="preserve"> IF( J12 = 1, 1 / ((1 + $F10) ^ (J11 - 1)), 0)</f>
        <v>0</v>
      </c>
      <c r="K13" s="426">
        <f t="shared" si="0"/>
        <v>0</v>
      </c>
      <c r="L13" s="426">
        <f t="shared" si="0"/>
        <v>0</v>
      </c>
      <c r="M13" s="426">
        <f t="shared" si="0"/>
        <v>1</v>
      </c>
      <c r="N13" s="426">
        <f t="shared" si="0"/>
        <v>1</v>
      </c>
      <c r="O13" s="426">
        <f t="shared" si="0"/>
        <v>1</v>
      </c>
      <c r="P13" s="426">
        <f t="shared" si="0"/>
        <v>1</v>
      </c>
      <c r="Q13" s="426">
        <f t="shared" si="0"/>
        <v>0.99502487562189068</v>
      </c>
      <c r="R13" s="426">
        <f t="shared" si="0"/>
        <v>0.99502487562189068</v>
      </c>
      <c r="S13" s="426">
        <f t="shared" si="0"/>
        <v>0.99502487562189068</v>
      </c>
      <c r="T13" s="426">
        <f t="shared" si="0"/>
        <v>0.99502487562189068</v>
      </c>
      <c r="U13" s="426">
        <f t="shared" si="0"/>
        <v>0.99007450310635903</v>
      </c>
      <c r="V13" s="426">
        <f t="shared" si="0"/>
        <v>0.99007450310635903</v>
      </c>
      <c r="W13" s="426">
        <f t="shared" si="0"/>
        <v>0.99007450310635903</v>
      </c>
      <c r="X13" s="426">
        <f t="shared" si="0"/>
        <v>0.99007450310635903</v>
      </c>
      <c r="Y13" s="426">
        <f t="shared" si="0"/>
        <v>0.98514875930981005</v>
      </c>
      <c r="Z13" s="426">
        <f t="shared" si="0"/>
        <v>0.98514875930981005</v>
      </c>
      <c r="AA13" s="426">
        <f t="shared" si="0"/>
        <v>0.98514875930981005</v>
      </c>
      <c r="AB13" s="426">
        <f t="shared" si="0"/>
        <v>0.98514875930981005</v>
      </c>
      <c r="AC13" s="426">
        <f t="shared" si="0"/>
        <v>0.9802475217013038</v>
      </c>
      <c r="AD13" s="426">
        <f t="shared" si="0"/>
        <v>0.9802475217013038</v>
      </c>
      <c r="AE13" s="426">
        <f t="shared" si="0"/>
        <v>0.9802475217013038</v>
      </c>
      <c r="AF13" s="426">
        <f t="shared" si="0"/>
        <v>0.9802475217013038</v>
      </c>
      <c r="AG13" s="426">
        <f t="shared" si="0"/>
        <v>0.97537066835950648</v>
      </c>
      <c r="AH13" s="426">
        <f t="shared" si="0"/>
        <v>0.97537066835950648</v>
      </c>
      <c r="AI13" s="426">
        <f t="shared" si="0"/>
        <v>0.97537066835950648</v>
      </c>
      <c r="AJ13" s="426">
        <f t="shared" si="0"/>
        <v>0.97537066835950648</v>
      </c>
      <c r="AK13" s="426">
        <f t="shared" si="0"/>
        <v>0.97051807796965839</v>
      </c>
      <c r="AL13" s="426">
        <f t="shared" si="0"/>
        <v>0.97051807796965839</v>
      </c>
      <c r="AM13" s="426">
        <f t="shared" si="0"/>
        <v>0.97051807796965839</v>
      </c>
      <c r="AN13" s="426">
        <f t="shared" si="0"/>
        <v>0.97051807796965839</v>
      </c>
      <c r="AO13" s="426">
        <f t="shared" si="0"/>
        <v>0.96568962982055562</v>
      </c>
      <c r="AP13" s="426">
        <f t="shared" ref="AP13:BU13" si="1" xml:space="preserve"> IF( AP12 = 1, 1 / ((1 + $F10) ^ (AP11 - 1)), 0)</f>
        <v>0.96568962982055562</v>
      </c>
      <c r="AQ13" s="426">
        <f t="shared" si="1"/>
        <v>0.96568962982055562</v>
      </c>
      <c r="AR13" s="426">
        <f t="shared" si="1"/>
        <v>0.96568962982055562</v>
      </c>
      <c r="AS13" s="426">
        <f t="shared" si="1"/>
        <v>0.96088520380154796</v>
      </c>
      <c r="AT13" s="426">
        <f t="shared" si="1"/>
        <v>0.96088520380154796</v>
      </c>
      <c r="AU13" s="426">
        <f t="shared" si="1"/>
        <v>0.96088520380154796</v>
      </c>
      <c r="AV13" s="426">
        <f t="shared" si="1"/>
        <v>0.96088520380154796</v>
      </c>
      <c r="AW13" s="426">
        <f t="shared" si="1"/>
        <v>0.95610468039955032</v>
      </c>
      <c r="AX13" s="426">
        <f t="shared" si="1"/>
        <v>0.95610468039955032</v>
      </c>
      <c r="AY13" s="426">
        <f t="shared" si="1"/>
        <v>0.95610468039955032</v>
      </c>
      <c r="AZ13" s="426">
        <f t="shared" si="1"/>
        <v>0.95610468039955032</v>
      </c>
      <c r="BA13" s="426">
        <f t="shared" si="1"/>
        <v>0.95134794069607009</v>
      </c>
      <c r="BB13" s="426">
        <f t="shared" si="1"/>
        <v>0.95134794069607009</v>
      </c>
      <c r="BC13" s="426">
        <f t="shared" si="1"/>
        <v>0.95134794069607009</v>
      </c>
      <c r="BD13" s="426">
        <f t="shared" si="1"/>
        <v>0.95134794069607009</v>
      </c>
      <c r="BE13" s="426">
        <f t="shared" si="1"/>
        <v>0.94661486636424896</v>
      </c>
      <c r="BF13" s="426">
        <f t="shared" si="1"/>
        <v>0.94661486636424896</v>
      </c>
      <c r="BG13" s="426">
        <f t="shared" si="1"/>
        <v>0.94661486636424896</v>
      </c>
      <c r="BH13" s="426">
        <f t="shared" si="1"/>
        <v>0.94661486636424896</v>
      </c>
      <c r="BI13" s="426">
        <f t="shared" si="1"/>
        <v>0.94190533966591972</v>
      </c>
      <c r="BJ13" s="426">
        <f t="shared" si="1"/>
        <v>0.94190533966591972</v>
      </c>
      <c r="BK13" s="426">
        <f t="shared" si="1"/>
        <v>0.94190533966591972</v>
      </c>
      <c r="BL13" s="426">
        <f t="shared" si="1"/>
        <v>0.94190533966591972</v>
      </c>
      <c r="BM13" s="426">
        <f t="shared" si="1"/>
        <v>0.93721924344867635</v>
      </c>
      <c r="BN13" s="426">
        <f t="shared" si="1"/>
        <v>0.93721924344867635</v>
      </c>
      <c r="BO13" s="426">
        <f t="shared" si="1"/>
        <v>0.93721924344867635</v>
      </c>
      <c r="BP13" s="426">
        <f t="shared" si="1"/>
        <v>0.93721924344867635</v>
      </c>
      <c r="BQ13" s="426">
        <f t="shared" si="1"/>
        <v>0.93255646114296176</v>
      </c>
      <c r="BR13" s="426">
        <f t="shared" si="1"/>
        <v>0.93255646114296176</v>
      </c>
      <c r="BS13" s="426">
        <f t="shared" si="1"/>
        <v>0.93255646114296176</v>
      </c>
      <c r="BT13" s="426">
        <f t="shared" si="1"/>
        <v>0.93255646114296176</v>
      </c>
      <c r="BU13" s="426">
        <f t="shared" si="1"/>
        <v>0.92791687675916612</v>
      </c>
      <c r="BV13" s="426">
        <f t="shared" ref="BV13:DA13" si="2" xml:space="preserve"> IF( BV12 = 1, 1 / ((1 + $F10) ^ (BV11 - 1)), 0)</f>
        <v>0.92791687675916612</v>
      </c>
      <c r="BW13" s="426">
        <f t="shared" si="2"/>
        <v>0.92791687675916612</v>
      </c>
      <c r="BX13" s="426">
        <f t="shared" si="2"/>
        <v>0.92791687675916612</v>
      </c>
      <c r="BY13" s="426">
        <f t="shared" si="2"/>
        <v>0.92330037488474248</v>
      </c>
      <c r="BZ13" s="426">
        <f t="shared" si="2"/>
        <v>0.92330037488474248</v>
      </c>
      <c r="CA13" s="426">
        <f t="shared" si="2"/>
        <v>0.92330037488474248</v>
      </c>
      <c r="CB13" s="426">
        <f t="shared" si="2"/>
        <v>0.92330037488474248</v>
      </c>
      <c r="CC13" s="426">
        <f t="shared" si="2"/>
        <v>0.9187068406813359</v>
      </c>
      <c r="CD13" s="426">
        <f t="shared" si="2"/>
        <v>0.9187068406813359</v>
      </c>
      <c r="CE13" s="426">
        <f t="shared" si="2"/>
        <v>0.9187068406813359</v>
      </c>
      <c r="CF13" s="426">
        <f t="shared" si="2"/>
        <v>0.9187068406813359</v>
      </c>
      <c r="CG13" s="426">
        <f t="shared" si="2"/>
        <v>0.91413615988192654</v>
      </c>
      <c r="CH13" s="426">
        <f t="shared" si="2"/>
        <v>0.91413615988192654</v>
      </c>
      <c r="CI13" s="426">
        <f t="shared" si="2"/>
        <v>0.91413615988192654</v>
      </c>
      <c r="CJ13" s="426">
        <f t="shared" si="2"/>
        <v>0.91413615988192654</v>
      </c>
      <c r="CK13" s="426">
        <f t="shared" si="2"/>
        <v>0.90958821878798668</v>
      </c>
      <c r="CL13" s="426">
        <f t="shared" si="2"/>
        <v>0.90958821878798668</v>
      </c>
      <c r="CM13" s="426">
        <f t="shared" si="2"/>
        <v>0.90958821878798668</v>
      </c>
      <c r="CN13" s="426">
        <f t="shared" si="2"/>
        <v>0.90958821878798668</v>
      </c>
      <c r="CO13" s="426">
        <f t="shared" si="2"/>
        <v>0.90506290426665348</v>
      </c>
      <c r="CP13" s="426">
        <f t="shared" si="2"/>
        <v>0.90506290426665348</v>
      </c>
      <c r="CQ13" s="426">
        <f t="shared" si="2"/>
        <v>0.90506290426665348</v>
      </c>
      <c r="CR13" s="426">
        <f t="shared" si="2"/>
        <v>0.90506290426665348</v>
      </c>
      <c r="CS13" s="426">
        <f t="shared" si="2"/>
        <v>0.90056010374791418</v>
      </c>
      <c r="CT13" s="426">
        <f t="shared" si="2"/>
        <v>0.90056010374791418</v>
      </c>
      <c r="CU13" s="426">
        <f t="shared" si="2"/>
        <v>0.90056010374791418</v>
      </c>
      <c r="CV13" s="426">
        <f t="shared" si="2"/>
        <v>0.90056010374791418</v>
      </c>
      <c r="CW13" s="426">
        <f t="shared" si="2"/>
        <v>0.89607970522180524</v>
      </c>
      <c r="CX13" s="426">
        <f t="shared" si="2"/>
        <v>0.89607970522180524</v>
      </c>
      <c r="CY13" s="426">
        <f t="shared" si="2"/>
        <v>0.89607970522180524</v>
      </c>
      <c r="CZ13" s="426">
        <f t="shared" si="2"/>
        <v>0.89607970522180524</v>
      </c>
      <c r="DA13" s="426">
        <f t="shared" si="2"/>
        <v>0.89162159723562728</v>
      </c>
      <c r="DB13" s="426">
        <f t="shared" ref="DB13:EG13" si="3" xml:space="preserve"> IF( DB12 = 1, 1 / ((1 + $F10) ^ (DB11 - 1)), 0)</f>
        <v>0.89162159723562728</v>
      </c>
      <c r="DC13" s="426">
        <f t="shared" si="3"/>
        <v>0.89162159723562728</v>
      </c>
      <c r="DD13" s="426">
        <f t="shared" si="3"/>
        <v>0.89162159723562728</v>
      </c>
      <c r="DE13" s="426">
        <f t="shared" si="3"/>
        <v>0.88718566889117134</v>
      </c>
      <c r="DF13" s="426">
        <f t="shared" si="3"/>
        <v>0.88718566889117134</v>
      </c>
      <c r="DG13" s="426">
        <f t="shared" si="3"/>
        <v>0.88718566889117134</v>
      </c>
      <c r="DH13" s="426">
        <f t="shared" si="3"/>
        <v>0.88718566889117134</v>
      </c>
      <c r="DI13" s="426">
        <f t="shared" si="3"/>
        <v>0</v>
      </c>
      <c r="DJ13" s="426">
        <f t="shared" si="3"/>
        <v>0</v>
      </c>
      <c r="DK13" s="426">
        <f t="shared" si="3"/>
        <v>0</v>
      </c>
      <c r="DL13" s="426">
        <f t="shared" si="3"/>
        <v>0</v>
      </c>
      <c r="DM13" s="426">
        <f t="shared" si="3"/>
        <v>0</v>
      </c>
      <c r="DN13" s="426">
        <f t="shared" si="3"/>
        <v>0</v>
      </c>
      <c r="DO13" s="426">
        <f t="shared" si="3"/>
        <v>0</v>
      </c>
      <c r="DP13" s="426">
        <f t="shared" si="3"/>
        <v>0</v>
      </c>
      <c r="DQ13" s="426">
        <f t="shared" si="3"/>
        <v>0</v>
      </c>
      <c r="DR13" s="426">
        <f t="shared" si="3"/>
        <v>0</v>
      </c>
      <c r="DS13" s="426">
        <f t="shared" si="3"/>
        <v>0</v>
      </c>
      <c r="DT13" s="426">
        <f t="shared" si="3"/>
        <v>0</v>
      </c>
      <c r="DU13" s="426">
        <f t="shared" si="3"/>
        <v>0</v>
      </c>
      <c r="DV13" s="426">
        <f t="shared" si="3"/>
        <v>0</v>
      </c>
      <c r="DW13" s="426">
        <f t="shared" si="3"/>
        <v>0</v>
      </c>
      <c r="DX13" s="426">
        <f t="shared" si="3"/>
        <v>0</v>
      </c>
      <c r="DY13" s="426">
        <f t="shared" si="3"/>
        <v>0</v>
      </c>
      <c r="DZ13" s="426">
        <f t="shared" si="3"/>
        <v>0</v>
      </c>
      <c r="EA13" s="426">
        <f t="shared" si="3"/>
        <v>0</v>
      </c>
      <c r="EB13" s="426">
        <f t="shared" si="3"/>
        <v>0</v>
      </c>
      <c r="EC13" s="426">
        <f t="shared" si="3"/>
        <v>0</v>
      </c>
      <c r="ED13" s="426">
        <f t="shared" si="3"/>
        <v>0</v>
      </c>
      <c r="EE13" s="426">
        <f t="shared" si="3"/>
        <v>0</v>
      </c>
      <c r="EF13" s="426">
        <f t="shared" si="3"/>
        <v>0</v>
      </c>
      <c r="EG13" s="426">
        <f t="shared" si="3"/>
        <v>0</v>
      </c>
      <c r="EH13" s="426">
        <f t="shared" ref="EH13:FM13" si="4" xml:space="preserve"> IF( EH12 = 1, 1 / ((1 + $F10) ^ (EH11 - 1)), 0)</f>
        <v>0</v>
      </c>
      <c r="EI13" s="426">
        <f t="shared" si="4"/>
        <v>0</v>
      </c>
      <c r="EJ13" s="426">
        <f t="shared" si="4"/>
        <v>0</v>
      </c>
      <c r="EK13" s="426">
        <f t="shared" si="4"/>
        <v>0</v>
      </c>
      <c r="EL13" s="426">
        <f t="shared" si="4"/>
        <v>0</v>
      </c>
      <c r="EM13" s="426">
        <f t="shared" si="4"/>
        <v>0</v>
      </c>
      <c r="EN13" s="426">
        <f t="shared" si="4"/>
        <v>0</v>
      </c>
      <c r="EO13" s="426">
        <f t="shared" si="4"/>
        <v>0</v>
      </c>
      <c r="EP13" s="426">
        <f t="shared" si="4"/>
        <v>0</v>
      </c>
      <c r="EQ13" s="426">
        <f t="shared" si="4"/>
        <v>0</v>
      </c>
      <c r="ER13" s="426">
        <f t="shared" si="4"/>
        <v>0</v>
      </c>
      <c r="ES13" s="426">
        <f t="shared" si="4"/>
        <v>0</v>
      </c>
      <c r="ET13" s="426">
        <f t="shared" si="4"/>
        <v>0</v>
      </c>
      <c r="EU13" s="426">
        <f t="shared" si="4"/>
        <v>0</v>
      </c>
      <c r="EV13" s="426">
        <f t="shared" si="4"/>
        <v>0</v>
      </c>
      <c r="EW13" s="426">
        <f t="shared" si="4"/>
        <v>0</v>
      </c>
      <c r="EX13" s="426">
        <f t="shared" si="4"/>
        <v>0</v>
      </c>
      <c r="EY13" s="426">
        <f t="shared" si="4"/>
        <v>0</v>
      </c>
      <c r="EZ13" s="426">
        <f t="shared" si="4"/>
        <v>0</v>
      </c>
      <c r="FA13" s="426">
        <f t="shared" si="4"/>
        <v>0</v>
      </c>
      <c r="FB13" s="426">
        <f t="shared" si="4"/>
        <v>0</v>
      </c>
      <c r="FC13" s="426">
        <f t="shared" si="4"/>
        <v>0</v>
      </c>
      <c r="FD13" s="426">
        <f t="shared" si="4"/>
        <v>0</v>
      </c>
      <c r="FE13" s="426">
        <f t="shared" si="4"/>
        <v>0</v>
      </c>
      <c r="FF13" s="426">
        <f t="shared" si="4"/>
        <v>0</v>
      </c>
      <c r="FG13" s="426">
        <f t="shared" si="4"/>
        <v>0</v>
      </c>
      <c r="FH13" s="426">
        <f t="shared" si="4"/>
        <v>0</v>
      </c>
      <c r="FI13" s="426">
        <f t="shared" si="4"/>
        <v>0</v>
      </c>
      <c r="FJ13" s="426">
        <f t="shared" si="4"/>
        <v>0</v>
      </c>
      <c r="FK13" s="426">
        <f t="shared" si="4"/>
        <v>0</v>
      </c>
      <c r="FL13" s="426">
        <f t="shared" si="4"/>
        <v>0</v>
      </c>
      <c r="FM13" s="426">
        <f t="shared" si="4"/>
        <v>0</v>
      </c>
      <c r="FN13" s="426">
        <f t="shared" ref="FN13:GJ13" si="5" xml:space="preserve"> IF( FN12 = 1, 1 / ((1 + $F10) ^ (FN11 - 1)), 0)</f>
        <v>0</v>
      </c>
      <c r="FO13" s="426">
        <f t="shared" si="5"/>
        <v>0</v>
      </c>
      <c r="FP13" s="426">
        <f t="shared" si="5"/>
        <v>0</v>
      </c>
      <c r="FQ13" s="426">
        <f t="shared" si="5"/>
        <v>0</v>
      </c>
      <c r="FR13" s="426">
        <f t="shared" si="5"/>
        <v>0</v>
      </c>
      <c r="FS13" s="426">
        <f t="shared" si="5"/>
        <v>0</v>
      </c>
      <c r="FT13" s="426">
        <f t="shared" si="5"/>
        <v>0</v>
      </c>
      <c r="FU13" s="426">
        <f t="shared" si="5"/>
        <v>0</v>
      </c>
      <c r="FV13" s="426">
        <f t="shared" si="5"/>
        <v>0</v>
      </c>
      <c r="FW13" s="426">
        <f t="shared" si="5"/>
        <v>0</v>
      </c>
      <c r="FX13" s="426">
        <f t="shared" si="5"/>
        <v>0</v>
      </c>
      <c r="FY13" s="426">
        <f t="shared" si="5"/>
        <v>0</v>
      </c>
      <c r="FZ13" s="426">
        <f t="shared" si="5"/>
        <v>0</v>
      </c>
      <c r="GA13" s="426">
        <f t="shared" si="5"/>
        <v>0</v>
      </c>
      <c r="GB13" s="426">
        <f t="shared" si="5"/>
        <v>0</v>
      </c>
      <c r="GC13" s="426">
        <f t="shared" si="5"/>
        <v>0</v>
      </c>
      <c r="GD13" s="426">
        <f t="shared" si="5"/>
        <v>0</v>
      </c>
      <c r="GE13" s="426">
        <f t="shared" si="5"/>
        <v>0</v>
      </c>
      <c r="GF13" s="426">
        <f t="shared" si="5"/>
        <v>0</v>
      </c>
      <c r="GG13" s="426">
        <f t="shared" si="5"/>
        <v>0</v>
      </c>
      <c r="GH13" s="426">
        <f t="shared" si="5"/>
        <v>0</v>
      </c>
      <c r="GI13" s="426">
        <f t="shared" si="5"/>
        <v>0</v>
      </c>
      <c r="GJ13" s="426">
        <f t="shared" si="5"/>
        <v>0</v>
      </c>
    </row>
    <row r="15" spans="1:192" s="427" customFormat="1" x14ac:dyDescent="0.25">
      <c r="A15" s="423"/>
      <c r="B15" s="423"/>
      <c r="C15" s="424"/>
      <c r="D15" s="425"/>
      <c r="E15" s="433" t="str">
        <f xml:space="preserve"> InpC!E$28</f>
        <v>Q1 seasonal adjustment</v>
      </c>
      <c r="F15" s="433">
        <f xml:space="preserve"> InpC!F$28</f>
        <v>0.33</v>
      </c>
      <c r="G15" s="433" t="str">
        <f xml:space="preserve"> InpC!G$28</f>
        <v>% of annual yield</v>
      </c>
      <c r="H15" s="425"/>
    </row>
    <row r="16" spans="1:192" s="427" customFormat="1" x14ac:dyDescent="0.25">
      <c r="A16" s="423"/>
      <c r="B16" s="423"/>
      <c r="C16" s="424"/>
      <c r="D16" s="425"/>
      <c r="E16" s="433" t="str">
        <f xml:space="preserve"> InpC!E$29</f>
        <v>Q2 seasonal adjustment</v>
      </c>
      <c r="F16" s="433">
        <f xml:space="preserve"> InpC!F$29</f>
        <v>0.36</v>
      </c>
      <c r="G16" s="433" t="str">
        <f xml:space="preserve"> InpC!G$29</f>
        <v>% of annual yield</v>
      </c>
      <c r="H16" s="425"/>
    </row>
    <row r="17" spans="1:192" s="427" customFormat="1" x14ac:dyDescent="0.25">
      <c r="A17" s="423"/>
      <c r="B17" s="423"/>
      <c r="C17" s="424"/>
      <c r="D17" s="425"/>
      <c r="E17" s="433" t="str">
        <f xml:space="preserve"> InpC!E$30</f>
        <v>Q3 seasonal adjustment</v>
      </c>
      <c r="F17" s="433">
        <f xml:space="preserve"> InpC!F$30</f>
        <v>0.15499999999999992</v>
      </c>
      <c r="G17" s="433" t="str">
        <f xml:space="preserve"> InpC!G$30</f>
        <v>% of annual yield</v>
      </c>
      <c r="H17" s="425"/>
    </row>
    <row r="18" spans="1:192" s="427" customFormat="1" x14ac:dyDescent="0.25">
      <c r="A18" s="423"/>
      <c r="B18" s="423"/>
      <c r="C18" s="424"/>
      <c r="D18" s="425"/>
      <c r="E18" s="433" t="str">
        <f xml:space="preserve"> InpC!E$31</f>
        <v>Q4 seasonal adjustment</v>
      </c>
      <c r="F18" s="433">
        <f xml:space="preserve"> InpC!F$31</f>
        <v>0.155</v>
      </c>
      <c r="G18" s="433" t="str">
        <f xml:space="preserve"> InpC!G$31</f>
        <v>% of annual yield</v>
      </c>
      <c r="H18" s="425"/>
    </row>
    <row r="19" spans="1:192" s="316" customFormat="1" x14ac:dyDescent="0.25">
      <c r="A19" s="313"/>
      <c r="B19" s="313"/>
      <c r="C19" s="314"/>
      <c r="D19" s="315"/>
      <c r="E19" s="110" t="str">
        <f xml:space="preserve"> Time!E$142</f>
        <v>Period number</v>
      </c>
      <c r="F19" s="110">
        <f xml:space="preserve"> Time!F$142</f>
        <v>0</v>
      </c>
      <c r="G19" s="110" t="str">
        <f xml:space="preserve"> Time!G$142</f>
        <v>counter</v>
      </c>
      <c r="H19" s="110">
        <f xml:space="preserve"> Time!H$142</f>
        <v>0</v>
      </c>
      <c r="I19" s="110">
        <f xml:space="preserve"> Time!I$142</f>
        <v>0</v>
      </c>
      <c r="J19" s="110">
        <f xml:space="preserve"> Time!J$142</f>
        <v>0</v>
      </c>
      <c r="K19" s="110">
        <f xml:space="preserve"> Time!K$142</f>
        <v>0</v>
      </c>
      <c r="L19" s="110">
        <f xml:space="preserve"> Time!L$142</f>
        <v>0</v>
      </c>
      <c r="M19" s="110">
        <f xml:space="preserve"> Time!M$142</f>
        <v>1</v>
      </c>
      <c r="N19" s="110">
        <f xml:space="preserve"> Time!N$142</f>
        <v>2</v>
      </c>
      <c r="O19" s="110">
        <f xml:space="preserve"> Time!O$142</f>
        <v>3</v>
      </c>
      <c r="P19" s="110">
        <f xml:space="preserve"> Time!P$142</f>
        <v>4</v>
      </c>
      <c r="Q19" s="110">
        <f xml:space="preserve"> Time!Q$142</f>
        <v>1</v>
      </c>
      <c r="R19" s="110">
        <f xml:space="preserve"> Time!R$142</f>
        <v>2</v>
      </c>
      <c r="S19" s="110">
        <f xml:space="preserve"> Time!S$142</f>
        <v>3</v>
      </c>
      <c r="T19" s="110">
        <f xml:space="preserve"> Time!T$142</f>
        <v>4</v>
      </c>
      <c r="U19" s="110">
        <f xml:space="preserve"> Time!U$142</f>
        <v>1</v>
      </c>
      <c r="V19" s="110">
        <f xml:space="preserve"> Time!V$142</f>
        <v>2</v>
      </c>
      <c r="W19" s="110">
        <f xml:space="preserve"> Time!W$142</f>
        <v>3</v>
      </c>
      <c r="X19" s="110">
        <f xml:space="preserve"> Time!X$142</f>
        <v>4</v>
      </c>
      <c r="Y19" s="110">
        <f xml:space="preserve"> Time!Y$142</f>
        <v>1</v>
      </c>
      <c r="Z19" s="110">
        <f xml:space="preserve"> Time!Z$142</f>
        <v>2</v>
      </c>
      <c r="AA19" s="110">
        <f xml:space="preserve"> Time!AA$142</f>
        <v>3</v>
      </c>
      <c r="AB19" s="110">
        <f xml:space="preserve"> Time!AB$142</f>
        <v>4</v>
      </c>
      <c r="AC19" s="110">
        <f xml:space="preserve"> Time!AC$142</f>
        <v>1</v>
      </c>
      <c r="AD19" s="110">
        <f xml:space="preserve"> Time!AD$142</f>
        <v>2</v>
      </c>
      <c r="AE19" s="110">
        <f xml:space="preserve"> Time!AE$142</f>
        <v>3</v>
      </c>
      <c r="AF19" s="110">
        <f xml:space="preserve"> Time!AF$142</f>
        <v>4</v>
      </c>
      <c r="AG19" s="110">
        <f xml:space="preserve"> Time!AG$142</f>
        <v>1</v>
      </c>
      <c r="AH19" s="110">
        <f xml:space="preserve"> Time!AH$142</f>
        <v>2</v>
      </c>
      <c r="AI19" s="110">
        <f xml:space="preserve"> Time!AI$142</f>
        <v>3</v>
      </c>
      <c r="AJ19" s="110">
        <f xml:space="preserve"> Time!AJ$142</f>
        <v>4</v>
      </c>
      <c r="AK19" s="110">
        <f xml:space="preserve"> Time!AK$142</f>
        <v>1</v>
      </c>
      <c r="AL19" s="110">
        <f xml:space="preserve"> Time!AL$142</f>
        <v>2</v>
      </c>
      <c r="AM19" s="110">
        <f xml:space="preserve"> Time!AM$142</f>
        <v>3</v>
      </c>
      <c r="AN19" s="110">
        <f xml:space="preserve"> Time!AN$142</f>
        <v>4</v>
      </c>
      <c r="AO19" s="110">
        <f xml:space="preserve"> Time!AO$142</f>
        <v>1</v>
      </c>
      <c r="AP19" s="110">
        <f xml:space="preserve"> Time!AP$142</f>
        <v>2</v>
      </c>
      <c r="AQ19" s="110">
        <f xml:space="preserve"> Time!AQ$142</f>
        <v>3</v>
      </c>
      <c r="AR19" s="110">
        <f xml:space="preserve"> Time!AR$142</f>
        <v>4</v>
      </c>
      <c r="AS19" s="110">
        <f xml:space="preserve"> Time!AS$142</f>
        <v>1</v>
      </c>
      <c r="AT19" s="110">
        <f xml:space="preserve"> Time!AT$142</f>
        <v>2</v>
      </c>
      <c r="AU19" s="110">
        <f xml:space="preserve"> Time!AU$142</f>
        <v>3</v>
      </c>
      <c r="AV19" s="110">
        <f xml:space="preserve"> Time!AV$142</f>
        <v>4</v>
      </c>
      <c r="AW19" s="110">
        <f xml:space="preserve"> Time!AW$142</f>
        <v>1</v>
      </c>
      <c r="AX19" s="110">
        <f xml:space="preserve"> Time!AX$142</f>
        <v>2</v>
      </c>
      <c r="AY19" s="110">
        <f xml:space="preserve"> Time!AY$142</f>
        <v>3</v>
      </c>
      <c r="AZ19" s="110">
        <f xml:space="preserve"> Time!AZ$142</f>
        <v>4</v>
      </c>
      <c r="BA19" s="110">
        <f xml:space="preserve"> Time!BA$142</f>
        <v>1</v>
      </c>
      <c r="BB19" s="110">
        <f xml:space="preserve"> Time!BB$142</f>
        <v>2</v>
      </c>
      <c r="BC19" s="110">
        <f xml:space="preserve"> Time!BC$142</f>
        <v>3</v>
      </c>
      <c r="BD19" s="110">
        <f xml:space="preserve"> Time!BD$142</f>
        <v>4</v>
      </c>
      <c r="BE19" s="110">
        <f xml:space="preserve"> Time!BE$142</f>
        <v>1</v>
      </c>
      <c r="BF19" s="110">
        <f xml:space="preserve"> Time!BF$142</f>
        <v>2</v>
      </c>
      <c r="BG19" s="110">
        <f xml:space="preserve"> Time!BG$142</f>
        <v>3</v>
      </c>
      <c r="BH19" s="110">
        <f xml:space="preserve"> Time!BH$142</f>
        <v>4</v>
      </c>
      <c r="BI19" s="110">
        <f xml:space="preserve"> Time!BI$142</f>
        <v>1</v>
      </c>
      <c r="BJ19" s="110">
        <f xml:space="preserve"> Time!BJ$142</f>
        <v>2</v>
      </c>
      <c r="BK19" s="110">
        <f xml:space="preserve"> Time!BK$142</f>
        <v>3</v>
      </c>
      <c r="BL19" s="110">
        <f xml:space="preserve"> Time!BL$142</f>
        <v>4</v>
      </c>
      <c r="BM19" s="110">
        <f xml:space="preserve"> Time!BM$142</f>
        <v>1</v>
      </c>
      <c r="BN19" s="110">
        <f xml:space="preserve"> Time!BN$142</f>
        <v>2</v>
      </c>
      <c r="BO19" s="110">
        <f xml:space="preserve"> Time!BO$142</f>
        <v>3</v>
      </c>
      <c r="BP19" s="110">
        <f xml:space="preserve"> Time!BP$142</f>
        <v>4</v>
      </c>
      <c r="BQ19" s="110">
        <f xml:space="preserve"> Time!BQ$142</f>
        <v>1</v>
      </c>
      <c r="BR19" s="110">
        <f xml:space="preserve"> Time!BR$142</f>
        <v>2</v>
      </c>
      <c r="BS19" s="110">
        <f xml:space="preserve"> Time!BS$142</f>
        <v>3</v>
      </c>
      <c r="BT19" s="110">
        <f xml:space="preserve"> Time!BT$142</f>
        <v>4</v>
      </c>
      <c r="BU19" s="110">
        <f xml:space="preserve"> Time!BU$142</f>
        <v>1</v>
      </c>
      <c r="BV19" s="110">
        <f xml:space="preserve"> Time!BV$142</f>
        <v>2</v>
      </c>
      <c r="BW19" s="110">
        <f xml:space="preserve"> Time!BW$142</f>
        <v>3</v>
      </c>
      <c r="BX19" s="110">
        <f xml:space="preserve"> Time!BX$142</f>
        <v>4</v>
      </c>
      <c r="BY19" s="110">
        <f xml:space="preserve"> Time!BY$142</f>
        <v>1</v>
      </c>
      <c r="BZ19" s="110">
        <f xml:space="preserve"> Time!BZ$142</f>
        <v>2</v>
      </c>
      <c r="CA19" s="110">
        <f xml:space="preserve"> Time!CA$142</f>
        <v>3</v>
      </c>
      <c r="CB19" s="110">
        <f xml:space="preserve"> Time!CB$142</f>
        <v>4</v>
      </c>
      <c r="CC19" s="110">
        <f xml:space="preserve"> Time!CC$142</f>
        <v>1</v>
      </c>
      <c r="CD19" s="110">
        <f xml:space="preserve"> Time!CD$142</f>
        <v>2</v>
      </c>
      <c r="CE19" s="110">
        <f xml:space="preserve"> Time!CE$142</f>
        <v>3</v>
      </c>
      <c r="CF19" s="110">
        <f xml:space="preserve"> Time!CF$142</f>
        <v>4</v>
      </c>
      <c r="CG19" s="110">
        <f xml:space="preserve"> Time!CG$142</f>
        <v>1</v>
      </c>
      <c r="CH19" s="110">
        <f xml:space="preserve"> Time!CH$142</f>
        <v>2</v>
      </c>
      <c r="CI19" s="110">
        <f xml:space="preserve"> Time!CI$142</f>
        <v>3</v>
      </c>
      <c r="CJ19" s="110">
        <f xml:space="preserve"> Time!CJ$142</f>
        <v>4</v>
      </c>
      <c r="CK19" s="110">
        <f xml:space="preserve"> Time!CK$142</f>
        <v>1</v>
      </c>
      <c r="CL19" s="110">
        <f xml:space="preserve"> Time!CL$142</f>
        <v>2</v>
      </c>
      <c r="CM19" s="110">
        <f xml:space="preserve"> Time!CM$142</f>
        <v>3</v>
      </c>
      <c r="CN19" s="110">
        <f xml:space="preserve"> Time!CN$142</f>
        <v>4</v>
      </c>
      <c r="CO19" s="110">
        <f xml:space="preserve"> Time!CO$142</f>
        <v>1</v>
      </c>
      <c r="CP19" s="110">
        <f xml:space="preserve"> Time!CP$142</f>
        <v>2</v>
      </c>
      <c r="CQ19" s="110">
        <f xml:space="preserve"> Time!CQ$142</f>
        <v>3</v>
      </c>
      <c r="CR19" s="110">
        <f xml:space="preserve"> Time!CR$142</f>
        <v>4</v>
      </c>
      <c r="CS19" s="110">
        <f xml:space="preserve"> Time!CS$142</f>
        <v>1</v>
      </c>
      <c r="CT19" s="110">
        <f xml:space="preserve"> Time!CT$142</f>
        <v>2</v>
      </c>
      <c r="CU19" s="110">
        <f xml:space="preserve"> Time!CU$142</f>
        <v>3</v>
      </c>
      <c r="CV19" s="110">
        <f xml:space="preserve"> Time!CV$142</f>
        <v>4</v>
      </c>
      <c r="CW19" s="110">
        <f xml:space="preserve"> Time!CW$142</f>
        <v>1</v>
      </c>
      <c r="CX19" s="110">
        <f xml:space="preserve"> Time!CX$142</f>
        <v>2</v>
      </c>
      <c r="CY19" s="110">
        <f xml:space="preserve"> Time!CY$142</f>
        <v>3</v>
      </c>
      <c r="CZ19" s="110">
        <f xml:space="preserve"> Time!CZ$142</f>
        <v>4</v>
      </c>
      <c r="DA19" s="110">
        <f xml:space="preserve"> Time!DA$142</f>
        <v>1</v>
      </c>
      <c r="DB19" s="110">
        <f xml:space="preserve"> Time!DB$142</f>
        <v>2</v>
      </c>
      <c r="DC19" s="110">
        <f xml:space="preserve"> Time!DC$142</f>
        <v>3</v>
      </c>
      <c r="DD19" s="110">
        <f xml:space="preserve"> Time!DD$142</f>
        <v>4</v>
      </c>
      <c r="DE19" s="110">
        <f xml:space="preserve"> Time!DE$142</f>
        <v>1</v>
      </c>
      <c r="DF19" s="110">
        <f xml:space="preserve"> Time!DF$142</f>
        <v>2</v>
      </c>
      <c r="DG19" s="110">
        <f xml:space="preserve"> Time!DG$142</f>
        <v>3</v>
      </c>
      <c r="DH19" s="110">
        <f xml:space="preserve"> Time!DH$142</f>
        <v>4</v>
      </c>
      <c r="DI19" s="110">
        <f xml:space="preserve"> Time!DI$142</f>
        <v>0</v>
      </c>
      <c r="DJ19" s="110">
        <f xml:space="preserve"> Time!DJ$142</f>
        <v>0</v>
      </c>
      <c r="DK19" s="110">
        <f xml:space="preserve"> Time!DK$142</f>
        <v>0</v>
      </c>
      <c r="DL19" s="110">
        <f xml:space="preserve"> Time!DL$142</f>
        <v>0</v>
      </c>
      <c r="DM19" s="110">
        <f xml:space="preserve"> Time!DM$142</f>
        <v>0</v>
      </c>
      <c r="DN19" s="110">
        <f xml:space="preserve"> Time!DN$142</f>
        <v>0</v>
      </c>
      <c r="DO19" s="110">
        <f xml:space="preserve"> Time!DO$142</f>
        <v>0</v>
      </c>
      <c r="DP19" s="110">
        <f xml:space="preserve"> Time!DP$142</f>
        <v>0</v>
      </c>
      <c r="DQ19" s="110">
        <f xml:space="preserve"> Time!DQ$142</f>
        <v>0</v>
      </c>
      <c r="DR19" s="110">
        <f xml:space="preserve"> Time!DR$142</f>
        <v>0</v>
      </c>
      <c r="DS19" s="110">
        <f xml:space="preserve"> Time!DS$142</f>
        <v>0</v>
      </c>
      <c r="DT19" s="110">
        <f xml:space="preserve"> Time!DT$142</f>
        <v>0</v>
      </c>
      <c r="DU19" s="110">
        <f xml:space="preserve"> Time!DU$142</f>
        <v>0</v>
      </c>
      <c r="DV19" s="110">
        <f xml:space="preserve"> Time!DV$142</f>
        <v>0</v>
      </c>
      <c r="DW19" s="110">
        <f xml:space="preserve"> Time!DW$142</f>
        <v>0</v>
      </c>
      <c r="DX19" s="110">
        <f xml:space="preserve"> Time!DX$142</f>
        <v>0</v>
      </c>
      <c r="DY19" s="110">
        <f xml:space="preserve"> Time!DY$142</f>
        <v>0</v>
      </c>
      <c r="DZ19" s="110">
        <f xml:space="preserve"> Time!DZ$142</f>
        <v>0</v>
      </c>
      <c r="EA19" s="110">
        <f xml:space="preserve"> Time!EA$142</f>
        <v>0</v>
      </c>
      <c r="EB19" s="110">
        <f xml:space="preserve"> Time!EB$142</f>
        <v>0</v>
      </c>
      <c r="EC19" s="110">
        <f xml:space="preserve"> Time!EC$142</f>
        <v>0</v>
      </c>
      <c r="ED19" s="110">
        <f xml:space="preserve"> Time!ED$142</f>
        <v>0</v>
      </c>
      <c r="EE19" s="110">
        <f xml:space="preserve"> Time!EE$142</f>
        <v>0</v>
      </c>
      <c r="EF19" s="110">
        <f xml:space="preserve"> Time!EF$142</f>
        <v>0</v>
      </c>
      <c r="EG19" s="110">
        <f xml:space="preserve"> Time!EG$142</f>
        <v>0</v>
      </c>
      <c r="EH19" s="110">
        <f xml:space="preserve"> Time!EH$142</f>
        <v>0</v>
      </c>
      <c r="EI19" s="110">
        <f xml:space="preserve"> Time!EI$142</f>
        <v>0</v>
      </c>
      <c r="EJ19" s="110">
        <f xml:space="preserve"> Time!EJ$142</f>
        <v>0</v>
      </c>
      <c r="EK19" s="110">
        <f xml:space="preserve"> Time!EK$142</f>
        <v>0</v>
      </c>
      <c r="EL19" s="110">
        <f xml:space="preserve"> Time!EL$142</f>
        <v>0</v>
      </c>
      <c r="EM19" s="110">
        <f xml:space="preserve"> Time!EM$142</f>
        <v>0</v>
      </c>
      <c r="EN19" s="110">
        <f xml:space="preserve"> Time!EN$142</f>
        <v>0</v>
      </c>
      <c r="EO19" s="110">
        <f xml:space="preserve"> Time!EO$142</f>
        <v>0</v>
      </c>
      <c r="EP19" s="110">
        <f xml:space="preserve"> Time!EP$142</f>
        <v>0</v>
      </c>
      <c r="EQ19" s="110">
        <f xml:space="preserve"> Time!EQ$142</f>
        <v>0</v>
      </c>
      <c r="ER19" s="110">
        <f xml:space="preserve"> Time!ER$142</f>
        <v>0</v>
      </c>
      <c r="ES19" s="110">
        <f xml:space="preserve"> Time!ES$142</f>
        <v>0</v>
      </c>
      <c r="ET19" s="110">
        <f xml:space="preserve"> Time!ET$142</f>
        <v>0</v>
      </c>
      <c r="EU19" s="110">
        <f xml:space="preserve"> Time!EU$142</f>
        <v>0</v>
      </c>
      <c r="EV19" s="110">
        <f xml:space="preserve"> Time!EV$142</f>
        <v>0</v>
      </c>
      <c r="EW19" s="110">
        <f xml:space="preserve"> Time!EW$142</f>
        <v>0</v>
      </c>
      <c r="EX19" s="110">
        <f xml:space="preserve"> Time!EX$142</f>
        <v>0</v>
      </c>
      <c r="EY19" s="110">
        <f xml:space="preserve"> Time!EY$142</f>
        <v>0</v>
      </c>
      <c r="EZ19" s="110">
        <f xml:space="preserve"> Time!EZ$142</f>
        <v>0</v>
      </c>
      <c r="FA19" s="110">
        <f xml:space="preserve"> Time!FA$142</f>
        <v>0</v>
      </c>
      <c r="FB19" s="110">
        <f xml:space="preserve"> Time!FB$142</f>
        <v>0</v>
      </c>
      <c r="FC19" s="110">
        <f xml:space="preserve"> Time!FC$142</f>
        <v>0</v>
      </c>
      <c r="FD19" s="110">
        <f xml:space="preserve"> Time!FD$142</f>
        <v>0</v>
      </c>
      <c r="FE19" s="110">
        <f xml:space="preserve"> Time!FE$142</f>
        <v>0</v>
      </c>
      <c r="FF19" s="110">
        <f xml:space="preserve"> Time!FF$142</f>
        <v>0</v>
      </c>
      <c r="FG19" s="110">
        <f xml:space="preserve"> Time!FG$142</f>
        <v>0</v>
      </c>
      <c r="FH19" s="110">
        <f xml:space="preserve"> Time!FH$142</f>
        <v>0</v>
      </c>
      <c r="FI19" s="110">
        <f xml:space="preserve"> Time!FI$142</f>
        <v>0</v>
      </c>
      <c r="FJ19" s="110">
        <f xml:space="preserve"> Time!FJ$142</f>
        <v>0</v>
      </c>
      <c r="FK19" s="110">
        <f xml:space="preserve"> Time!FK$142</f>
        <v>0</v>
      </c>
      <c r="FL19" s="110">
        <f xml:space="preserve"> Time!FL$142</f>
        <v>0</v>
      </c>
      <c r="FM19" s="110">
        <f xml:space="preserve"> Time!FM$142</f>
        <v>0</v>
      </c>
      <c r="FN19" s="110">
        <f xml:space="preserve"> Time!FN$142</f>
        <v>0</v>
      </c>
      <c r="FO19" s="110">
        <f xml:space="preserve"> Time!FO$142</f>
        <v>0</v>
      </c>
      <c r="FP19" s="110">
        <f xml:space="preserve"> Time!FP$142</f>
        <v>0</v>
      </c>
      <c r="FQ19" s="110">
        <f xml:space="preserve"> Time!FQ$142</f>
        <v>0</v>
      </c>
      <c r="FR19" s="110">
        <f xml:space="preserve"> Time!FR$142</f>
        <v>0</v>
      </c>
      <c r="FS19" s="110">
        <f xml:space="preserve"> Time!FS$142</f>
        <v>0</v>
      </c>
      <c r="FT19" s="110">
        <f xml:space="preserve"> Time!FT$142</f>
        <v>0</v>
      </c>
      <c r="FU19" s="110">
        <f xml:space="preserve"> Time!FU$142</f>
        <v>0</v>
      </c>
      <c r="FV19" s="110">
        <f xml:space="preserve"> Time!FV$142</f>
        <v>0</v>
      </c>
      <c r="FW19" s="110">
        <f xml:space="preserve"> Time!FW$142</f>
        <v>0</v>
      </c>
      <c r="FX19" s="110">
        <f xml:space="preserve"> Time!FX$142</f>
        <v>0</v>
      </c>
      <c r="FY19" s="110">
        <f xml:space="preserve"> Time!FY$142</f>
        <v>0</v>
      </c>
      <c r="FZ19" s="110">
        <f xml:space="preserve"> Time!FZ$142</f>
        <v>0</v>
      </c>
      <c r="GA19" s="110">
        <f xml:space="preserve"> Time!GA$142</f>
        <v>0</v>
      </c>
      <c r="GB19" s="110">
        <f xml:space="preserve"> Time!GB$142</f>
        <v>0</v>
      </c>
      <c r="GC19" s="110">
        <f xml:space="preserve"> Time!GC$142</f>
        <v>0</v>
      </c>
      <c r="GD19" s="110">
        <f xml:space="preserve"> Time!GD$142</f>
        <v>0</v>
      </c>
      <c r="GE19" s="110">
        <f xml:space="preserve"> Time!GE$142</f>
        <v>0</v>
      </c>
      <c r="GF19" s="110">
        <f xml:space="preserve"> Time!GF$142</f>
        <v>0</v>
      </c>
      <c r="GG19" s="110">
        <f xml:space="preserve"> Time!GG$142</f>
        <v>0</v>
      </c>
      <c r="GH19" s="110">
        <f xml:space="preserve"> Time!GH$142</f>
        <v>0</v>
      </c>
      <c r="GI19" s="110">
        <f xml:space="preserve"> Time!GI$142</f>
        <v>0</v>
      </c>
      <c r="GJ19" s="110">
        <f xml:space="preserve"> Time!GJ$142</f>
        <v>0</v>
      </c>
    </row>
    <row r="20" spans="1:192" s="520" customFormat="1" x14ac:dyDescent="0.25">
      <c r="A20" s="313"/>
      <c r="B20" s="313"/>
      <c r="C20" s="314"/>
      <c r="D20" s="315"/>
      <c r="E20" s="532" t="str">
        <f xml:space="preserve"> Time!E$97</f>
        <v>Operating period flag</v>
      </c>
      <c r="F20" s="532">
        <f xml:space="preserve"> Time!F$97</f>
        <v>0</v>
      </c>
      <c r="G20" s="532" t="str">
        <f xml:space="preserve"> Time!G$97</f>
        <v>flag</v>
      </c>
      <c r="H20" s="532">
        <f xml:space="preserve"> Time!H$97</f>
        <v>100</v>
      </c>
      <c r="I20" s="532">
        <f xml:space="preserve"> Time!I$97</f>
        <v>0</v>
      </c>
      <c r="J20" s="532">
        <f xml:space="preserve"> Time!J$97</f>
        <v>0</v>
      </c>
      <c r="K20" s="532">
        <f xml:space="preserve"> Time!K$97</f>
        <v>0</v>
      </c>
      <c r="L20" s="532">
        <f xml:space="preserve"> Time!L$97</f>
        <v>0</v>
      </c>
      <c r="M20" s="532">
        <f xml:space="preserve"> Time!M$97</f>
        <v>1</v>
      </c>
      <c r="N20" s="532">
        <f xml:space="preserve"> Time!N$97</f>
        <v>1</v>
      </c>
      <c r="O20" s="532">
        <f xml:space="preserve"> Time!O$97</f>
        <v>1</v>
      </c>
      <c r="P20" s="532">
        <f xml:space="preserve"> Time!P$97</f>
        <v>1</v>
      </c>
      <c r="Q20" s="532">
        <f xml:space="preserve"> Time!Q$97</f>
        <v>1</v>
      </c>
      <c r="R20" s="532">
        <f xml:space="preserve"> Time!R$97</f>
        <v>1</v>
      </c>
      <c r="S20" s="532">
        <f xml:space="preserve"> Time!S$97</f>
        <v>1</v>
      </c>
      <c r="T20" s="532">
        <f xml:space="preserve"> Time!T$97</f>
        <v>1</v>
      </c>
      <c r="U20" s="532">
        <f xml:space="preserve"> Time!U$97</f>
        <v>1</v>
      </c>
      <c r="V20" s="532">
        <f xml:space="preserve"> Time!V$97</f>
        <v>1</v>
      </c>
      <c r="W20" s="532">
        <f xml:space="preserve"> Time!W$97</f>
        <v>1</v>
      </c>
      <c r="X20" s="532">
        <f xml:space="preserve"> Time!X$97</f>
        <v>1</v>
      </c>
      <c r="Y20" s="532">
        <f xml:space="preserve"> Time!Y$97</f>
        <v>1</v>
      </c>
      <c r="Z20" s="532">
        <f xml:space="preserve"> Time!Z$97</f>
        <v>1</v>
      </c>
      <c r="AA20" s="532">
        <f xml:space="preserve"> Time!AA$97</f>
        <v>1</v>
      </c>
      <c r="AB20" s="532">
        <f xml:space="preserve"> Time!AB$97</f>
        <v>1</v>
      </c>
      <c r="AC20" s="532">
        <f xml:space="preserve"> Time!AC$97</f>
        <v>1</v>
      </c>
      <c r="AD20" s="532">
        <f xml:space="preserve"> Time!AD$97</f>
        <v>1</v>
      </c>
      <c r="AE20" s="532">
        <f xml:space="preserve"> Time!AE$97</f>
        <v>1</v>
      </c>
      <c r="AF20" s="532">
        <f xml:space="preserve"> Time!AF$97</f>
        <v>1</v>
      </c>
      <c r="AG20" s="532">
        <f xml:space="preserve"> Time!AG$97</f>
        <v>1</v>
      </c>
      <c r="AH20" s="532">
        <f xml:space="preserve"> Time!AH$97</f>
        <v>1</v>
      </c>
      <c r="AI20" s="532">
        <f xml:space="preserve"> Time!AI$97</f>
        <v>1</v>
      </c>
      <c r="AJ20" s="532">
        <f xml:space="preserve"> Time!AJ$97</f>
        <v>1</v>
      </c>
      <c r="AK20" s="532">
        <f xml:space="preserve"> Time!AK$97</f>
        <v>1</v>
      </c>
      <c r="AL20" s="532">
        <f xml:space="preserve"> Time!AL$97</f>
        <v>1</v>
      </c>
      <c r="AM20" s="532">
        <f xml:space="preserve"> Time!AM$97</f>
        <v>1</v>
      </c>
      <c r="AN20" s="532">
        <f xml:space="preserve"> Time!AN$97</f>
        <v>1</v>
      </c>
      <c r="AO20" s="532">
        <f xml:space="preserve"> Time!AO$97</f>
        <v>1</v>
      </c>
      <c r="AP20" s="532">
        <f xml:space="preserve"> Time!AP$97</f>
        <v>1</v>
      </c>
      <c r="AQ20" s="532">
        <f xml:space="preserve"> Time!AQ$97</f>
        <v>1</v>
      </c>
      <c r="AR20" s="532">
        <f xml:space="preserve"> Time!AR$97</f>
        <v>1</v>
      </c>
      <c r="AS20" s="532">
        <f xml:space="preserve"> Time!AS$97</f>
        <v>1</v>
      </c>
      <c r="AT20" s="532">
        <f xml:space="preserve"> Time!AT$97</f>
        <v>1</v>
      </c>
      <c r="AU20" s="532">
        <f xml:space="preserve"> Time!AU$97</f>
        <v>1</v>
      </c>
      <c r="AV20" s="532">
        <f xml:space="preserve"> Time!AV$97</f>
        <v>1</v>
      </c>
      <c r="AW20" s="532">
        <f xml:space="preserve"> Time!AW$97</f>
        <v>1</v>
      </c>
      <c r="AX20" s="532">
        <f xml:space="preserve"> Time!AX$97</f>
        <v>1</v>
      </c>
      <c r="AY20" s="532">
        <f xml:space="preserve"> Time!AY$97</f>
        <v>1</v>
      </c>
      <c r="AZ20" s="532">
        <f xml:space="preserve"> Time!AZ$97</f>
        <v>1</v>
      </c>
      <c r="BA20" s="532">
        <f xml:space="preserve"> Time!BA$97</f>
        <v>1</v>
      </c>
      <c r="BB20" s="532">
        <f xml:space="preserve"> Time!BB$97</f>
        <v>1</v>
      </c>
      <c r="BC20" s="532">
        <f xml:space="preserve"> Time!BC$97</f>
        <v>1</v>
      </c>
      <c r="BD20" s="532">
        <f xml:space="preserve"> Time!BD$97</f>
        <v>1</v>
      </c>
      <c r="BE20" s="532">
        <f xml:space="preserve"> Time!BE$97</f>
        <v>1</v>
      </c>
      <c r="BF20" s="532">
        <f xml:space="preserve"> Time!BF$97</f>
        <v>1</v>
      </c>
      <c r="BG20" s="532">
        <f xml:space="preserve"> Time!BG$97</f>
        <v>1</v>
      </c>
      <c r="BH20" s="532">
        <f xml:space="preserve"> Time!BH$97</f>
        <v>1</v>
      </c>
      <c r="BI20" s="532">
        <f xml:space="preserve"> Time!BI$97</f>
        <v>1</v>
      </c>
      <c r="BJ20" s="532">
        <f xml:space="preserve"> Time!BJ$97</f>
        <v>1</v>
      </c>
      <c r="BK20" s="532">
        <f xml:space="preserve"> Time!BK$97</f>
        <v>1</v>
      </c>
      <c r="BL20" s="532">
        <f xml:space="preserve"> Time!BL$97</f>
        <v>1</v>
      </c>
      <c r="BM20" s="532">
        <f xml:space="preserve"> Time!BM$97</f>
        <v>1</v>
      </c>
      <c r="BN20" s="532">
        <f xml:space="preserve"> Time!BN$97</f>
        <v>1</v>
      </c>
      <c r="BO20" s="532">
        <f xml:space="preserve"> Time!BO$97</f>
        <v>1</v>
      </c>
      <c r="BP20" s="532">
        <f xml:space="preserve"> Time!BP$97</f>
        <v>1</v>
      </c>
      <c r="BQ20" s="532">
        <f xml:space="preserve"> Time!BQ$97</f>
        <v>1</v>
      </c>
      <c r="BR20" s="532">
        <f xml:space="preserve"> Time!BR$97</f>
        <v>1</v>
      </c>
      <c r="BS20" s="532">
        <f xml:space="preserve"> Time!BS$97</f>
        <v>1</v>
      </c>
      <c r="BT20" s="532">
        <f xml:space="preserve"> Time!BT$97</f>
        <v>1</v>
      </c>
      <c r="BU20" s="532">
        <f xml:space="preserve"> Time!BU$97</f>
        <v>1</v>
      </c>
      <c r="BV20" s="532">
        <f xml:space="preserve"> Time!BV$97</f>
        <v>1</v>
      </c>
      <c r="BW20" s="532">
        <f xml:space="preserve"> Time!BW$97</f>
        <v>1</v>
      </c>
      <c r="BX20" s="532">
        <f xml:space="preserve"> Time!BX$97</f>
        <v>1</v>
      </c>
      <c r="BY20" s="532">
        <f xml:space="preserve"> Time!BY$97</f>
        <v>1</v>
      </c>
      <c r="BZ20" s="532">
        <f xml:space="preserve"> Time!BZ$97</f>
        <v>1</v>
      </c>
      <c r="CA20" s="532">
        <f xml:space="preserve"> Time!CA$97</f>
        <v>1</v>
      </c>
      <c r="CB20" s="532">
        <f xml:space="preserve"> Time!CB$97</f>
        <v>1</v>
      </c>
      <c r="CC20" s="532">
        <f xml:space="preserve"> Time!CC$97</f>
        <v>1</v>
      </c>
      <c r="CD20" s="532">
        <f xml:space="preserve"> Time!CD$97</f>
        <v>1</v>
      </c>
      <c r="CE20" s="532">
        <f xml:space="preserve"> Time!CE$97</f>
        <v>1</v>
      </c>
      <c r="CF20" s="532">
        <f xml:space="preserve"> Time!CF$97</f>
        <v>1</v>
      </c>
      <c r="CG20" s="532">
        <f xml:space="preserve"> Time!CG$97</f>
        <v>1</v>
      </c>
      <c r="CH20" s="532">
        <f xml:space="preserve"> Time!CH$97</f>
        <v>1</v>
      </c>
      <c r="CI20" s="532">
        <f xml:space="preserve"> Time!CI$97</f>
        <v>1</v>
      </c>
      <c r="CJ20" s="532">
        <f xml:space="preserve"> Time!CJ$97</f>
        <v>1</v>
      </c>
      <c r="CK20" s="532">
        <f xml:space="preserve"> Time!CK$97</f>
        <v>1</v>
      </c>
      <c r="CL20" s="532">
        <f xml:space="preserve"> Time!CL$97</f>
        <v>1</v>
      </c>
      <c r="CM20" s="532">
        <f xml:space="preserve"> Time!CM$97</f>
        <v>1</v>
      </c>
      <c r="CN20" s="532">
        <f xml:space="preserve"> Time!CN$97</f>
        <v>1</v>
      </c>
      <c r="CO20" s="532">
        <f xml:space="preserve"> Time!CO$97</f>
        <v>1</v>
      </c>
      <c r="CP20" s="532">
        <f xml:space="preserve"> Time!CP$97</f>
        <v>1</v>
      </c>
      <c r="CQ20" s="532">
        <f xml:space="preserve"> Time!CQ$97</f>
        <v>1</v>
      </c>
      <c r="CR20" s="532">
        <f xml:space="preserve"> Time!CR$97</f>
        <v>1</v>
      </c>
      <c r="CS20" s="532">
        <f xml:space="preserve"> Time!CS$97</f>
        <v>1</v>
      </c>
      <c r="CT20" s="532">
        <f xml:space="preserve"> Time!CT$97</f>
        <v>1</v>
      </c>
      <c r="CU20" s="532">
        <f xml:space="preserve"> Time!CU$97</f>
        <v>1</v>
      </c>
      <c r="CV20" s="532">
        <f xml:space="preserve"> Time!CV$97</f>
        <v>1</v>
      </c>
      <c r="CW20" s="532">
        <f xml:space="preserve"> Time!CW$97</f>
        <v>1</v>
      </c>
      <c r="CX20" s="532">
        <f xml:space="preserve"> Time!CX$97</f>
        <v>1</v>
      </c>
      <c r="CY20" s="532">
        <f xml:space="preserve"> Time!CY$97</f>
        <v>1</v>
      </c>
      <c r="CZ20" s="532">
        <f xml:space="preserve"> Time!CZ$97</f>
        <v>1</v>
      </c>
      <c r="DA20" s="532">
        <f xml:space="preserve"> Time!DA$97</f>
        <v>1</v>
      </c>
      <c r="DB20" s="532">
        <f xml:space="preserve"> Time!DB$97</f>
        <v>1</v>
      </c>
      <c r="DC20" s="532">
        <f xml:space="preserve"> Time!DC$97</f>
        <v>1</v>
      </c>
      <c r="DD20" s="532">
        <f xml:space="preserve"> Time!DD$97</f>
        <v>1</v>
      </c>
      <c r="DE20" s="532">
        <f xml:space="preserve"> Time!DE$97</f>
        <v>1</v>
      </c>
      <c r="DF20" s="532">
        <f xml:space="preserve"> Time!DF$97</f>
        <v>1</v>
      </c>
      <c r="DG20" s="532">
        <f xml:space="preserve"> Time!DG$97</f>
        <v>1</v>
      </c>
      <c r="DH20" s="532">
        <f xml:space="preserve"> Time!DH$97</f>
        <v>1</v>
      </c>
      <c r="DI20" s="532">
        <f xml:space="preserve"> Time!DI$97</f>
        <v>0</v>
      </c>
      <c r="DJ20" s="532">
        <f xml:space="preserve"> Time!DJ$97</f>
        <v>0</v>
      </c>
      <c r="DK20" s="532">
        <f xml:space="preserve"> Time!DK$97</f>
        <v>0</v>
      </c>
      <c r="DL20" s="532">
        <f xml:space="preserve"> Time!DL$97</f>
        <v>0</v>
      </c>
      <c r="DM20" s="532">
        <f xml:space="preserve"> Time!DM$97</f>
        <v>0</v>
      </c>
      <c r="DN20" s="532">
        <f xml:space="preserve"> Time!DN$97</f>
        <v>0</v>
      </c>
      <c r="DO20" s="532">
        <f xml:space="preserve"> Time!DO$97</f>
        <v>0</v>
      </c>
      <c r="DP20" s="532">
        <f xml:space="preserve"> Time!DP$97</f>
        <v>0</v>
      </c>
      <c r="DQ20" s="532">
        <f xml:space="preserve"> Time!DQ$97</f>
        <v>0</v>
      </c>
      <c r="DR20" s="532">
        <f xml:space="preserve"> Time!DR$97</f>
        <v>0</v>
      </c>
      <c r="DS20" s="532">
        <f xml:space="preserve"> Time!DS$97</f>
        <v>0</v>
      </c>
      <c r="DT20" s="532">
        <f xml:space="preserve"> Time!DT$97</f>
        <v>0</v>
      </c>
      <c r="DU20" s="532">
        <f xml:space="preserve"> Time!DU$97</f>
        <v>0</v>
      </c>
      <c r="DV20" s="532">
        <f xml:space="preserve"> Time!DV$97</f>
        <v>0</v>
      </c>
      <c r="DW20" s="532">
        <f xml:space="preserve"> Time!DW$97</f>
        <v>0</v>
      </c>
      <c r="DX20" s="532">
        <f xml:space="preserve"> Time!DX$97</f>
        <v>0</v>
      </c>
      <c r="DY20" s="532">
        <f xml:space="preserve"> Time!DY$97</f>
        <v>0</v>
      </c>
      <c r="DZ20" s="532">
        <f xml:space="preserve"> Time!DZ$97</f>
        <v>0</v>
      </c>
      <c r="EA20" s="532">
        <f xml:space="preserve"> Time!EA$97</f>
        <v>0</v>
      </c>
      <c r="EB20" s="532">
        <f xml:space="preserve"> Time!EB$97</f>
        <v>0</v>
      </c>
      <c r="EC20" s="532">
        <f xml:space="preserve"> Time!EC$97</f>
        <v>0</v>
      </c>
      <c r="ED20" s="532">
        <f xml:space="preserve"> Time!ED$97</f>
        <v>0</v>
      </c>
      <c r="EE20" s="532">
        <f xml:space="preserve"> Time!EE$97</f>
        <v>0</v>
      </c>
      <c r="EF20" s="532">
        <f xml:space="preserve"> Time!EF$97</f>
        <v>0</v>
      </c>
      <c r="EG20" s="532">
        <f xml:space="preserve"> Time!EG$97</f>
        <v>0</v>
      </c>
      <c r="EH20" s="532">
        <f xml:space="preserve"> Time!EH$97</f>
        <v>0</v>
      </c>
      <c r="EI20" s="532">
        <f xml:space="preserve"> Time!EI$97</f>
        <v>0</v>
      </c>
      <c r="EJ20" s="532">
        <f xml:space="preserve"> Time!EJ$97</f>
        <v>0</v>
      </c>
      <c r="EK20" s="532">
        <f xml:space="preserve"> Time!EK$97</f>
        <v>0</v>
      </c>
      <c r="EL20" s="532">
        <f xml:space="preserve"> Time!EL$97</f>
        <v>0</v>
      </c>
      <c r="EM20" s="532">
        <f xml:space="preserve"> Time!EM$97</f>
        <v>0</v>
      </c>
      <c r="EN20" s="532">
        <f xml:space="preserve"> Time!EN$97</f>
        <v>0</v>
      </c>
      <c r="EO20" s="532">
        <f xml:space="preserve"> Time!EO$97</f>
        <v>0</v>
      </c>
      <c r="EP20" s="532">
        <f xml:space="preserve"> Time!EP$97</f>
        <v>0</v>
      </c>
      <c r="EQ20" s="532">
        <f xml:space="preserve"> Time!EQ$97</f>
        <v>0</v>
      </c>
      <c r="ER20" s="532">
        <f xml:space="preserve"> Time!ER$97</f>
        <v>0</v>
      </c>
      <c r="ES20" s="532">
        <f xml:space="preserve"> Time!ES$97</f>
        <v>0</v>
      </c>
      <c r="ET20" s="532">
        <f xml:space="preserve"> Time!ET$97</f>
        <v>0</v>
      </c>
      <c r="EU20" s="532">
        <f xml:space="preserve"> Time!EU$97</f>
        <v>0</v>
      </c>
      <c r="EV20" s="532">
        <f xml:space="preserve"> Time!EV$97</f>
        <v>0</v>
      </c>
      <c r="EW20" s="532">
        <f xml:space="preserve"> Time!EW$97</f>
        <v>0</v>
      </c>
      <c r="EX20" s="532">
        <f xml:space="preserve"> Time!EX$97</f>
        <v>0</v>
      </c>
      <c r="EY20" s="532">
        <f xml:space="preserve"> Time!EY$97</f>
        <v>0</v>
      </c>
      <c r="EZ20" s="532">
        <f xml:space="preserve"> Time!EZ$97</f>
        <v>0</v>
      </c>
      <c r="FA20" s="532">
        <f xml:space="preserve"> Time!FA$97</f>
        <v>0</v>
      </c>
      <c r="FB20" s="532">
        <f xml:space="preserve"> Time!FB$97</f>
        <v>0</v>
      </c>
      <c r="FC20" s="532">
        <f xml:space="preserve"> Time!FC$97</f>
        <v>0</v>
      </c>
      <c r="FD20" s="532">
        <f xml:space="preserve"> Time!FD$97</f>
        <v>0</v>
      </c>
      <c r="FE20" s="532">
        <f xml:space="preserve"> Time!FE$97</f>
        <v>0</v>
      </c>
      <c r="FF20" s="532">
        <f xml:space="preserve"> Time!FF$97</f>
        <v>0</v>
      </c>
      <c r="FG20" s="532">
        <f xml:space="preserve"> Time!FG$97</f>
        <v>0</v>
      </c>
      <c r="FH20" s="532">
        <f xml:space="preserve"> Time!FH$97</f>
        <v>0</v>
      </c>
      <c r="FI20" s="532">
        <f xml:space="preserve"> Time!FI$97</f>
        <v>0</v>
      </c>
      <c r="FJ20" s="532">
        <f xml:space="preserve"> Time!FJ$97</f>
        <v>0</v>
      </c>
      <c r="FK20" s="532">
        <f xml:space="preserve"> Time!FK$97</f>
        <v>0</v>
      </c>
      <c r="FL20" s="532">
        <f xml:space="preserve"> Time!FL$97</f>
        <v>0</v>
      </c>
      <c r="FM20" s="532">
        <f xml:space="preserve"> Time!FM$97</f>
        <v>0</v>
      </c>
      <c r="FN20" s="532">
        <f xml:space="preserve"> Time!FN$97</f>
        <v>0</v>
      </c>
      <c r="FO20" s="532">
        <f xml:space="preserve"> Time!FO$97</f>
        <v>0</v>
      </c>
      <c r="FP20" s="532">
        <f xml:space="preserve"> Time!FP$97</f>
        <v>0</v>
      </c>
      <c r="FQ20" s="532">
        <f xml:space="preserve"> Time!FQ$97</f>
        <v>0</v>
      </c>
      <c r="FR20" s="532">
        <f xml:space="preserve"> Time!FR$97</f>
        <v>0</v>
      </c>
      <c r="FS20" s="532">
        <f xml:space="preserve"> Time!FS$97</f>
        <v>0</v>
      </c>
      <c r="FT20" s="532">
        <f xml:space="preserve"> Time!FT$97</f>
        <v>0</v>
      </c>
      <c r="FU20" s="532">
        <f xml:space="preserve"> Time!FU$97</f>
        <v>0</v>
      </c>
      <c r="FV20" s="532">
        <f xml:space="preserve"> Time!FV$97</f>
        <v>0</v>
      </c>
      <c r="FW20" s="532">
        <f xml:space="preserve"> Time!FW$97</f>
        <v>0</v>
      </c>
      <c r="FX20" s="532">
        <f xml:space="preserve"> Time!FX$97</f>
        <v>0</v>
      </c>
      <c r="FY20" s="532">
        <f xml:space="preserve"> Time!FY$97</f>
        <v>0</v>
      </c>
      <c r="FZ20" s="532">
        <f xml:space="preserve"> Time!FZ$97</f>
        <v>0</v>
      </c>
      <c r="GA20" s="532">
        <f xml:space="preserve"> Time!GA$97</f>
        <v>0</v>
      </c>
      <c r="GB20" s="532">
        <f xml:space="preserve"> Time!GB$97</f>
        <v>0</v>
      </c>
      <c r="GC20" s="532">
        <f xml:space="preserve"> Time!GC$97</f>
        <v>0</v>
      </c>
      <c r="GD20" s="532">
        <f xml:space="preserve"> Time!GD$97</f>
        <v>0</v>
      </c>
      <c r="GE20" s="532">
        <f xml:space="preserve"> Time!GE$97</f>
        <v>0</v>
      </c>
      <c r="GF20" s="532">
        <f xml:space="preserve"> Time!GF$97</f>
        <v>0</v>
      </c>
      <c r="GG20" s="532">
        <f xml:space="preserve"> Time!GG$97</f>
        <v>0</v>
      </c>
      <c r="GH20" s="532">
        <f xml:space="preserve"> Time!GH$97</f>
        <v>0</v>
      </c>
      <c r="GI20" s="532">
        <f xml:space="preserve"> Time!GI$97</f>
        <v>0</v>
      </c>
      <c r="GJ20" s="532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42" t="str">
        <f xml:space="preserve"> InpC!E$35</f>
        <v>Year 1 P50 production</v>
      </c>
      <c r="F23" s="542">
        <f xml:space="preserve"> InpC!F$35</f>
        <v>250</v>
      </c>
      <c r="G23" s="542" t="str">
        <f xml:space="preserve"> InpC!G$35</f>
        <v>GWh</v>
      </c>
      <c r="H23" s="492"/>
      <c r="I23" s="430"/>
      <c r="J23" s="430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3" t="str">
        <f xml:space="preserve"> InpC!E$36</f>
        <v xml:space="preserve">Availability </v>
      </c>
      <c r="F24" s="543">
        <f xml:space="preserve"> InpC!F$36</f>
        <v>0.97</v>
      </c>
      <c r="G24" s="543" t="str">
        <f xml:space="preserve"> InpC!G$36</f>
        <v>%</v>
      </c>
      <c r="H24" s="492"/>
      <c r="I24" s="430"/>
      <c r="J24" s="43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2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2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239</v>
      </c>
      <c r="F27" s="36"/>
      <c r="G27" s="36" t="s">
        <v>126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44" t="str">
        <f xml:space="preserve"> InpC!E$38</f>
        <v>Power tariff</v>
      </c>
      <c r="F29" s="545">
        <f xml:space="preserve"> InpC!F$38</f>
        <v>6.5000000000000002E-2</v>
      </c>
      <c r="G29" s="544" t="str">
        <f xml:space="preserve"> InpC!G$38</f>
        <v>USD / kWh</v>
      </c>
      <c r="H29" s="492"/>
      <c r="I29" s="430"/>
      <c r="J29" s="430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6" t="str">
        <f ca="1" xml:space="preserve"> InpC!E$67</f>
        <v>Units in a thousnad</v>
      </c>
      <c r="F30" s="546">
        <f xml:space="preserve"> InpC!F$67</f>
        <v>1000</v>
      </c>
      <c r="G30" s="546" t="str">
        <f xml:space="preserve"> InpC!G$67</f>
        <v>units</v>
      </c>
      <c r="H30" s="515"/>
      <c r="I30" s="515"/>
      <c r="J30" s="515"/>
      <c r="K30" s="515"/>
      <c r="L30" s="515"/>
      <c r="M30" s="515"/>
      <c r="N30" s="515"/>
      <c r="O30" s="515"/>
      <c r="P30" s="515"/>
      <c r="Q30" s="515"/>
      <c r="R30" s="515"/>
      <c r="S30" s="515"/>
      <c r="T30" s="515"/>
      <c r="U30" s="515"/>
      <c r="V30" s="515"/>
      <c r="W30" s="515"/>
      <c r="X30" s="515"/>
      <c r="Y30" s="515"/>
      <c r="Z30" s="515"/>
      <c r="AA30" s="515"/>
      <c r="AB30" s="515"/>
      <c r="AC30" s="515"/>
      <c r="AD30" s="515"/>
      <c r="AE30" s="515"/>
      <c r="AF30" s="515"/>
      <c r="AG30" s="515"/>
      <c r="AH30" s="515"/>
      <c r="AI30" s="515"/>
      <c r="AJ30" s="515"/>
      <c r="AK30" s="515"/>
      <c r="AL30" s="515"/>
      <c r="AM30" s="515"/>
      <c r="AN30" s="515"/>
      <c r="AO30" s="515"/>
      <c r="AP30" s="515"/>
      <c r="AQ30" s="515"/>
      <c r="AR30" s="515"/>
      <c r="AS30" s="515"/>
      <c r="AT30" s="515"/>
      <c r="AU30" s="515"/>
      <c r="AV30" s="515"/>
      <c r="AW30" s="515"/>
      <c r="AX30" s="515"/>
      <c r="AY30" s="515"/>
      <c r="AZ30" s="515"/>
      <c r="BA30" s="515"/>
      <c r="BB30" s="515"/>
      <c r="BC30" s="515"/>
      <c r="BD30" s="515"/>
      <c r="BE30" s="515"/>
      <c r="BF30" s="515"/>
      <c r="BG30" s="515"/>
      <c r="BH30" s="515"/>
      <c r="BI30" s="515"/>
      <c r="BJ30" s="515"/>
      <c r="BK30" s="515"/>
      <c r="BL30" s="515"/>
      <c r="BM30" s="515"/>
      <c r="BN30" s="515"/>
      <c r="BO30" s="515"/>
      <c r="BP30" s="515"/>
      <c r="BQ30" s="515"/>
      <c r="BR30" s="515"/>
      <c r="BS30" s="515"/>
      <c r="BT30" s="515"/>
      <c r="BU30" s="515"/>
      <c r="BV30" s="515"/>
      <c r="BW30" s="515"/>
      <c r="BX30" s="515"/>
      <c r="BY30" s="515"/>
      <c r="BZ30" s="515"/>
      <c r="CA30" s="515"/>
      <c r="CB30" s="515"/>
      <c r="CC30" s="515"/>
      <c r="CD30" s="515"/>
      <c r="CE30" s="515"/>
      <c r="CF30" s="515"/>
      <c r="CG30" s="515"/>
      <c r="CH30" s="515"/>
      <c r="CI30" s="515"/>
      <c r="CJ30" s="515"/>
      <c r="CK30" s="515"/>
      <c r="CL30" s="515"/>
      <c r="CM30" s="515"/>
      <c r="CN30" s="515"/>
      <c r="CO30" s="515"/>
      <c r="CP30" s="515"/>
      <c r="CQ30" s="515"/>
      <c r="CR30" s="515"/>
      <c r="CS30" s="515"/>
      <c r="CT30" s="515"/>
      <c r="CU30" s="515"/>
      <c r="CV30" s="515"/>
      <c r="CW30" s="515"/>
      <c r="CX30" s="515"/>
      <c r="CY30" s="515"/>
      <c r="CZ30" s="515"/>
      <c r="DA30" s="515"/>
      <c r="DB30" s="515"/>
      <c r="DC30" s="515"/>
      <c r="DD30" s="515"/>
      <c r="DE30" s="515"/>
      <c r="DF30" s="515"/>
      <c r="DG30" s="515"/>
      <c r="DH30" s="515"/>
      <c r="DI30" s="515"/>
      <c r="DJ30" s="515"/>
      <c r="DK30" s="515"/>
      <c r="DL30" s="515"/>
      <c r="DM30" s="515"/>
      <c r="DN30" s="515"/>
      <c r="DO30" s="515"/>
      <c r="DP30" s="515"/>
      <c r="DQ30" s="515"/>
      <c r="DR30" s="515"/>
      <c r="DS30" s="515"/>
      <c r="DT30" s="515"/>
      <c r="DU30" s="515"/>
      <c r="DV30" s="515"/>
      <c r="DW30" s="515"/>
      <c r="DX30" s="515"/>
      <c r="DY30" s="515"/>
      <c r="DZ30" s="515"/>
      <c r="EA30" s="515"/>
      <c r="EB30" s="515"/>
      <c r="EC30" s="515"/>
      <c r="ED30" s="515"/>
      <c r="EE30" s="515"/>
      <c r="EF30" s="515"/>
      <c r="EG30" s="515"/>
      <c r="EH30" s="515"/>
      <c r="EI30" s="515"/>
      <c r="EJ30" s="515"/>
      <c r="EK30" s="515"/>
      <c r="EL30" s="515"/>
      <c r="EM30" s="515"/>
      <c r="EN30" s="515"/>
      <c r="EO30" s="515"/>
      <c r="EP30" s="515"/>
      <c r="EQ30" s="515"/>
      <c r="ER30" s="515"/>
      <c r="ES30" s="515"/>
      <c r="ET30" s="515"/>
      <c r="EU30" s="515"/>
      <c r="EV30" s="515"/>
      <c r="EW30" s="515"/>
      <c r="EX30" s="515"/>
      <c r="EY30" s="515"/>
      <c r="EZ30" s="515"/>
      <c r="FA30" s="515"/>
      <c r="FB30" s="515"/>
      <c r="FC30" s="515"/>
      <c r="FD30" s="515"/>
      <c r="FE30" s="515"/>
      <c r="FF30" s="515"/>
      <c r="FG30" s="515"/>
      <c r="FH30" s="515"/>
      <c r="FI30" s="515"/>
      <c r="FJ30" s="515"/>
      <c r="FK30" s="515"/>
      <c r="FL30" s="515"/>
      <c r="FM30" s="515"/>
      <c r="FN30" s="515"/>
      <c r="FO30" s="515"/>
      <c r="FP30" s="515"/>
      <c r="FQ30" s="515"/>
      <c r="FR30" s="515"/>
      <c r="FS30" s="515"/>
      <c r="FT30" s="515"/>
      <c r="FU30" s="515"/>
      <c r="FV30" s="515"/>
      <c r="FW30" s="515"/>
      <c r="FX30" s="515"/>
      <c r="FY30" s="515"/>
      <c r="FZ30" s="515"/>
      <c r="GA30" s="515"/>
      <c r="GB30" s="515"/>
      <c r="GC30" s="515"/>
      <c r="GD30" s="515"/>
      <c r="GE30" s="515"/>
      <c r="GF30" s="515"/>
      <c r="GG30" s="515"/>
      <c r="GH30" s="515"/>
      <c r="GI30" s="515"/>
      <c r="GJ30" s="515"/>
    </row>
    <row r="31" spans="1:192" s="256" customFormat="1" x14ac:dyDescent="0.25">
      <c r="A31" s="313"/>
      <c r="B31" s="313"/>
      <c r="C31" s="314"/>
      <c r="D31" s="315"/>
      <c r="E31" s="546" t="str">
        <f xml:space="preserve"> InpC!E$66</f>
        <v>GWh to KWh conversion</v>
      </c>
      <c r="F31" s="546">
        <f xml:space="preserve"> InpC!F$66</f>
        <v>1000000</v>
      </c>
      <c r="G31" s="546" t="str">
        <f xml:space="preserve"> InpC!G$66</f>
        <v>KWh / GWh</v>
      </c>
      <c r="H31" s="492"/>
      <c r="I31" s="429"/>
      <c r="J31" s="429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7" t="str">
        <f t="shared" ref="E32:AJ32" ca="1" si="30" xml:space="preserve"> E$27</f>
        <v>Electricty generation</v>
      </c>
      <c r="F32" s="547">
        <f t="shared" si="30"/>
        <v>0</v>
      </c>
      <c r="G32" s="547" t="str">
        <f t="shared" si="30"/>
        <v>GWh</v>
      </c>
      <c r="H32" s="547">
        <f t="shared" si="30"/>
        <v>5713.995058778346</v>
      </c>
      <c r="I32" s="547">
        <f t="shared" si="30"/>
        <v>0</v>
      </c>
      <c r="J32" s="547">
        <f t="shared" si="30"/>
        <v>0</v>
      </c>
      <c r="K32" s="547">
        <f t="shared" si="30"/>
        <v>0</v>
      </c>
      <c r="L32" s="547">
        <f t="shared" si="30"/>
        <v>0</v>
      </c>
      <c r="M32" s="547">
        <f t="shared" si="30"/>
        <v>80.025000000000006</v>
      </c>
      <c r="N32" s="547">
        <f t="shared" si="30"/>
        <v>87.3</v>
      </c>
      <c r="O32" s="547">
        <f t="shared" si="30"/>
        <v>37.587499999999977</v>
      </c>
      <c r="P32" s="547">
        <f t="shared" si="30"/>
        <v>37.587499999999999</v>
      </c>
      <c r="Q32" s="547">
        <f t="shared" si="30"/>
        <v>79.626865671641809</v>
      </c>
      <c r="R32" s="547">
        <f t="shared" si="30"/>
        <v>86.865671641791053</v>
      </c>
      <c r="S32" s="547">
        <f t="shared" si="30"/>
        <v>37.400497512437795</v>
      </c>
      <c r="T32" s="547">
        <f t="shared" si="30"/>
        <v>37.400497512437816</v>
      </c>
      <c r="U32" s="547">
        <f t="shared" si="30"/>
        <v>79.23071211108639</v>
      </c>
      <c r="V32" s="547">
        <f t="shared" si="30"/>
        <v>86.433504121185138</v>
      </c>
      <c r="W32" s="547">
        <f t="shared" si="30"/>
        <v>37.214425385510253</v>
      </c>
      <c r="X32" s="547">
        <f t="shared" si="30"/>
        <v>37.214425385510275</v>
      </c>
      <c r="Y32" s="547">
        <f t="shared" si="30"/>
        <v>78.836529463767548</v>
      </c>
      <c r="Z32" s="547">
        <f t="shared" si="30"/>
        <v>86.003486687746417</v>
      </c>
      <c r="AA32" s="547">
        <f t="shared" si="30"/>
        <v>37.029278990557465</v>
      </c>
      <c r="AB32" s="547">
        <f t="shared" si="30"/>
        <v>37.029278990557486</v>
      </c>
      <c r="AC32" s="547">
        <f t="shared" si="30"/>
        <v>78.444307924146841</v>
      </c>
      <c r="AD32" s="547">
        <f t="shared" si="30"/>
        <v>85.575608644523825</v>
      </c>
      <c r="AE32" s="547">
        <f t="shared" si="30"/>
        <v>36.845053721947735</v>
      </c>
      <c r="AF32" s="547">
        <f t="shared" si="30"/>
        <v>36.845053721947757</v>
      </c>
      <c r="AG32" s="547">
        <f t="shared" si="30"/>
        <v>78.054037735469507</v>
      </c>
      <c r="AH32" s="547">
        <f t="shared" si="30"/>
        <v>85.149859347784911</v>
      </c>
      <c r="AI32" s="547">
        <f t="shared" si="30"/>
        <v>36.661744996962931</v>
      </c>
      <c r="AJ32" s="547">
        <f t="shared" si="30"/>
        <v>36.661744996962952</v>
      </c>
      <c r="AK32" s="547">
        <f t="shared" ref="AK32:BP32" si="31" xml:space="preserve"> AK$27</f>
        <v>77.66570918952192</v>
      </c>
      <c r="AL32" s="547">
        <f t="shared" si="31"/>
        <v>84.726228206751173</v>
      </c>
      <c r="AM32" s="547">
        <f t="shared" si="31"/>
        <v>36.479348255684513</v>
      </c>
      <c r="AN32" s="547">
        <f t="shared" si="31"/>
        <v>36.479348255684535</v>
      </c>
      <c r="AO32" s="547">
        <f t="shared" si="31"/>
        <v>77.279312626389967</v>
      </c>
      <c r="AP32" s="547">
        <f t="shared" si="31"/>
        <v>84.304704683334492</v>
      </c>
      <c r="AQ32" s="547">
        <f t="shared" si="31"/>
        <v>36.297858960880113</v>
      </c>
      <c r="AR32" s="547">
        <f t="shared" si="31"/>
        <v>36.297858960880134</v>
      </c>
      <c r="AS32" s="547">
        <f t="shared" si="31"/>
        <v>76.894838434218883</v>
      </c>
      <c r="AT32" s="547">
        <f t="shared" si="31"/>
        <v>83.885278291875139</v>
      </c>
      <c r="AU32" s="547">
        <f t="shared" si="31"/>
        <v>36.117272597890668</v>
      </c>
      <c r="AV32" s="547">
        <f t="shared" si="31"/>
        <v>36.117272597890683</v>
      </c>
      <c r="AW32" s="547">
        <f t="shared" si="31"/>
        <v>76.512277048974028</v>
      </c>
      <c r="AX32" s="547">
        <f t="shared" si="31"/>
        <v>83.46793859888075</v>
      </c>
      <c r="AY32" s="547">
        <f t="shared" si="31"/>
        <v>35.937584674518078</v>
      </c>
      <c r="AZ32" s="547">
        <f t="shared" si="31"/>
        <v>35.937584674518099</v>
      </c>
      <c r="BA32" s="547">
        <f t="shared" si="31"/>
        <v>76.13161895420302</v>
      </c>
      <c r="BB32" s="547">
        <f t="shared" si="31"/>
        <v>83.052675222766922</v>
      </c>
      <c r="BC32" s="547">
        <f t="shared" si="31"/>
        <v>35.758790720913517</v>
      </c>
      <c r="BD32" s="547">
        <f t="shared" si="31"/>
        <v>35.758790720913538</v>
      </c>
      <c r="BE32" s="547">
        <f t="shared" si="31"/>
        <v>75.752854680799032</v>
      </c>
      <c r="BF32" s="547">
        <f t="shared" si="31"/>
        <v>82.639477833598932</v>
      </c>
      <c r="BG32" s="547">
        <f t="shared" si="31"/>
        <v>35.580886289466186</v>
      </c>
      <c r="BH32" s="547">
        <f t="shared" si="31"/>
        <v>35.580886289466207</v>
      </c>
      <c r="BI32" s="547">
        <f t="shared" si="31"/>
        <v>75.375974806765228</v>
      </c>
      <c r="BJ32" s="547">
        <f t="shared" si="31"/>
        <v>82.228336152834785</v>
      </c>
      <c r="BK32" s="547">
        <f t="shared" si="31"/>
        <v>35.403866954692738</v>
      </c>
      <c r="BL32" s="547">
        <f t="shared" si="31"/>
        <v>35.403866954692759</v>
      </c>
      <c r="BM32" s="547">
        <f t="shared" si="31"/>
        <v>75.000969956980327</v>
      </c>
      <c r="BN32" s="547">
        <f t="shared" si="31"/>
        <v>81.819239953069442</v>
      </c>
      <c r="BO32" s="547">
        <f t="shared" si="31"/>
        <v>35.227728313127102</v>
      </c>
      <c r="BP32" s="547">
        <f t="shared" si="31"/>
        <v>35.227728313127123</v>
      </c>
      <c r="BQ32" s="547">
        <f t="shared" ref="BQ32:CV32" si="32" xml:space="preserve"> BQ$27</f>
        <v>74.627830802965519</v>
      </c>
      <c r="BR32" s="547">
        <f t="shared" si="32"/>
        <v>81.412179057780563</v>
      </c>
      <c r="BS32" s="547">
        <f t="shared" si="32"/>
        <v>35.052465983211057</v>
      </c>
      <c r="BT32" s="547">
        <f t="shared" si="32"/>
        <v>35.052465983211071</v>
      </c>
      <c r="BU32" s="547">
        <f t="shared" si="32"/>
        <v>74.256548062652271</v>
      </c>
      <c r="BV32" s="547">
        <f t="shared" si="32"/>
        <v>81.007143341075206</v>
      </c>
      <c r="BW32" s="547">
        <f t="shared" si="32"/>
        <v>34.878075605185138</v>
      </c>
      <c r="BX32" s="547">
        <f t="shared" si="32"/>
        <v>34.87807560518516</v>
      </c>
      <c r="BY32" s="547">
        <f t="shared" si="32"/>
        <v>73.887112500151517</v>
      </c>
      <c r="BZ32" s="547">
        <f t="shared" si="32"/>
        <v>80.604122727438011</v>
      </c>
      <c r="CA32" s="547">
        <f t="shared" si="32"/>
        <v>34.704552840980234</v>
      </c>
      <c r="CB32" s="547">
        <f t="shared" si="32"/>
        <v>34.704552840980256</v>
      </c>
      <c r="CC32" s="547">
        <f t="shared" si="32"/>
        <v>73.519514925523907</v>
      </c>
      <c r="CD32" s="547">
        <f t="shared" si="32"/>
        <v>80.203107191480626</v>
      </c>
      <c r="CE32" s="547">
        <f t="shared" si="32"/>
        <v>34.531893374109693</v>
      </c>
      <c r="CF32" s="547">
        <f t="shared" si="32"/>
        <v>34.531893374109714</v>
      </c>
      <c r="CG32" s="547">
        <f t="shared" si="32"/>
        <v>73.153746194551175</v>
      </c>
      <c r="CH32" s="547">
        <f t="shared" si="32"/>
        <v>79.80408675769219</v>
      </c>
      <c r="CI32" s="547">
        <f t="shared" si="32"/>
        <v>34.360092909561899</v>
      </c>
      <c r="CJ32" s="547">
        <f t="shared" si="32"/>
        <v>34.360092909561914</v>
      </c>
      <c r="CK32" s="547">
        <f t="shared" si="32"/>
        <v>72.789797208508645</v>
      </c>
      <c r="CL32" s="547">
        <f t="shared" si="32"/>
        <v>79.40705150019123</v>
      </c>
      <c r="CM32" s="547">
        <f t="shared" si="32"/>
        <v>34.189147173693428</v>
      </c>
      <c r="CN32" s="547">
        <f t="shared" si="32"/>
        <v>34.189147173693449</v>
      </c>
      <c r="CO32" s="547">
        <f t="shared" si="32"/>
        <v>72.427658913938942</v>
      </c>
      <c r="CP32" s="547">
        <f t="shared" si="32"/>
        <v>79.011991542478839</v>
      </c>
      <c r="CQ32" s="547">
        <f t="shared" si="32"/>
        <v>34.019051914122819</v>
      </c>
      <c r="CR32" s="547">
        <f t="shared" si="32"/>
        <v>34.019051914122834</v>
      </c>
      <c r="CS32" s="547">
        <f t="shared" si="32"/>
        <v>72.067322302426831</v>
      </c>
      <c r="CT32" s="547">
        <f t="shared" si="32"/>
        <v>78.618897057192896</v>
      </c>
      <c r="CU32" s="547">
        <f t="shared" si="32"/>
        <v>33.849802899624706</v>
      </c>
      <c r="CV32" s="547">
        <f t="shared" si="32"/>
        <v>33.84980289962472</v>
      </c>
      <c r="CW32" s="547">
        <f t="shared" ref="CW32:EB32" si="33" xml:space="preserve"> CW$27</f>
        <v>71.708778410374961</v>
      </c>
      <c r="CX32" s="547">
        <f t="shared" si="33"/>
        <v>78.227758265863599</v>
      </c>
      <c r="CY32" s="547">
        <f t="shared" si="33"/>
        <v>33.681395920024585</v>
      </c>
      <c r="CZ32" s="547">
        <f t="shared" si="33"/>
        <v>33.681395920024606</v>
      </c>
      <c r="DA32" s="547">
        <f t="shared" si="33"/>
        <v>71.352018318781077</v>
      </c>
      <c r="DB32" s="547">
        <f t="shared" si="33"/>
        <v>77.838565438670258</v>
      </c>
      <c r="DC32" s="547">
        <f t="shared" si="33"/>
        <v>33.513826786094121</v>
      </c>
      <c r="DD32" s="547">
        <f t="shared" si="33"/>
        <v>33.513826786094135</v>
      </c>
      <c r="DE32" s="547">
        <f t="shared" si="33"/>
        <v>70.997033153015991</v>
      </c>
      <c r="DF32" s="547">
        <f t="shared" si="33"/>
        <v>77.451308894199258</v>
      </c>
      <c r="DG32" s="547">
        <f t="shared" si="33"/>
        <v>33.347091329446883</v>
      </c>
      <c r="DH32" s="547">
        <f t="shared" si="33"/>
        <v>33.347091329446904</v>
      </c>
      <c r="DI32" s="547">
        <f t="shared" si="33"/>
        <v>0</v>
      </c>
      <c r="DJ32" s="547">
        <f t="shared" si="33"/>
        <v>0</v>
      </c>
      <c r="DK32" s="547">
        <f t="shared" si="33"/>
        <v>0</v>
      </c>
      <c r="DL32" s="547">
        <f t="shared" si="33"/>
        <v>0</v>
      </c>
      <c r="DM32" s="547">
        <f t="shared" si="33"/>
        <v>0</v>
      </c>
      <c r="DN32" s="547">
        <f t="shared" si="33"/>
        <v>0</v>
      </c>
      <c r="DO32" s="547">
        <f t="shared" si="33"/>
        <v>0</v>
      </c>
      <c r="DP32" s="547">
        <f t="shared" si="33"/>
        <v>0</v>
      </c>
      <c r="DQ32" s="547">
        <f t="shared" si="33"/>
        <v>0</v>
      </c>
      <c r="DR32" s="547">
        <f t="shared" si="33"/>
        <v>0</v>
      </c>
      <c r="DS32" s="547">
        <f t="shared" si="33"/>
        <v>0</v>
      </c>
      <c r="DT32" s="547">
        <f t="shared" si="33"/>
        <v>0</v>
      </c>
      <c r="DU32" s="547">
        <f t="shared" si="33"/>
        <v>0</v>
      </c>
      <c r="DV32" s="547">
        <f t="shared" si="33"/>
        <v>0</v>
      </c>
      <c r="DW32" s="547">
        <f t="shared" si="33"/>
        <v>0</v>
      </c>
      <c r="DX32" s="547">
        <f t="shared" si="33"/>
        <v>0</v>
      </c>
      <c r="DY32" s="547">
        <f t="shared" si="33"/>
        <v>0</v>
      </c>
      <c r="DZ32" s="547">
        <f t="shared" si="33"/>
        <v>0</v>
      </c>
      <c r="EA32" s="547">
        <f t="shared" si="33"/>
        <v>0</v>
      </c>
      <c r="EB32" s="547">
        <f t="shared" si="33"/>
        <v>0</v>
      </c>
      <c r="EC32" s="547">
        <f t="shared" ref="EC32:FH32" si="34" xml:space="preserve"> EC$27</f>
        <v>0</v>
      </c>
      <c r="ED32" s="547">
        <f t="shared" si="34"/>
        <v>0</v>
      </c>
      <c r="EE32" s="547">
        <f t="shared" si="34"/>
        <v>0</v>
      </c>
      <c r="EF32" s="547">
        <f t="shared" si="34"/>
        <v>0</v>
      </c>
      <c r="EG32" s="547">
        <f t="shared" si="34"/>
        <v>0</v>
      </c>
      <c r="EH32" s="547">
        <f t="shared" si="34"/>
        <v>0</v>
      </c>
      <c r="EI32" s="547">
        <f t="shared" si="34"/>
        <v>0</v>
      </c>
      <c r="EJ32" s="547">
        <f t="shared" si="34"/>
        <v>0</v>
      </c>
      <c r="EK32" s="547">
        <f t="shared" si="34"/>
        <v>0</v>
      </c>
      <c r="EL32" s="547">
        <f t="shared" si="34"/>
        <v>0</v>
      </c>
      <c r="EM32" s="547">
        <f t="shared" si="34"/>
        <v>0</v>
      </c>
      <c r="EN32" s="547">
        <f t="shared" si="34"/>
        <v>0</v>
      </c>
      <c r="EO32" s="547">
        <f t="shared" si="34"/>
        <v>0</v>
      </c>
      <c r="EP32" s="547">
        <f t="shared" si="34"/>
        <v>0</v>
      </c>
      <c r="EQ32" s="547">
        <f t="shared" si="34"/>
        <v>0</v>
      </c>
      <c r="ER32" s="547">
        <f t="shared" si="34"/>
        <v>0</v>
      </c>
      <c r="ES32" s="547">
        <f t="shared" si="34"/>
        <v>0</v>
      </c>
      <c r="ET32" s="547">
        <f t="shared" si="34"/>
        <v>0</v>
      </c>
      <c r="EU32" s="547">
        <f t="shared" si="34"/>
        <v>0</v>
      </c>
      <c r="EV32" s="547">
        <f t="shared" si="34"/>
        <v>0</v>
      </c>
      <c r="EW32" s="547">
        <f t="shared" si="34"/>
        <v>0</v>
      </c>
      <c r="EX32" s="547">
        <f t="shared" si="34"/>
        <v>0</v>
      </c>
      <c r="EY32" s="547">
        <f t="shared" si="34"/>
        <v>0</v>
      </c>
      <c r="EZ32" s="547">
        <f t="shared" si="34"/>
        <v>0</v>
      </c>
      <c r="FA32" s="547">
        <f t="shared" si="34"/>
        <v>0</v>
      </c>
      <c r="FB32" s="547">
        <f t="shared" si="34"/>
        <v>0</v>
      </c>
      <c r="FC32" s="547">
        <f t="shared" si="34"/>
        <v>0</v>
      </c>
      <c r="FD32" s="547">
        <f t="shared" si="34"/>
        <v>0</v>
      </c>
      <c r="FE32" s="547">
        <f t="shared" si="34"/>
        <v>0</v>
      </c>
      <c r="FF32" s="547">
        <f t="shared" si="34"/>
        <v>0</v>
      </c>
      <c r="FG32" s="547">
        <f t="shared" si="34"/>
        <v>0</v>
      </c>
      <c r="FH32" s="547">
        <f t="shared" si="34"/>
        <v>0</v>
      </c>
      <c r="FI32" s="547">
        <f t="shared" ref="FI32:GJ32" si="35" xml:space="preserve"> FI$27</f>
        <v>0</v>
      </c>
      <c r="FJ32" s="547">
        <f t="shared" si="35"/>
        <v>0</v>
      </c>
      <c r="FK32" s="547">
        <f t="shared" si="35"/>
        <v>0</v>
      </c>
      <c r="FL32" s="547">
        <f t="shared" si="35"/>
        <v>0</v>
      </c>
      <c r="FM32" s="547">
        <f t="shared" si="35"/>
        <v>0</v>
      </c>
      <c r="FN32" s="547">
        <f t="shared" si="35"/>
        <v>0</v>
      </c>
      <c r="FO32" s="547">
        <f t="shared" si="35"/>
        <v>0</v>
      </c>
      <c r="FP32" s="547">
        <f t="shared" si="35"/>
        <v>0</v>
      </c>
      <c r="FQ32" s="547">
        <f t="shared" si="35"/>
        <v>0</v>
      </c>
      <c r="FR32" s="547">
        <f t="shared" si="35"/>
        <v>0</v>
      </c>
      <c r="FS32" s="547">
        <f t="shared" si="35"/>
        <v>0</v>
      </c>
      <c r="FT32" s="547">
        <f t="shared" si="35"/>
        <v>0</v>
      </c>
      <c r="FU32" s="547">
        <f t="shared" si="35"/>
        <v>0</v>
      </c>
      <c r="FV32" s="547">
        <f t="shared" si="35"/>
        <v>0</v>
      </c>
      <c r="FW32" s="547">
        <f t="shared" si="35"/>
        <v>0</v>
      </c>
      <c r="FX32" s="547">
        <f t="shared" si="35"/>
        <v>0</v>
      </c>
      <c r="FY32" s="547">
        <f t="shared" si="35"/>
        <v>0</v>
      </c>
      <c r="FZ32" s="547">
        <f t="shared" si="35"/>
        <v>0</v>
      </c>
      <c r="GA32" s="547">
        <f t="shared" si="35"/>
        <v>0</v>
      </c>
      <c r="GB32" s="547">
        <f t="shared" si="35"/>
        <v>0</v>
      </c>
      <c r="GC32" s="547">
        <f t="shared" si="35"/>
        <v>0</v>
      </c>
      <c r="GD32" s="547">
        <f t="shared" si="35"/>
        <v>0</v>
      </c>
      <c r="GE32" s="547">
        <f t="shared" si="35"/>
        <v>0</v>
      </c>
      <c r="GF32" s="547">
        <f t="shared" si="35"/>
        <v>0</v>
      </c>
      <c r="GG32" s="547">
        <f t="shared" si="35"/>
        <v>0</v>
      </c>
      <c r="GH32" s="547">
        <f t="shared" si="35"/>
        <v>0</v>
      </c>
      <c r="GI32" s="547">
        <f t="shared" si="35"/>
        <v>0</v>
      </c>
      <c r="GJ32" s="547">
        <f t="shared" si="35"/>
        <v>0</v>
      </c>
    </row>
    <row r="33" spans="1:255" s="520" customFormat="1" x14ac:dyDescent="0.25">
      <c r="A33" s="313"/>
      <c r="B33" s="313"/>
      <c r="C33" s="314"/>
      <c r="D33" s="315"/>
      <c r="E33" s="532" t="str">
        <f xml:space="preserve"> Time!E$97</f>
        <v>Operating period flag</v>
      </c>
      <c r="F33" s="532">
        <f xml:space="preserve"> Time!F$97</f>
        <v>0</v>
      </c>
      <c r="G33" s="532" t="str">
        <f xml:space="preserve"> Time!G$97</f>
        <v>flag</v>
      </c>
      <c r="H33" s="532">
        <f xml:space="preserve"> Time!H$97</f>
        <v>100</v>
      </c>
      <c r="I33" s="532">
        <f xml:space="preserve"> Time!I$97</f>
        <v>0</v>
      </c>
      <c r="J33" s="532">
        <f xml:space="preserve"> Time!J$97</f>
        <v>0</v>
      </c>
      <c r="K33" s="532">
        <f xml:space="preserve"> Time!K$97</f>
        <v>0</v>
      </c>
      <c r="L33" s="532">
        <f xml:space="preserve"> Time!L$97</f>
        <v>0</v>
      </c>
      <c r="M33" s="532">
        <f xml:space="preserve"> Time!M$97</f>
        <v>1</v>
      </c>
      <c r="N33" s="532">
        <f xml:space="preserve"> Time!N$97</f>
        <v>1</v>
      </c>
      <c r="O33" s="532">
        <f xml:space="preserve"> Time!O$97</f>
        <v>1</v>
      </c>
      <c r="P33" s="532">
        <f xml:space="preserve"> Time!P$97</f>
        <v>1</v>
      </c>
      <c r="Q33" s="532">
        <f xml:space="preserve"> Time!Q$97</f>
        <v>1</v>
      </c>
      <c r="R33" s="532">
        <f xml:space="preserve"> Time!R$97</f>
        <v>1</v>
      </c>
      <c r="S33" s="532">
        <f xml:space="preserve"> Time!S$97</f>
        <v>1</v>
      </c>
      <c r="T33" s="532">
        <f xml:space="preserve"> Time!T$97</f>
        <v>1</v>
      </c>
      <c r="U33" s="532">
        <f xml:space="preserve"> Time!U$97</f>
        <v>1</v>
      </c>
      <c r="V33" s="532">
        <f xml:space="preserve"> Time!V$97</f>
        <v>1</v>
      </c>
      <c r="W33" s="532">
        <f xml:space="preserve"> Time!W$97</f>
        <v>1</v>
      </c>
      <c r="X33" s="532">
        <f xml:space="preserve"> Time!X$97</f>
        <v>1</v>
      </c>
      <c r="Y33" s="532">
        <f xml:space="preserve"> Time!Y$97</f>
        <v>1</v>
      </c>
      <c r="Z33" s="532">
        <f xml:space="preserve"> Time!Z$97</f>
        <v>1</v>
      </c>
      <c r="AA33" s="532">
        <f xml:space="preserve"> Time!AA$97</f>
        <v>1</v>
      </c>
      <c r="AB33" s="532">
        <f xml:space="preserve"> Time!AB$97</f>
        <v>1</v>
      </c>
      <c r="AC33" s="532">
        <f xml:space="preserve"> Time!AC$97</f>
        <v>1</v>
      </c>
      <c r="AD33" s="532">
        <f xml:space="preserve"> Time!AD$97</f>
        <v>1</v>
      </c>
      <c r="AE33" s="532">
        <f xml:space="preserve"> Time!AE$97</f>
        <v>1</v>
      </c>
      <c r="AF33" s="532">
        <f xml:space="preserve"> Time!AF$97</f>
        <v>1</v>
      </c>
      <c r="AG33" s="532">
        <f xml:space="preserve"> Time!AG$97</f>
        <v>1</v>
      </c>
      <c r="AH33" s="532">
        <f xml:space="preserve"> Time!AH$97</f>
        <v>1</v>
      </c>
      <c r="AI33" s="532">
        <f xml:space="preserve"> Time!AI$97</f>
        <v>1</v>
      </c>
      <c r="AJ33" s="532">
        <f xml:space="preserve"> Time!AJ$97</f>
        <v>1</v>
      </c>
      <c r="AK33" s="532">
        <f xml:space="preserve"> Time!AK$97</f>
        <v>1</v>
      </c>
      <c r="AL33" s="532">
        <f xml:space="preserve"> Time!AL$97</f>
        <v>1</v>
      </c>
      <c r="AM33" s="532">
        <f xml:space="preserve"> Time!AM$97</f>
        <v>1</v>
      </c>
      <c r="AN33" s="532">
        <f xml:space="preserve"> Time!AN$97</f>
        <v>1</v>
      </c>
      <c r="AO33" s="532">
        <f xml:space="preserve"> Time!AO$97</f>
        <v>1</v>
      </c>
      <c r="AP33" s="532">
        <f xml:space="preserve"> Time!AP$97</f>
        <v>1</v>
      </c>
      <c r="AQ33" s="532">
        <f xml:space="preserve"> Time!AQ$97</f>
        <v>1</v>
      </c>
      <c r="AR33" s="532">
        <f xml:space="preserve"> Time!AR$97</f>
        <v>1</v>
      </c>
      <c r="AS33" s="532">
        <f xml:space="preserve"> Time!AS$97</f>
        <v>1</v>
      </c>
      <c r="AT33" s="532">
        <f xml:space="preserve"> Time!AT$97</f>
        <v>1</v>
      </c>
      <c r="AU33" s="532">
        <f xml:space="preserve"> Time!AU$97</f>
        <v>1</v>
      </c>
      <c r="AV33" s="532">
        <f xml:space="preserve"> Time!AV$97</f>
        <v>1</v>
      </c>
      <c r="AW33" s="532">
        <f xml:space="preserve"> Time!AW$97</f>
        <v>1</v>
      </c>
      <c r="AX33" s="532">
        <f xml:space="preserve"> Time!AX$97</f>
        <v>1</v>
      </c>
      <c r="AY33" s="532">
        <f xml:space="preserve"> Time!AY$97</f>
        <v>1</v>
      </c>
      <c r="AZ33" s="532">
        <f xml:space="preserve"> Time!AZ$97</f>
        <v>1</v>
      </c>
      <c r="BA33" s="532">
        <f xml:space="preserve"> Time!BA$97</f>
        <v>1</v>
      </c>
      <c r="BB33" s="532">
        <f xml:space="preserve"> Time!BB$97</f>
        <v>1</v>
      </c>
      <c r="BC33" s="532">
        <f xml:space="preserve"> Time!BC$97</f>
        <v>1</v>
      </c>
      <c r="BD33" s="532">
        <f xml:space="preserve"> Time!BD$97</f>
        <v>1</v>
      </c>
      <c r="BE33" s="532">
        <f xml:space="preserve"> Time!BE$97</f>
        <v>1</v>
      </c>
      <c r="BF33" s="532">
        <f xml:space="preserve"> Time!BF$97</f>
        <v>1</v>
      </c>
      <c r="BG33" s="532">
        <f xml:space="preserve"> Time!BG$97</f>
        <v>1</v>
      </c>
      <c r="BH33" s="532">
        <f xml:space="preserve"> Time!BH$97</f>
        <v>1</v>
      </c>
      <c r="BI33" s="532">
        <f xml:space="preserve"> Time!BI$97</f>
        <v>1</v>
      </c>
      <c r="BJ33" s="532">
        <f xml:space="preserve"> Time!BJ$97</f>
        <v>1</v>
      </c>
      <c r="BK33" s="532">
        <f xml:space="preserve"> Time!BK$97</f>
        <v>1</v>
      </c>
      <c r="BL33" s="532">
        <f xml:space="preserve"> Time!BL$97</f>
        <v>1</v>
      </c>
      <c r="BM33" s="532">
        <f xml:space="preserve"> Time!BM$97</f>
        <v>1</v>
      </c>
      <c r="BN33" s="532">
        <f xml:space="preserve"> Time!BN$97</f>
        <v>1</v>
      </c>
      <c r="BO33" s="532">
        <f xml:space="preserve"> Time!BO$97</f>
        <v>1</v>
      </c>
      <c r="BP33" s="532">
        <f xml:space="preserve"> Time!BP$97</f>
        <v>1</v>
      </c>
      <c r="BQ33" s="532">
        <f xml:space="preserve"> Time!BQ$97</f>
        <v>1</v>
      </c>
      <c r="BR33" s="532">
        <f xml:space="preserve"> Time!BR$97</f>
        <v>1</v>
      </c>
      <c r="BS33" s="532">
        <f xml:space="preserve"> Time!BS$97</f>
        <v>1</v>
      </c>
      <c r="BT33" s="532">
        <f xml:space="preserve"> Time!BT$97</f>
        <v>1</v>
      </c>
      <c r="BU33" s="532">
        <f xml:space="preserve"> Time!BU$97</f>
        <v>1</v>
      </c>
      <c r="BV33" s="532">
        <f xml:space="preserve"> Time!BV$97</f>
        <v>1</v>
      </c>
      <c r="BW33" s="532">
        <f xml:space="preserve"> Time!BW$97</f>
        <v>1</v>
      </c>
      <c r="BX33" s="532">
        <f xml:space="preserve"> Time!BX$97</f>
        <v>1</v>
      </c>
      <c r="BY33" s="532">
        <f xml:space="preserve"> Time!BY$97</f>
        <v>1</v>
      </c>
      <c r="BZ33" s="532">
        <f xml:space="preserve"> Time!BZ$97</f>
        <v>1</v>
      </c>
      <c r="CA33" s="532">
        <f xml:space="preserve"> Time!CA$97</f>
        <v>1</v>
      </c>
      <c r="CB33" s="532">
        <f xml:space="preserve"> Time!CB$97</f>
        <v>1</v>
      </c>
      <c r="CC33" s="532">
        <f xml:space="preserve"> Time!CC$97</f>
        <v>1</v>
      </c>
      <c r="CD33" s="532">
        <f xml:space="preserve"> Time!CD$97</f>
        <v>1</v>
      </c>
      <c r="CE33" s="532">
        <f xml:space="preserve"> Time!CE$97</f>
        <v>1</v>
      </c>
      <c r="CF33" s="532">
        <f xml:space="preserve"> Time!CF$97</f>
        <v>1</v>
      </c>
      <c r="CG33" s="532">
        <f xml:space="preserve"> Time!CG$97</f>
        <v>1</v>
      </c>
      <c r="CH33" s="532">
        <f xml:space="preserve"> Time!CH$97</f>
        <v>1</v>
      </c>
      <c r="CI33" s="532">
        <f xml:space="preserve"> Time!CI$97</f>
        <v>1</v>
      </c>
      <c r="CJ33" s="532">
        <f xml:space="preserve"> Time!CJ$97</f>
        <v>1</v>
      </c>
      <c r="CK33" s="532">
        <f xml:space="preserve"> Time!CK$97</f>
        <v>1</v>
      </c>
      <c r="CL33" s="532">
        <f xml:space="preserve"> Time!CL$97</f>
        <v>1</v>
      </c>
      <c r="CM33" s="532">
        <f xml:space="preserve"> Time!CM$97</f>
        <v>1</v>
      </c>
      <c r="CN33" s="532">
        <f xml:space="preserve"> Time!CN$97</f>
        <v>1</v>
      </c>
      <c r="CO33" s="532">
        <f xml:space="preserve"> Time!CO$97</f>
        <v>1</v>
      </c>
      <c r="CP33" s="532">
        <f xml:space="preserve"> Time!CP$97</f>
        <v>1</v>
      </c>
      <c r="CQ33" s="532">
        <f xml:space="preserve"> Time!CQ$97</f>
        <v>1</v>
      </c>
      <c r="CR33" s="532">
        <f xml:space="preserve"> Time!CR$97</f>
        <v>1</v>
      </c>
      <c r="CS33" s="532">
        <f xml:space="preserve"> Time!CS$97</f>
        <v>1</v>
      </c>
      <c r="CT33" s="532">
        <f xml:space="preserve"> Time!CT$97</f>
        <v>1</v>
      </c>
      <c r="CU33" s="532">
        <f xml:space="preserve"> Time!CU$97</f>
        <v>1</v>
      </c>
      <c r="CV33" s="532">
        <f xml:space="preserve"> Time!CV$97</f>
        <v>1</v>
      </c>
      <c r="CW33" s="532">
        <f xml:space="preserve"> Time!CW$97</f>
        <v>1</v>
      </c>
      <c r="CX33" s="532">
        <f xml:space="preserve"> Time!CX$97</f>
        <v>1</v>
      </c>
      <c r="CY33" s="532">
        <f xml:space="preserve"> Time!CY$97</f>
        <v>1</v>
      </c>
      <c r="CZ33" s="532">
        <f xml:space="preserve"> Time!CZ$97</f>
        <v>1</v>
      </c>
      <c r="DA33" s="532">
        <f xml:space="preserve"> Time!DA$97</f>
        <v>1</v>
      </c>
      <c r="DB33" s="532">
        <f xml:space="preserve"> Time!DB$97</f>
        <v>1</v>
      </c>
      <c r="DC33" s="532">
        <f xml:space="preserve"> Time!DC$97</f>
        <v>1</v>
      </c>
      <c r="DD33" s="532">
        <f xml:space="preserve"> Time!DD$97</f>
        <v>1</v>
      </c>
      <c r="DE33" s="532">
        <f xml:space="preserve"> Time!DE$97</f>
        <v>1</v>
      </c>
      <c r="DF33" s="532">
        <f xml:space="preserve"> Time!DF$97</f>
        <v>1</v>
      </c>
      <c r="DG33" s="532">
        <f xml:space="preserve"> Time!DG$97</f>
        <v>1</v>
      </c>
      <c r="DH33" s="532">
        <f xml:space="preserve"> Time!DH$97</f>
        <v>1</v>
      </c>
      <c r="DI33" s="532">
        <f xml:space="preserve"> Time!DI$97</f>
        <v>0</v>
      </c>
      <c r="DJ33" s="532">
        <f xml:space="preserve"> Time!DJ$97</f>
        <v>0</v>
      </c>
      <c r="DK33" s="532">
        <f xml:space="preserve"> Time!DK$97</f>
        <v>0</v>
      </c>
      <c r="DL33" s="532">
        <f xml:space="preserve"> Time!DL$97</f>
        <v>0</v>
      </c>
      <c r="DM33" s="532">
        <f xml:space="preserve"> Time!DM$97</f>
        <v>0</v>
      </c>
      <c r="DN33" s="532">
        <f xml:space="preserve"> Time!DN$97</f>
        <v>0</v>
      </c>
      <c r="DO33" s="532">
        <f xml:space="preserve"> Time!DO$97</f>
        <v>0</v>
      </c>
      <c r="DP33" s="532">
        <f xml:space="preserve"> Time!DP$97</f>
        <v>0</v>
      </c>
      <c r="DQ33" s="532">
        <f xml:space="preserve"> Time!DQ$97</f>
        <v>0</v>
      </c>
      <c r="DR33" s="532">
        <f xml:space="preserve"> Time!DR$97</f>
        <v>0</v>
      </c>
      <c r="DS33" s="532">
        <f xml:space="preserve"> Time!DS$97</f>
        <v>0</v>
      </c>
      <c r="DT33" s="532">
        <f xml:space="preserve"> Time!DT$97</f>
        <v>0</v>
      </c>
      <c r="DU33" s="532">
        <f xml:space="preserve"> Time!DU$97</f>
        <v>0</v>
      </c>
      <c r="DV33" s="532">
        <f xml:space="preserve"> Time!DV$97</f>
        <v>0</v>
      </c>
      <c r="DW33" s="532">
        <f xml:space="preserve"> Time!DW$97</f>
        <v>0</v>
      </c>
      <c r="DX33" s="532">
        <f xml:space="preserve"> Time!DX$97</f>
        <v>0</v>
      </c>
      <c r="DY33" s="532">
        <f xml:space="preserve"> Time!DY$97</f>
        <v>0</v>
      </c>
      <c r="DZ33" s="532">
        <f xml:space="preserve"> Time!DZ$97</f>
        <v>0</v>
      </c>
      <c r="EA33" s="532">
        <f xml:space="preserve"> Time!EA$97</f>
        <v>0</v>
      </c>
      <c r="EB33" s="532">
        <f xml:space="preserve"> Time!EB$97</f>
        <v>0</v>
      </c>
      <c r="EC33" s="532">
        <f xml:space="preserve"> Time!EC$97</f>
        <v>0</v>
      </c>
      <c r="ED33" s="532">
        <f xml:space="preserve"> Time!ED$97</f>
        <v>0</v>
      </c>
      <c r="EE33" s="532">
        <f xml:space="preserve"> Time!EE$97</f>
        <v>0</v>
      </c>
      <c r="EF33" s="532">
        <f xml:space="preserve"> Time!EF$97</f>
        <v>0</v>
      </c>
      <c r="EG33" s="532">
        <f xml:space="preserve"> Time!EG$97</f>
        <v>0</v>
      </c>
      <c r="EH33" s="532">
        <f xml:space="preserve"> Time!EH$97</f>
        <v>0</v>
      </c>
      <c r="EI33" s="532">
        <f xml:space="preserve"> Time!EI$97</f>
        <v>0</v>
      </c>
      <c r="EJ33" s="532">
        <f xml:space="preserve"> Time!EJ$97</f>
        <v>0</v>
      </c>
      <c r="EK33" s="532">
        <f xml:space="preserve"> Time!EK$97</f>
        <v>0</v>
      </c>
      <c r="EL33" s="532">
        <f xml:space="preserve"> Time!EL$97</f>
        <v>0</v>
      </c>
      <c r="EM33" s="532">
        <f xml:space="preserve"> Time!EM$97</f>
        <v>0</v>
      </c>
      <c r="EN33" s="532">
        <f xml:space="preserve"> Time!EN$97</f>
        <v>0</v>
      </c>
      <c r="EO33" s="532">
        <f xml:space="preserve"> Time!EO$97</f>
        <v>0</v>
      </c>
      <c r="EP33" s="532">
        <f xml:space="preserve"> Time!EP$97</f>
        <v>0</v>
      </c>
      <c r="EQ33" s="532">
        <f xml:space="preserve"> Time!EQ$97</f>
        <v>0</v>
      </c>
      <c r="ER33" s="532">
        <f xml:space="preserve"> Time!ER$97</f>
        <v>0</v>
      </c>
      <c r="ES33" s="532">
        <f xml:space="preserve"> Time!ES$97</f>
        <v>0</v>
      </c>
      <c r="ET33" s="532">
        <f xml:space="preserve"> Time!ET$97</f>
        <v>0</v>
      </c>
      <c r="EU33" s="532">
        <f xml:space="preserve"> Time!EU$97</f>
        <v>0</v>
      </c>
      <c r="EV33" s="532">
        <f xml:space="preserve"> Time!EV$97</f>
        <v>0</v>
      </c>
      <c r="EW33" s="532">
        <f xml:space="preserve"> Time!EW$97</f>
        <v>0</v>
      </c>
      <c r="EX33" s="532">
        <f xml:space="preserve"> Time!EX$97</f>
        <v>0</v>
      </c>
      <c r="EY33" s="532">
        <f xml:space="preserve"> Time!EY$97</f>
        <v>0</v>
      </c>
      <c r="EZ33" s="532">
        <f xml:space="preserve"> Time!EZ$97</f>
        <v>0</v>
      </c>
      <c r="FA33" s="532">
        <f xml:space="preserve"> Time!FA$97</f>
        <v>0</v>
      </c>
      <c r="FB33" s="532">
        <f xml:space="preserve"> Time!FB$97</f>
        <v>0</v>
      </c>
      <c r="FC33" s="532">
        <f xml:space="preserve"> Time!FC$97</f>
        <v>0</v>
      </c>
      <c r="FD33" s="532">
        <f xml:space="preserve"> Time!FD$97</f>
        <v>0</v>
      </c>
      <c r="FE33" s="532">
        <f xml:space="preserve"> Time!FE$97</f>
        <v>0</v>
      </c>
      <c r="FF33" s="532">
        <f xml:space="preserve"> Time!FF$97</f>
        <v>0</v>
      </c>
      <c r="FG33" s="532">
        <f xml:space="preserve"> Time!FG$97</f>
        <v>0</v>
      </c>
      <c r="FH33" s="532">
        <f xml:space="preserve"> Time!FH$97</f>
        <v>0</v>
      </c>
      <c r="FI33" s="532">
        <f xml:space="preserve"> Time!FI$97</f>
        <v>0</v>
      </c>
      <c r="FJ33" s="532">
        <f xml:space="preserve"> Time!FJ$97</f>
        <v>0</v>
      </c>
      <c r="FK33" s="532">
        <f xml:space="preserve"> Time!FK$97</f>
        <v>0</v>
      </c>
      <c r="FL33" s="532">
        <f xml:space="preserve"> Time!FL$97</f>
        <v>0</v>
      </c>
      <c r="FM33" s="532">
        <f xml:space="preserve"> Time!FM$97</f>
        <v>0</v>
      </c>
      <c r="FN33" s="532">
        <f xml:space="preserve"> Time!FN$97</f>
        <v>0</v>
      </c>
      <c r="FO33" s="532">
        <f xml:space="preserve"> Time!FO$97</f>
        <v>0</v>
      </c>
      <c r="FP33" s="532">
        <f xml:space="preserve"> Time!FP$97</f>
        <v>0</v>
      </c>
      <c r="FQ33" s="532">
        <f xml:space="preserve"> Time!FQ$97</f>
        <v>0</v>
      </c>
      <c r="FR33" s="532">
        <f xml:space="preserve"> Time!FR$97</f>
        <v>0</v>
      </c>
      <c r="FS33" s="532">
        <f xml:space="preserve"> Time!FS$97</f>
        <v>0</v>
      </c>
      <c r="FT33" s="532">
        <f xml:space="preserve"> Time!FT$97</f>
        <v>0</v>
      </c>
      <c r="FU33" s="532">
        <f xml:space="preserve"> Time!FU$97</f>
        <v>0</v>
      </c>
      <c r="FV33" s="532">
        <f xml:space="preserve"> Time!FV$97</f>
        <v>0</v>
      </c>
      <c r="FW33" s="532">
        <f xml:space="preserve"> Time!FW$97</f>
        <v>0</v>
      </c>
      <c r="FX33" s="532">
        <f xml:space="preserve"> Time!FX$97</f>
        <v>0</v>
      </c>
      <c r="FY33" s="532">
        <f xml:space="preserve"> Time!FY$97</f>
        <v>0</v>
      </c>
      <c r="FZ33" s="532">
        <f xml:space="preserve"> Time!FZ$97</f>
        <v>0</v>
      </c>
      <c r="GA33" s="532">
        <f xml:space="preserve"> Time!GA$97</f>
        <v>0</v>
      </c>
      <c r="GB33" s="532">
        <f xml:space="preserve"> Time!GB$97</f>
        <v>0</v>
      </c>
      <c r="GC33" s="532">
        <f xml:space="preserve"> Time!GC$97</f>
        <v>0</v>
      </c>
      <c r="GD33" s="532">
        <f xml:space="preserve"> Time!GD$97</f>
        <v>0</v>
      </c>
      <c r="GE33" s="532">
        <f xml:space="preserve"> Time!GE$97</f>
        <v>0</v>
      </c>
      <c r="GF33" s="532">
        <f xml:space="preserve"> Time!GF$97</f>
        <v>0</v>
      </c>
      <c r="GG33" s="532">
        <f xml:space="preserve"> Time!GG$97</f>
        <v>0</v>
      </c>
      <c r="GH33" s="532">
        <f xml:space="preserve"> Time!GH$97</f>
        <v>0</v>
      </c>
      <c r="GI33" s="532">
        <f xml:space="preserve"> Time!GI$97</f>
        <v>0</v>
      </c>
      <c r="GJ33" s="532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8" t="s">
        <v>131</v>
      </c>
      <c r="F34" s="548"/>
      <c r="G34" s="548" t="str">
        <f xml:space="preserve"> SMU</f>
        <v>$ 000s</v>
      </c>
      <c r="H34" s="548">
        <f xml:space="preserve"> SUM(J34:GJ34)</f>
        <v>371409.67882059288</v>
      </c>
      <c r="I34" s="548"/>
      <c r="J34" s="548">
        <f t="shared" ref="J34:AO34" si="36" xml:space="preserve"> $F29 / $F30 * J32 * $F31 * J33</f>
        <v>0</v>
      </c>
      <c r="K34" s="548">
        <f t="shared" si="36"/>
        <v>0</v>
      </c>
      <c r="L34" s="548">
        <f t="shared" si="36"/>
        <v>0</v>
      </c>
      <c r="M34" s="548">
        <f t="shared" si="36"/>
        <v>5201.6250000000018</v>
      </c>
      <c r="N34" s="548">
        <f t="shared" si="36"/>
        <v>5674.5000000000009</v>
      </c>
      <c r="O34" s="548">
        <f t="shared" si="36"/>
        <v>2443.1874999999986</v>
      </c>
      <c r="P34" s="548">
        <f t="shared" si="36"/>
        <v>2443.1875</v>
      </c>
      <c r="Q34" s="548">
        <f t="shared" si="36"/>
        <v>5175.7462686567187</v>
      </c>
      <c r="R34" s="548">
        <f t="shared" si="36"/>
        <v>5646.2686567164192</v>
      </c>
      <c r="S34" s="548">
        <f t="shared" si="36"/>
        <v>2431.0323383084569</v>
      </c>
      <c r="T34" s="548">
        <f t="shared" si="36"/>
        <v>2431.0323383084583</v>
      </c>
      <c r="U34" s="548">
        <f t="shared" si="36"/>
        <v>5149.9962872206161</v>
      </c>
      <c r="V34" s="548">
        <f t="shared" si="36"/>
        <v>5618.177767877035</v>
      </c>
      <c r="W34" s="548">
        <f t="shared" si="36"/>
        <v>2418.937650058167</v>
      </c>
      <c r="X34" s="548">
        <f t="shared" si="36"/>
        <v>2418.9376500581684</v>
      </c>
      <c r="Y34" s="548">
        <f t="shared" si="36"/>
        <v>5124.3744151448909</v>
      </c>
      <c r="Z34" s="548">
        <f t="shared" si="36"/>
        <v>5590.2266347035174</v>
      </c>
      <c r="AA34" s="548">
        <f t="shared" si="36"/>
        <v>2406.9031343862353</v>
      </c>
      <c r="AB34" s="548">
        <f t="shared" si="36"/>
        <v>2406.9031343862371</v>
      </c>
      <c r="AC34" s="548">
        <f t="shared" si="36"/>
        <v>5098.8800150695452</v>
      </c>
      <c r="AD34" s="548">
        <f t="shared" si="36"/>
        <v>5562.4145618940493</v>
      </c>
      <c r="AE34" s="548">
        <f t="shared" si="36"/>
        <v>2394.9284919266029</v>
      </c>
      <c r="AF34" s="548">
        <f t="shared" si="36"/>
        <v>2394.9284919266047</v>
      </c>
      <c r="AG34" s="548">
        <f t="shared" si="36"/>
        <v>5073.5124528055185</v>
      </c>
      <c r="AH34" s="548">
        <f t="shared" si="36"/>
        <v>5534.7408576060197</v>
      </c>
      <c r="AI34" s="548">
        <f t="shared" si="36"/>
        <v>2383.0134248025911</v>
      </c>
      <c r="AJ34" s="548">
        <f t="shared" si="36"/>
        <v>2383.013424802592</v>
      </c>
      <c r="AK34" s="548">
        <f t="shared" si="36"/>
        <v>5048.2710973189251</v>
      </c>
      <c r="AL34" s="548">
        <f t="shared" si="36"/>
        <v>5507.2048334388264</v>
      </c>
      <c r="AM34" s="548">
        <f t="shared" si="36"/>
        <v>2371.1576366194936</v>
      </c>
      <c r="AN34" s="548">
        <f t="shared" si="36"/>
        <v>2371.157636619495</v>
      </c>
      <c r="AO34" s="548">
        <f t="shared" si="36"/>
        <v>5023.1553207153484</v>
      </c>
      <c r="AP34" s="548">
        <f t="shared" ref="AP34:BU34" si="37" xml:space="preserve"> $F29 / $F30 * AP32 * $F31 * AP33</f>
        <v>5479.8058044167419</v>
      </c>
      <c r="AQ34" s="548">
        <f t="shared" si="37"/>
        <v>2359.3608324572078</v>
      </c>
      <c r="AR34" s="548">
        <f t="shared" si="37"/>
        <v>2359.3608324572092</v>
      </c>
      <c r="AS34" s="548">
        <f t="shared" si="37"/>
        <v>4998.1644982242278</v>
      </c>
      <c r="AT34" s="548">
        <f t="shared" si="37"/>
        <v>5452.5430889718846</v>
      </c>
      <c r="AU34" s="548">
        <f t="shared" si="37"/>
        <v>2347.6227188628936</v>
      </c>
      <c r="AV34" s="548">
        <f t="shared" si="37"/>
        <v>2347.6227188628945</v>
      </c>
      <c r="AW34" s="548">
        <f t="shared" si="37"/>
        <v>4973.298008183313</v>
      </c>
      <c r="AX34" s="548">
        <f t="shared" si="37"/>
        <v>5425.4160089272491</v>
      </c>
      <c r="AY34" s="548">
        <f t="shared" si="37"/>
        <v>2335.9430038436753</v>
      </c>
      <c r="AZ34" s="548">
        <f t="shared" si="37"/>
        <v>2335.9430038436767</v>
      </c>
      <c r="BA34" s="548">
        <f t="shared" si="37"/>
        <v>4948.5552320231973</v>
      </c>
      <c r="BB34" s="548">
        <f t="shared" si="37"/>
        <v>5398.42388947985</v>
      </c>
      <c r="BC34" s="548">
        <f t="shared" si="37"/>
        <v>2324.3213968593791</v>
      </c>
      <c r="BD34" s="548">
        <f t="shared" si="37"/>
        <v>2324.3213968593805</v>
      </c>
      <c r="BE34" s="548">
        <f t="shared" si="37"/>
        <v>4923.9355542519379</v>
      </c>
      <c r="BF34" s="548">
        <f t="shared" si="37"/>
        <v>5371.5660591839314</v>
      </c>
      <c r="BG34" s="548">
        <f t="shared" si="37"/>
        <v>2312.7576088153023</v>
      </c>
      <c r="BH34" s="548">
        <f t="shared" si="37"/>
        <v>2312.7576088153037</v>
      </c>
      <c r="BI34" s="548">
        <f t="shared" si="37"/>
        <v>4899.4383624397406</v>
      </c>
      <c r="BJ34" s="548">
        <f t="shared" si="37"/>
        <v>5344.8418499342615</v>
      </c>
      <c r="BK34" s="548">
        <f t="shared" si="37"/>
        <v>2301.2513520550283</v>
      </c>
      <c r="BL34" s="548">
        <f t="shared" si="37"/>
        <v>2301.2513520550297</v>
      </c>
      <c r="BM34" s="548">
        <f t="shared" si="37"/>
        <v>4875.0630472037219</v>
      </c>
      <c r="BN34" s="548">
        <f t="shared" si="37"/>
        <v>5318.2505969495141</v>
      </c>
      <c r="BO34" s="548">
        <f t="shared" si="37"/>
        <v>2289.8023403532616</v>
      </c>
      <c r="BP34" s="548">
        <f t="shared" si="37"/>
        <v>2289.8023403532634</v>
      </c>
      <c r="BQ34" s="548">
        <f t="shared" si="37"/>
        <v>4850.8090021927592</v>
      </c>
      <c r="BR34" s="548">
        <f t="shared" si="37"/>
        <v>5291.791638755737</v>
      </c>
      <c r="BS34" s="548">
        <f t="shared" si="37"/>
        <v>2278.4102889087189</v>
      </c>
      <c r="BT34" s="548">
        <f t="shared" si="37"/>
        <v>2278.4102889087203</v>
      </c>
      <c r="BU34" s="548">
        <f t="shared" si="37"/>
        <v>4826.675624072398</v>
      </c>
      <c r="BV34" s="548">
        <f t="shared" ref="BV34:DA34" si="38" xml:space="preserve"> $F29 / $F30 * BV32 * $F31 * BV33</f>
        <v>5265.464317169889</v>
      </c>
      <c r="BW34" s="548">
        <f t="shared" si="38"/>
        <v>2267.0749143370344</v>
      </c>
      <c r="BX34" s="548">
        <f t="shared" si="38"/>
        <v>2267.0749143370358</v>
      </c>
      <c r="BY34" s="548">
        <f t="shared" si="38"/>
        <v>4802.6623125098486</v>
      </c>
      <c r="BZ34" s="548">
        <f t="shared" si="38"/>
        <v>5239.2679772834717</v>
      </c>
      <c r="CA34" s="548">
        <f t="shared" si="38"/>
        <v>2255.7959346637153</v>
      </c>
      <c r="CB34" s="548">
        <f t="shared" si="38"/>
        <v>2255.7959346637167</v>
      </c>
      <c r="CC34" s="548">
        <f t="shared" si="38"/>
        <v>4778.7684701590542</v>
      </c>
      <c r="CD34" s="548">
        <f t="shared" si="38"/>
        <v>5213.2019674462408</v>
      </c>
      <c r="CE34" s="548">
        <f t="shared" si="38"/>
        <v>2244.5730693171304</v>
      </c>
      <c r="CF34" s="548">
        <f t="shared" si="38"/>
        <v>2244.5730693171317</v>
      </c>
      <c r="CG34" s="548">
        <f t="shared" si="38"/>
        <v>4754.993502645827</v>
      </c>
      <c r="CH34" s="548">
        <f t="shared" si="38"/>
        <v>5187.265639249993</v>
      </c>
      <c r="CI34" s="548">
        <f t="shared" si="38"/>
        <v>2233.4060391215235</v>
      </c>
      <c r="CJ34" s="548">
        <f t="shared" si="38"/>
        <v>2233.4060391215244</v>
      </c>
      <c r="CK34" s="548">
        <f t="shared" si="38"/>
        <v>4731.3368185530626</v>
      </c>
      <c r="CL34" s="548">
        <f t="shared" si="38"/>
        <v>5161.45834751243</v>
      </c>
      <c r="CM34" s="548">
        <f t="shared" si="38"/>
        <v>2222.2945662900729</v>
      </c>
      <c r="CN34" s="548">
        <f t="shared" si="38"/>
        <v>2222.2945662900743</v>
      </c>
      <c r="CO34" s="548">
        <f t="shared" si="38"/>
        <v>4707.7978294060313</v>
      </c>
      <c r="CP34" s="548">
        <f t="shared" si="38"/>
        <v>5135.779450261125</v>
      </c>
      <c r="CQ34" s="548">
        <f t="shared" si="38"/>
        <v>2211.2383744179833</v>
      </c>
      <c r="CR34" s="548">
        <f t="shared" si="38"/>
        <v>2211.2383744179842</v>
      </c>
      <c r="CS34" s="548">
        <f t="shared" si="38"/>
        <v>4684.375949657745</v>
      </c>
      <c r="CT34" s="548">
        <f t="shared" si="38"/>
        <v>5110.2283087175392</v>
      </c>
      <c r="CU34" s="548">
        <f t="shared" si="38"/>
        <v>2200.2371884756062</v>
      </c>
      <c r="CV34" s="548">
        <f t="shared" si="38"/>
        <v>2200.2371884756071</v>
      </c>
      <c r="CW34" s="548">
        <f t="shared" si="38"/>
        <v>4661.0705966743726</v>
      </c>
      <c r="CX34" s="548">
        <f t="shared" si="38"/>
        <v>5084.8042872811347</v>
      </c>
      <c r="CY34" s="548">
        <f t="shared" si="38"/>
        <v>2189.2907348015983</v>
      </c>
      <c r="CZ34" s="548">
        <f t="shared" si="38"/>
        <v>2189.2907348015997</v>
      </c>
      <c r="DA34" s="548">
        <f t="shared" si="38"/>
        <v>4637.881190720771</v>
      </c>
      <c r="DB34" s="548">
        <f t="shared" ref="DB34:EG34" si="39" xml:space="preserve"> $F29 / $F30 * DB32 * $F31 * DB33</f>
        <v>5059.5067535135677</v>
      </c>
      <c r="DC34" s="548">
        <f t="shared" si="39"/>
        <v>2178.3987410961181</v>
      </c>
      <c r="DD34" s="548">
        <f t="shared" si="39"/>
        <v>2178.398741096119</v>
      </c>
      <c r="DE34" s="548">
        <f t="shared" si="39"/>
        <v>4614.8071549460401</v>
      </c>
      <c r="DF34" s="548">
        <f t="shared" si="39"/>
        <v>5034.3350781229528</v>
      </c>
      <c r="DG34" s="548">
        <f t="shared" si="39"/>
        <v>2167.5609364140478</v>
      </c>
      <c r="DH34" s="548">
        <f t="shared" si="39"/>
        <v>2167.5609364140491</v>
      </c>
      <c r="DI34" s="548">
        <f t="shared" si="39"/>
        <v>0</v>
      </c>
      <c r="DJ34" s="548">
        <f t="shared" si="39"/>
        <v>0</v>
      </c>
      <c r="DK34" s="548">
        <f t="shared" si="39"/>
        <v>0</v>
      </c>
      <c r="DL34" s="548">
        <f t="shared" si="39"/>
        <v>0</v>
      </c>
      <c r="DM34" s="548">
        <f t="shared" si="39"/>
        <v>0</v>
      </c>
      <c r="DN34" s="548">
        <f t="shared" si="39"/>
        <v>0</v>
      </c>
      <c r="DO34" s="548">
        <f t="shared" si="39"/>
        <v>0</v>
      </c>
      <c r="DP34" s="548">
        <f t="shared" si="39"/>
        <v>0</v>
      </c>
      <c r="DQ34" s="548">
        <f t="shared" si="39"/>
        <v>0</v>
      </c>
      <c r="DR34" s="548">
        <f t="shared" si="39"/>
        <v>0</v>
      </c>
      <c r="DS34" s="548">
        <f t="shared" si="39"/>
        <v>0</v>
      </c>
      <c r="DT34" s="548">
        <f t="shared" si="39"/>
        <v>0</v>
      </c>
      <c r="DU34" s="548">
        <f t="shared" si="39"/>
        <v>0</v>
      </c>
      <c r="DV34" s="548">
        <f t="shared" si="39"/>
        <v>0</v>
      </c>
      <c r="DW34" s="548">
        <f t="shared" si="39"/>
        <v>0</v>
      </c>
      <c r="DX34" s="548">
        <f t="shared" si="39"/>
        <v>0</v>
      </c>
      <c r="DY34" s="548">
        <f t="shared" si="39"/>
        <v>0</v>
      </c>
      <c r="DZ34" s="548">
        <f t="shared" si="39"/>
        <v>0</v>
      </c>
      <c r="EA34" s="548">
        <f t="shared" si="39"/>
        <v>0</v>
      </c>
      <c r="EB34" s="548">
        <f t="shared" si="39"/>
        <v>0</v>
      </c>
      <c r="EC34" s="548">
        <f t="shared" si="39"/>
        <v>0</v>
      </c>
      <c r="ED34" s="548">
        <f t="shared" si="39"/>
        <v>0</v>
      </c>
      <c r="EE34" s="548">
        <f t="shared" si="39"/>
        <v>0</v>
      </c>
      <c r="EF34" s="548">
        <f t="shared" si="39"/>
        <v>0</v>
      </c>
      <c r="EG34" s="548">
        <f t="shared" si="39"/>
        <v>0</v>
      </c>
      <c r="EH34" s="548">
        <f t="shared" ref="EH34:FM34" si="40" xml:space="preserve"> $F29 / $F30 * EH32 * $F31 * EH33</f>
        <v>0</v>
      </c>
      <c r="EI34" s="548">
        <f t="shared" si="40"/>
        <v>0</v>
      </c>
      <c r="EJ34" s="548">
        <f t="shared" si="40"/>
        <v>0</v>
      </c>
      <c r="EK34" s="548">
        <f t="shared" si="40"/>
        <v>0</v>
      </c>
      <c r="EL34" s="548">
        <f t="shared" si="40"/>
        <v>0</v>
      </c>
      <c r="EM34" s="548">
        <f t="shared" si="40"/>
        <v>0</v>
      </c>
      <c r="EN34" s="548">
        <f t="shared" si="40"/>
        <v>0</v>
      </c>
      <c r="EO34" s="548">
        <f t="shared" si="40"/>
        <v>0</v>
      </c>
      <c r="EP34" s="548">
        <f t="shared" si="40"/>
        <v>0</v>
      </c>
      <c r="EQ34" s="548">
        <f t="shared" si="40"/>
        <v>0</v>
      </c>
      <c r="ER34" s="548">
        <f t="shared" si="40"/>
        <v>0</v>
      </c>
      <c r="ES34" s="548">
        <f t="shared" si="40"/>
        <v>0</v>
      </c>
      <c r="ET34" s="548">
        <f t="shared" si="40"/>
        <v>0</v>
      </c>
      <c r="EU34" s="548">
        <f t="shared" si="40"/>
        <v>0</v>
      </c>
      <c r="EV34" s="548">
        <f t="shared" si="40"/>
        <v>0</v>
      </c>
      <c r="EW34" s="548">
        <f t="shared" si="40"/>
        <v>0</v>
      </c>
      <c r="EX34" s="548">
        <f t="shared" si="40"/>
        <v>0</v>
      </c>
      <c r="EY34" s="548">
        <f t="shared" si="40"/>
        <v>0</v>
      </c>
      <c r="EZ34" s="548">
        <f t="shared" si="40"/>
        <v>0</v>
      </c>
      <c r="FA34" s="548">
        <f t="shared" si="40"/>
        <v>0</v>
      </c>
      <c r="FB34" s="548">
        <f t="shared" si="40"/>
        <v>0</v>
      </c>
      <c r="FC34" s="548">
        <f t="shared" si="40"/>
        <v>0</v>
      </c>
      <c r="FD34" s="548">
        <f t="shared" si="40"/>
        <v>0</v>
      </c>
      <c r="FE34" s="548">
        <f t="shared" si="40"/>
        <v>0</v>
      </c>
      <c r="FF34" s="548">
        <f t="shared" si="40"/>
        <v>0</v>
      </c>
      <c r="FG34" s="548">
        <f t="shared" si="40"/>
        <v>0</v>
      </c>
      <c r="FH34" s="548">
        <f t="shared" si="40"/>
        <v>0</v>
      </c>
      <c r="FI34" s="548">
        <f t="shared" si="40"/>
        <v>0</v>
      </c>
      <c r="FJ34" s="548">
        <f t="shared" si="40"/>
        <v>0</v>
      </c>
      <c r="FK34" s="548">
        <f t="shared" si="40"/>
        <v>0</v>
      </c>
      <c r="FL34" s="548">
        <f t="shared" si="40"/>
        <v>0</v>
      </c>
      <c r="FM34" s="548">
        <f t="shared" si="40"/>
        <v>0</v>
      </c>
      <c r="FN34" s="548">
        <f t="shared" ref="FN34:GJ34" si="41" xml:space="preserve"> $F29 / $F30 * FN32 * $F31 * FN33</f>
        <v>0</v>
      </c>
      <c r="FO34" s="548">
        <f t="shared" si="41"/>
        <v>0</v>
      </c>
      <c r="FP34" s="548">
        <f t="shared" si="41"/>
        <v>0</v>
      </c>
      <c r="FQ34" s="548">
        <f t="shared" si="41"/>
        <v>0</v>
      </c>
      <c r="FR34" s="548">
        <f t="shared" si="41"/>
        <v>0</v>
      </c>
      <c r="FS34" s="548">
        <f t="shared" si="41"/>
        <v>0</v>
      </c>
      <c r="FT34" s="548">
        <f t="shared" si="41"/>
        <v>0</v>
      </c>
      <c r="FU34" s="548">
        <f t="shared" si="41"/>
        <v>0</v>
      </c>
      <c r="FV34" s="548">
        <f t="shared" si="41"/>
        <v>0</v>
      </c>
      <c r="FW34" s="548">
        <f t="shared" si="41"/>
        <v>0</v>
      </c>
      <c r="FX34" s="548">
        <f t="shared" si="41"/>
        <v>0</v>
      </c>
      <c r="FY34" s="548">
        <f t="shared" si="41"/>
        <v>0</v>
      </c>
      <c r="FZ34" s="548">
        <f t="shared" si="41"/>
        <v>0</v>
      </c>
      <c r="GA34" s="548">
        <f t="shared" si="41"/>
        <v>0</v>
      </c>
      <c r="GB34" s="548">
        <f t="shared" si="41"/>
        <v>0</v>
      </c>
      <c r="GC34" s="548">
        <f t="shared" si="41"/>
        <v>0</v>
      </c>
      <c r="GD34" s="548">
        <f t="shared" si="41"/>
        <v>0</v>
      </c>
      <c r="GE34" s="548">
        <f t="shared" si="41"/>
        <v>0</v>
      </c>
      <c r="GF34" s="548">
        <f t="shared" si="41"/>
        <v>0</v>
      </c>
      <c r="GG34" s="548">
        <f t="shared" si="41"/>
        <v>0</v>
      </c>
      <c r="GH34" s="548">
        <f t="shared" si="41"/>
        <v>0</v>
      </c>
      <c r="GI34" s="548">
        <f t="shared" si="41"/>
        <v>0</v>
      </c>
      <c r="GJ34" s="548">
        <f t="shared" si="41"/>
        <v>0</v>
      </c>
    </row>
    <row r="37" spans="1:255" x14ac:dyDescent="0.25">
      <c r="A37" s="15" t="s">
        <v>177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40" t="str">
        <f xml:space="preserve"> InpC!E$63</f>
        <v>Number of periods in a year</v>
      </c>
      <c r="F39" s="540">
        <f xml:space="preserve"> InpC!F$63</f>
        <v>4</v>
      </c>
      <c r="G39" s="540" t="str">
        <f xml:space="preserve"> InpC!G$63</f>
        <v>periods</v>
      </c>
    </row>
    <row r="40" spans="1:255" x14ac:dyDescent="0.25">
      <c r="E40" s="549" t="s">
        <v>179</v>
      </c>
      <c r="F40" s="549"/>
      <c r="G40" s="549"/>
      <c r="H40" s="549"/>
      <c r="I40" s="549"/>
      <c r="J40" s="549">
        <v>1</v>
      </c>
      <c r="K40" s="549">
        <v>1</v>
      </c>
      <c r="L40" s="549">
        <v>1</v>
      </c>
      <c r="M40" s="549">
        <v>1</v>
      </c>
      <c r="N40" s="549">
        <v>1</v>
      </c>
      <c r="O40" s="549">
        <v>1</v>
      </c>
      <c r="P40" s="549">
        <v>1</v>
      </c>
      <c r="Q40" s="549">
        <v>1</v>
      </c>
      <c r="R40" s="549">
        <v>1</v>
      </c>
      <c r="S40" s="549">
        <v>1</v>
      </c>
      <c r="T40" s="549">
        <v>1</v>
      </c>
      <c r="U40" s="549">
        <v>1</v>
      </c>
      <c r="V40" s="549">
        <v>1</v>
      </c>
      <c r="W40" s="549">
        <v>1</v>
      </c>
      <c r="X40" s="549">
        <v>1</v>
      </c>
      <c r="Y40" s="549">
        <v>1</v>
      </c>
      <c r="Z40" s="549">
        <v>1</v>
      </c>
      <c r="AA40" s="549">
        <v>1</v>
      </c>
      <c r="AB40" s="549">
        <v>1</v>
      </c>
      <c r="AC40" s="549">
        <v>1</v>
      </c>
      <c r="AD40" s="549">
        <v>1</v>
      </c>
      <c r="AE40" s="549">
        <v>1</v>
      </c>
      <c r="AF40" s="549">
        <v>1</v>
      </c>
      <c r="AG40" s="549">
        <v>1</v>
      </c>
      <c r="AH40" s="549">
        <v>1</v>
      </c>
      <c r="AI40" s="549">
        <v>1</v>
      </c>
      <c r="AJ40" s="549">
        <v>1</v>
      </c>
      <c r="AK40" s="549">
        <v>1</v>
      </c>
      <c r="AL40" s="549">
        <v>1</v>
      </c>
      <c r="AM40" s="549">
        <v>1</v>
      </c>
      <c r="AN40" s="549">
        <v>1</v>
      </c>
      <c r="AO40" s="549">
        <v>1</v>
      </c>
      <c r="AP40" s="549">
        <v>1</v>
      </c>
      <c r="AQ40" s="549">
        <v>1</v>
      </c>
      <c r="AR40" s="549">
        <v>1</v>
      </c>
      <c r="AS40" s="549">
        <v>1</v>
      </c>
      <c r="AT40" s="549">
        <v>1</v>
      </c>
      <c r="AU40" s="549">
        <v>1</v>
      </c>
      <c r="AV40" s="549">
        <v>1</v>
      </c>
      <c r="AW40" s="549">
        <v>1</v>
      </c>
      <c r="AX40" s="549">
        <v>1</v>
      </c>
      <c r="AY40" s="549">
        <v>1</v>
      </c>
      <c r="AZ40" s="549">
        <v>1</v>
      </c>
      <c r="BA40" s="549">
        <v>1</v>
      </c>
      <c r="BB40" s="549">
        <v>1</v>
      </c>
      <c r="BC40" s="549">
        <v>1</v>
      </c>
      <c r="BD40" s="549">
        <v>1</v>
      </c>
      <c r="BE40" s="549">
        <v>1</v>
      </c>
      <c r="BF40" s="549">
        <v>1</v>
      </c>
      <c r="BG40" s="549">
        <v>1</v>
      </c>
      <c r="BH40" s="549">
        <v>1</v>
      </c>
      <c r="BI40" s="549">
        <v>1</v>
      </c>
      <c r="BJ40" s="549">
        <v>1</v>
      </c>
      <c r="BK40" s="549">
        <v>1</v>
      </c>
      <c r="BL40" s="549">
        <v>1</v>
      </c>
      <c r="BM40" s="549">
        <v>1</v>
      </c>
      <c r="BN40" s="549">
        <v>1</v>
      </c>
      <c r="BO40" s="549">
        <v>1</v>
      </c>
      <c r="BP40" s="549">
        <v>1</v>
      </c>
      <c r="BQ40" s="549">
        <v>1</v>
      </c>
      <c r="BR40" s="549">
        <v>1</v>
      </c>
      <c r="BS40" s="549">
        <v>1</v>
      </c>
      <c r="BT40" s="549">
        <v>1</v>
      </c>
      <c r="BU40" s="549">
        <v>1</v>
      </c>
      <c r="BV40" s="549">
        <v>1</v>
      </c>
      <c r="BW40" s="549">
        <v>1</v>
      </c>
      <c r="BX40" s="549">
        <v>1</v>
      </c>
      <c r="BY40" s="549">
        <v>1</v>
      </c>
      <c r="BZ40" s="549">
        <v>1</v>
      </c>
      <c r="CA40" s="549">
        <v>1</v>
      </c>
      <c r="CB40" s="549">
        <v>1</v>
      </c>
      <c r="CC40" s="549">
        <v>1</v>
      </c>
      <c r="CD40" s="549">
        <v>1</v>
      </c>
      <c r="CE40" s="549">
        <v>1</v>
      </c>
      <c r="CF40" s="549">
        <v>1</v>
      </c>
      <c r="CG40" s="549">
        <v>1</v>
      </c>
      <c r="CH40" s="549">
        <v>1</v>
      </c>
      <c r="CI40" s="549">
        <v>1</v>
      </c>
      <c r="CJ40" s="549">
        <v>1</v>
      </c>
      <c r="CK40" s="549">
        <v>1</v>
      </c>
      <c r="CL40" s="549">
        <v>1</v>
      </c>
      <c r="CM40" s="549">
        <v>1</v>
      </c>
      <c r="CN40" s="549">
        <v>1</v>
      </c>
      <c r="CO40" s="549">
        <v>1</v>
      </c>
      <c r="CP40" s="549">
        <v>1</v>
      </c>
      <c r="CQ40" s="549">
        <v>1</v>
      </c>
      <c r="CR40" s="549">
        <v>1</v>
      </c>
      <c r="CS40" s="549">
        <v>1</v>
      </c>
      <c r="CT40" s="549">
        <v>1</v>
      </c>
      <c r="CU40" s="549">
        <v>1</v>
      </c>
      <c r="CV40" s="549">
        <v>1</v>
      </c>
      <c r="CW40" s="549">
        <v>1</v>
      </c>
      <c r="CX40" s="549">
        <v>1</v>
      </c>
      <c r="CY40" s="549">
        <v>1</v>
      </c>
      <c r="CZ40" s="549">
        <v>1</v>
      </c>
      <c r="DA40" s="549">
        <v>1</v>
      </c>
      <c r="DB40" s="549">
        <v>1</v>
      </c>
      <c r="DC40" s="549">
        <v>1</v>
      </c>
      <c r="DD40" s="549">
        <v>1</v>
      </c>
      <c r="DE40" s="549">
        <v>1</v>
      </c>
      <c r="DF40" s="549">
        <v>1</v>
      </c>
      <c r="DG40" s="549">
        <v>1</v>
      </c>
      <c r="DH40" s="549">
        <v>1</v>
      </c>
      <c r="DI40" s="549">
        <v>1</v>
      </c>
      <c r="DJ40" s="549">
        <v>1</v>
      </c>
      <c r="DK40" s="549">
        <v>1</v>
      </c>
      <c r="DL40" s="549">
        <v>1</v>
      </c>
      <c r="DM40" s="549">
        <v>1</v>
      </c>
      <c r="DN40" s="549">
        <v>1</v>
      </c>
      <c r="DO40" s="549">
        <v>1</v>
      </c>
      <c r="DP40" s="549">
        <v>1</v>
      </c>
      <c r="DQ40" s="549">
        <v>1</v>
      </c>
      <c r="DR40" s="549">
        <v>1</v>
      </c>
      <c r="DS40" s="549">
        <v>1</v>
      </c>
      <c r="DT40" s="549">
        <v>1</v>
      </c>
      <c r="DU40" s="549">
        <v>1</v>
      </c>
      <c r="DV40" s="549">
        <v>1</v>
      </c>
      <c r="DW40" s="549">
        <v>1</v>
      </c>
      <c r="DX40" s="549">
        <v>1</v>
      </c>
      <c r="DY40" s="549">
        <v>1</v>
      </c>
      <c r="DZ40" s="549">
        <v>1</v>
      </c>
      <c r="EA40" s="549">
        <v>1</v>
      </c>
      <c r="EB40" s="549">
        <v>1</v>
      </c>
      <c r="EC40" s="549">
        <v>1</v>
      </c>
      <c r="ED40" s="549">
        <v>1</v>
      </c>
      <c r="EE40" s="549">
        <v>1</v>
      </c>
      <c r="EF40" s="549">
        <v>1</v>
      </c>
      <c r="EG40" s="549">
        <v>1</v>
      </c>
      <c r="EH40" s="549">
        <v>1</v>
      </c>
      <c r="EI40" s="549">
        <v>1</v>
      </c>
      <c r="EJ40" s="549">
        <v>1</v>
      </c>
      <c r="EK40" s="549">
        <v>1</v>
      </c>
      <c r="EL40" s="549">
        <v>1</v>
      </c>
      <c r="EM40" s="549">
        <v>1</v>
      </c>
      <c r="EN40" s="549">
        <v>1</v>
      </c>
      <c r="EO40" s="549">
        <v>1</v>
      </c>
      <c r="EP40" s="549">
        <v>1</v>
      </c>
      <c r="EQ40" s="549">
        <v>1</v>
      </c>
      <c r="ER40" s="549">
        <v>1</v>
      </c>
      <c r="ES40" s="549">
        <v>1</v>
      </c>
      <c r="ET40" s="549">
        <v>1</v>
      </c>
      <c r="EU40" s="549">
        <v>1</v>
      </c>
      <c r="EV40" s="549">
        <v>1</v>
      </c>
      <c r="EW40" s="549">
        <v>1</v>
      </c>
      <c r="EX40" s="549">
        <v>1</v>
      </c>
      <c r="EY40" s="549">
        <v>1</v>
      </c>
      <c r="EZ40" s="549">
        <v>1</v>
      </c>
      <c r="FA40" s="549">
        <v>1</v>
      </c>
      <c r="FB40" s="549">
        <v>1</v>
      </c>
      <c r="FC40" s="549">
        <v>1</v>
      </c>
      <c r="FD40" s="549">
        <v>1</v>
      </c>
      <c r="FE40" s="549">
        <v>1</v>
      </c>
      <c r="FF40" s="549">
        <v>1</v>
      </c>
      <c r="FG40" s="549">
        <v>1</v>
      </c>
      <c r="FH40" s="549">
        <v>1</v>
      </c>
      <c r="FI40" s="549">
        <v>1</v>
      </c>
      <c r="FJ40" s="549">
        <v>1</v>
      </c>
      <c r="FK40" s="549">
        <v>1</v>
      </c>
      <c r="FL40" s="549">
        <v>1</v>
      </c>
      <c r="FM40" s="549">
        <v>1</v>
      </c>
      <c r="FN40" s="549">
        <v>1</v>
      </c>
      <c r="FO40" s="549">
        <v>1</v>
      </c>
      <c r="FP40" s="549">
        <v>1</v>
      </c>
      <c r="FQ40" s="549">
        <v>1</v>
      </c>
      <c r="FR40" s="549">
        <v>1</v>
      </c>
      <c r="FS40" s="549">
        <v>1</v>
      </c>
      <c r="FT40" s="549">
        <v>1</v>
      </c>
      <c r="FU40" s="549">
        <v>1</v>
      </c>
      <c r="FV40" s="549">
        <v>1</v>
      </c>
      <c r="FW40" s="549">
        <v>1</v>
      </c>
      <c r="FX40" s="549">
        <v>1</v>
      </c>
      <c r="FY40" s="549">
        <v>1</v>
      </c>
      <c r="FZ40" s="549">
        <v>1</v>
      </c>
      <c r="GA40" s="549">
        <v>1</v>
      </c>
      <c r="GB40" s="549">
        <v>1</v>
      </c>
      <c r="GC40" s="549">
        <v>1</v>
      </c>
      <c r="GD40" s="549">
        <v>1</v>
      </c>
      <c r="GE40" s="549">
        <v>1</v>
      </c>
      <c r="GF40" s="549">
        <v>1</v>
      </c>
      <c r="GG40" s="549">
        <v>1</v>
      </c>
      <c r="GH40" s="549">
        <v>1</v>
      </c>
      <c r="GI40" s="549">
        <v>1</v>
      </c>
      <c r="GJ40" s="549">
        <v>1</v>
      </c>
    </row>
    <row r="41" spans="1:255" s="520" customFormat="1" x14ac:dyDescent="0.25">
      <c r="A41" s="313"/>
      <c r="B41" s="313"/>
      <c r="C41" s="314"/>
      <c r="D41" s="315"/>
      <c r="E41" s="532" t="str">
        <f xml:space="preserve"> Time!E$97</f>
        <v>Operating period flag</v>
      </c>
      <c r="F41" s="532">
        <f xml:space="preserve"> Time!F$97</f>
        <v>0</v>
      </c>
      <c r="G41" s="532" t="str">
        <f xml:space="preserve"> Time!G$97</f>
        <v>flag</v>
      </c>
      <c r="H41" s="532">
        <f xml:space="preserve"> Time!H$97</f>
        <v>100</v>
      </c>
      <c r="I41" s="532">
        <f xml:space="preserve"> Time!I$97</f>
        <v>0</v>
      </c>
      <c r="J41" s="532">
        <f xml:space="preserve"> Time!J$97</f>
        <v>0</v>
      </c>
      <c r="K41" s="532">
        <f xml:space="preserve"> Time!K$97</f>
        <v>0</v>
      </c>
      <c r="L41" s="532">
        <f xml:space="preserve"> Time!L$97</f>
        <v>0</v>
      </c>
      <c r="M41" s="532">
        <f xml:space="preserve"> Time!M$97</f>
        <v>1</v>
      </c>
      <c r="N41" s="532">
        <f xml:space="preserve"> Time!N$97</f>
        <v>1</v>
      </c>
      <c r="O41" s="532">
        <f xml:space="preserve"> Time!O$97</f>
        <v>1</v>
      </c>
      <c r="P41" s="532">
        <f xml:space="preserve"> Time!P$97</f>
        <v>1</v>
      </c>
      <c r="Q41" s="532">
        <f xml:space="preserve"> Time!Q$97</f>
        <v>1</v>
      </c>
      <c r="R41" s="532">
        <f xml:space="preserve"> Time!R$97</f>
        <v>1</v>
      </c>
      <c r="S41" s="532">
        <f xml:space="preserve"> Time!S$97</f>
        <v>1</v>
      </c>
      <c r="T41" s="532">
        <f xml:space="preserve"> Time!T$97</f>
        <v>1</v>
      </c>
      <c r="U41" s="532">
        <f xml:space="preserve"> Time!U$97</f>
        <v>1</v>
      </c>
      <c r="V41" s="532">
        <f xml:space="preserve"> Time!V$97</f>
        <v>1</v>
      </c>
      <c r="W41" s="532">
        <f xml:space="preserve"> Time!W$97</f>
        <v>1</v>
      </c>
      <c r="X41" s="532">
        <f xml:space="preserve"> Time!X$97</f>
        <v>1</v>
      </c>
      <c r="Y41" s="532">
        <f xml:space="preserve"> Time!Y$97</f>
        <v>1</v>
      </c>
      <c r="Z41" s="532">
        <f xml:space="preserve"> Time!Z$97</f>
        <v>1</v>
      </c>
      <c r="AA41" s="532">
        <f xml:space="preserve"> Time!AA$97</f>
        <v>1</v>
      </c>
      <c r="AB41" s="532">
        <f xml:space="preserve"> Time!AB$97</f>
        <v>1</v>
      </c>
      <c r="AC41" s="532">
        <f xml:space="preserve"> Time!AC$97</f>
        <v>1</v>
      </c>
      <c r="AD41" s="532">
        <f xml:space="preserve"> Time!AD$97</f>
        <v>1</v>
      </c>
      <c r="AE41" s="532">
        <f xml:space="preserve"> Time!AE$97</f>
        <v>1</v>
      </c>
      <c r="AF41" s="532">
        <f xml:space="preserve"> Time!AF$97</f>
        <v>1</v>
      </c>
      <c r="AG41" s="532">
        <f xml:space="preserve"> Time!AG$97</f>
        <v>1</v>
      </c>
      <c r="AH41" s="532">
        <f xml:space="preserve"> Time!AH$97</f>
        <v>1</v>
      </c>
      <c r="AI41" s="532">
        <f xml:space="preserve"> Time!AI$97</f>
        <v>1</v>
      </c>
      <c r="AJ41" s="532">
        <f xml:space="preserve"> Time!AJ$97</f>
        <v>1</v>
      </c>
      <c r="AK41" s="532">
        <f xml:space="preserve"> Time!AK$97</f>
        <v>1</v>
      </c>
      <c r="AL41" s="532">
        <f xml:space="preserve"> Time!AL$97</f>
        <v>1</v>
      </c>
      <c r="AM41" s="532">
        <f xml:space="preserve"> Time!AM$97</f>
        <v>1</v>
      </c>
      <c r="AN41" s="532">
        <f xml:space="preserve"> Time!AN$97</f>
        <v>1</v>
      </c>
      <c r="AO41" s="532">
        <f xml:space="preserve"> Time!AO$97</f>
        <v>1</v>
      </c>
      <c r="AP41" s="532">
        <f xml:space="preserve"> Time!AP$97</f>
        <v>1</v>
      </c>
      <c r="AQ41" s="532">
        <f xml:space="preserve"> Time!AQ$97</f>
        <v>1</v>
      </c>
      <c r="AR41" s="532">
        <f xml:space="preserve"> Time!AR$97</f>
        <v>1</v>
      </c>
      <c r="AS41" s="532">
        <f xml:space="preserve"> Time!AS$97</f>
        <v>1</v>
      </c>
      <c r="AT41" s="532">
        <f xml:space="preserve"> Time!AT$97</f>
        <v>1</v>
      </c>
      <c r="AU41" s="532">
        <f xml:space="preserve"> Time!AU$97</f>
        <v>1</v>
      </c>
      <c r="AV41" s="532">
        <f xml:space="preserve"> Time!AV$97</f>
        <v>1</v>
      </c>
      <c r="AW41" s="532">
        <f xml:space="preserve"> Time!AW$97</f>
        <v>1</v>
      </c>
      <c r="AX41" s="532">
        <f xml:space="preserve"> Time!AX$97</f>
        <v>1</v>
      </c>
      <c r="AY41" s="532">
        <f xml:space="preserve"> Time!AY$97</f>
        <v>1</v>
      </c>
      <c r="AZ41" s="532">
        <f xml:space="preserve"> Time!AZ$97</f>
        <v>1</v>
      </c>
      <c r="BA41" s="532">
        <f xml:space="preserve"> Time!BA$97</f>
        <v>1</v>
      </c>
      <c r="BB41" s="532">
        <f xml:space="preserve"> Time!BB$97</f>
        <v>1</v>
      </c>
      <c r="BC41" s="532">
        <f xml:space="preserve"> Time!BC$97</f>
        <v>1</v>
      </c>
      <c r="BD41" s="532">
        <f xml:space="preserve"> Time!BD$97</f>
        <v>1</v>
      </c>
      <c r="BE41" s="532">
        <f xml:space="preserve"> Time!BE$97</f>
        <v>1</v>
      </c>
      <c r="BF41" s="532">
        <f xml:space="preserve"> Time!BF$97</f>
        <v>1</v>
      </c>
      <c r="BG41" s="532">
        <f xml:space="preserve"> Time!BG$97</f>
        <v>1</v>
      </c>
      <c r="BH41" s="532">
        <f xml:space="preserve"> Time!BH$97</f>
        <v>1</v>
      </c>
      <c r="BI41" s="532">
        <f xml:space="preserve"> Time!BI$97</f>
        <v>1</v>
      </c>
      <c r="BJ41" s="532">
        <f xml:space="preserve"> Time!BJ$97</f>
        <v>1</v>
      </c>
      <c r="BK41" s="532">
        <f xml:space="preserve"> Time!BK$97</f>
        <v>1</v>
      </c>
      <c r="BL41" s="532">
        <f xml:space="preserve"> Time!BL$97</f>
        <v>1</v>
      </c>
      <c r="BM41" s="532">
        <f xml:space="preserve"> Time!BM$97</f>
        <v>1</v>
      </c>
      <c r="BN41" s="532">
        <f xml:space="preserve"> Time!BN$97</f>
        <v>1</v>
      </c>
      <c r="BO41" s="532">
        <f xml:space="preserve"> Time!BO$97</f>
        <v>1</v>
      </c>
      <c r="BP41" s="532">
        <f xml:space="preserve"> Time!BP$97</f>
        <v>1</v>
      </c>
      <c r="BQ41" s="532">
        <f xml:space="preserve"> Time!BQ$97</f>
        <v>1</v>
      </c>
      <c r="BR41" s="532">
        <f xml:space="preserve"> Time!BR$97</f>
        <v>1</v>
      </c>
      <c r="BS41" s="532">
        <f xml:space="preserve"> Time!BS$97</f>
        <v>1</v>
      </c>
      <c r="BT41" s="532">
        <f xml:space="preserve"> Time!BT$97</f>
        <v>1</v>
      </c>
      <c r="BU41" s="532">
        <f xml:space="preserve"> Time!BU$97</f>
        <v>1</v>
      </c>
      <c r="BV41" s="532">
        <f xml:space="preserve"> Time!BV$97</f>
        <v>1</v>
      </c>
      <c r="BW41" s="532">
        <f xml:space="preserve"> Time!BW$97</f>
        <v>1</v>
      </c>
      <c r="BX41" s="532">
        <f xml:space="preserve"> Time!BX$97</f>
        <v>1</v>
      </c>
      <c r="BY41" s="532">
        <f xml:space="preserve"> Time!BY$97</f>
        <v>1</v>
      </c>
      <c r="BZ41" s="532">
        <f xml:space="preserve"> Time!BZ$97</f>
        <v>1</v>
      </c>
      <c r="CA41" s="532">
        <f xml:space="preserve"> Time!CA$97</f>
        <v>1</v>
      </c>
      <c r="CB41" s="532">
        <f xml:space="preserve"> Time!CB$97</f>
        <v>1</v>
      </c>
      <c r="CC41" s="532">
        <f xml:space="preserve"> Time!CC$97</f>
        <v>1</v>
      </c>
      <c r="CD41" s="532">
        <f xml:space="preserve"> Time!CD$97</f>
        <v>1</v>
      </c>
      <c r="CE41" s="532">
        <f xml:space="preserve"> Time!CE$97</f>
        <v>1</v>
      </c>
      <c r="CF41" s="532">
        <f xml:space="preserve"> Time!CF$97</f>
        <v>1</v>
      </c>
      <c r="CG41" s="532">
        <f xml:space="preserve"> Time!CG$97</f>
        <v>1</v>
      </c>
      <c r="CH41" s="532">
        <f xml:space="preserve"> Time!CH$97</f>
        <v>1</v>
      </c>
      <c r="CI41" s="532">
        <f xml:space="preserve"> Time!CI$97</f>
        <v>1</v>
      </c>
      <c r="CJ41" s="532">
        <f xml:space="preserve"> Time!CJ$97</f>
        <v>1</v>
      </c>
      <c r="CK41" s="532">
        <f xml:space="preserve"> Time!CK$97</f>
        <v>1</v>
      </c>
      <c r="CL41" s="532">
        <f xml:space="preserve"> Time!CL$97</f>
        <v>1</v>
      </c>
      <c r="CM41" s="532">
        <f xml:space="preserve"> Time!CM$97</f>
        <v>1</v>
      </c>
      <c r="CN41" s="532">
        <f xml:space="preserve"> Time!CN$97</f>
        <v>1</v>
      </c>
      <c r="CO41" s="532">
        <f xml:space="preserve"> Time!CO$97</f>
        <v>1</v>
      </c>
      <c r="CP41" s="532">
        <f xml:space="preserve"> Time!CP$97</f>
        <v>1</v>
      </c>
      <c r="CQ41" s="532">
        <f xml:space="preserve"> Time!CQ$97</f>
        <v>1</v>
      </c>
      <c r="CR41" s="532">
        <f xml:space="preserve"> Time!CR$97</f>
        <v>1</v>
      </c>
      <c r="CS41" s="532">
        <f xml:space="preserve"> Time!CS$97</f>
        <v>1</v>
      </c>
      <c r="CT41" s="532">
        <f xml:space="preserve"> Time!CT$97</f>
        <v>1</v>
      </c>
      <c r="CU41" s="532">
        <f xml:space="preserve"> Time!CU$97</f>
        <v>1</v>
      </c>
      <c r="CV41" s="532">
        <f xml:space="preserve"> Time!CV$97</f>
        <v>1</v>
      </c>
      <c r="CW41" s="532">
        <f xml:space="preserve"> Time!CW$97</f>
        <v>1</v>
      </c>
      <c r="CX41" s="532">
        <f xml:space="preserve"> Time!CX$97</f>
        <v>1</v>
      </c>
      <c r="CY41" s="532">
        <f xml:space="preserve"> Time!CY$97</f>
        <v>1</v>
      </c>
      <c r="CZ41" s="532">
        <f xml:space="preserve"> Time!CZ$97</f>
        <v>1</v>
      </c>
      <c r="DA41" s="532">
        <f xml:space="preserve"> Time!DA$97</f>
        <v>1</v>
      </c>
      <c r="DB41" s="532">
        <f xml:space="preserve"> Time!DB$97</f>
        <v>1</v>
      </c>
      <c r="DC41" s="532">
        <f xml:space="preserve"> Time!DC$97</f>
        <v>1</v>
      </c>
      <c r="DD41" s="532">
        <f xml:space="preserve"> Time!DD$97</f>
        <v>1</v>
      </c>
      <c r="DE41" s="532">
        <f xml:space="preserve"> Time!DE$97</f>
        <v>1</v>
      </c>
      <c r="DF41" s="532">
        <f xml:space="preserve"> Time!DF$97</f>
        <v>1</v>
      </c>
      <c r="DG41" s="532">
        <f xml:space="preserve"> Time!DG$97</f>
        <v>1</v>
      </c>
      <c r="DH41" s="532">
        <f xml:space="preserve"> Time!DH$97</f>
        <v>1</v>
      </c>
      <c r="DI41" s="532">
        <f xml:space="preserve"> Time!DI$97</f>
        <v>0</v>
      </c>
      <c r="DJ41" s="532">
        <f xml:space="preserve"> Time!DJ$97</f>
        <v>0</v>
      </c>
      <c r="DK41" s="532">
        <f xml:space="preserve"> Time!DK$97</f>
        <v>0</v>
      </c>
      <c r="DL41" s="532">
        <f xml:space="preserve"> Time!DL$97</f>
        <v>0</v>
      </c>
      <c r="DM41" s="532">
        <f xml:space="preserve"> Time!DM$97</f>
        <v>0</v>
      </c>
      <c r="DN41" s="532">
        <f xml:space="preserve"> Time!DN$97</f>
        <v>0</v>
      </c>
      <c r="DO41" s="532">
        <f xml:space="preserve"> Time!DO$97</f>
        <v>0</v>
      </c>
      <c r="DP41" s="532">
        <f xml:space="preserve"> Time!DP$97</f>
        <v>0</v>
      </c>
      <c r="DQ41" s="532">
        <f xml:space="preserve"> Time!DQ$97</f>
        <v>0</v>
      </c>
      <c r="DR41" s="532">
        <f xml:space="preserve"> Time!DR$97</f>
        <v>0</v>
      </c>
      <c r="DS41" s="532">
        <f xml:space="preserve"> Time!DS$97</f>
        <v>0</v>
      </c>
      <c r="DT41" s="532">
        <f xml:space="preserve"> Time!DT$97</f>
        <v>0</v>
      </c>
      <c r="DU41" s="532">
        <f xml:space="preserve"> Time!DU$97</f>
        <v>0</v>
      </c>
      <c r="DV41" s="532">
        <f xml:space="preserve"> Time!DV$97</f>
        <v>0</v>
      </c>
      <c r="DW41" s="532">
        <f xml:space="preserve"> Time!DW$97</f>
        <v>0</v>
      </c>
      <c r="DX41" s="532">
        <f xml:space="preserve"> Time!DX$97</f>
        <v>0</v>
      </c>
      <c r="DY41" s="532">
        <f xml:space="preserve"> Time!DY$97</f>
        <v>0</v>
      </c>
      <c r="DZ41" s="532">
        <f xml:space="preserve"> Time!DZ$97</f>
        <v>0</v>
      </c>
      <c r="EA41" s="532">
        <f xml:space="preserve"> Time!EA$97</f>
        <v>0</v>
      </c>
      <c r="EB41" s="532">
        <f xml:space="preserve"> Time!EB$97</f>
        <v>0</v>
      </c>
      <c r="EC41" s="532">
        <f xml:space="preserve"> Time!EC$97</f>
        <v>0</v>
      </c>
      <c r="ED41" s="532">
        <f xml:space="preserve"> Time!ED$97</f>
        <v>0</v>
      </c>
      <c r="EE41" s="532">
        <f xml:space="preserve"> Time!EE$97</f>
        <v>0</v>
      </c>
      <c r="EF41" s="532">
        <f xml:space="preserve"> Time!EF$97</f>
        <v>0</v>
      </c>
      <c r="EG41" s="532">
        <f xml:space="preserve"> Time!EG$97</f>
        <v>0</v>
      </c>
      <c r="EH41" s="532">
        <f xml:space="preserve"> Time!EH$97</f>
        <v>0</v>
      </c>
      <c r="EI41" s="532">
        <f xml:space="preserve"> Time!EI$97</f>
        <v>0</v>
      </c>
      <c r="EJ41" s="532">
        <f xml:space="preserve"> Time!EJ$97</f>
        <v>0</v>
      </c>
      <c r="EK41" s="532">
        <f xml:space="preserve"> Time!EK$97</f>
        <v>0</v>
      </c>
      <c r="EL41" s="532">
        <f xml:space="preserve"> Time!EL$97</f>
        <v>0</v>
      </c>
      <c r="EM41" s="532">
        <f xml:space="preserve"> Time!EM$97</f>
        <v>0</v>
      </c>
      <c r="EN41" s="532">
        <f xml:space="preserve"> Time!EN$97</f>
        <v>0</v>
      </c>
      <c r="EO41" s="532">
        <f xml:space="preserve"> Time!EO$97</f>
        <v>0</v>
      </c>
      <c r="EP41" s="532">
        <f xml:space="preserve"> Time!EP$97</f>
        <v>0</v>
      </c>
      <c r="EQ41" s="532">
        <f xml:space="preserve"> Time!EQ$97</f>
        <v>0</v>
      </c>
      <c r="ER41" s="532">
        <f xml:space="preserve"> Time!ER$97</f>
        <v>0</v>
      </c>
      <c r="ES41" s="532">
        <f xml:space="preserve"> Time!ES$97</f>
        <v>0</v>
      </c>
      <c r="ET41" s="532">
        <f xml:space="preserve"> Time!ET$97</f>
        <v>0</v>
      </c>
      <c r="EU41" s="532">
        <f xml:space="preserve"> Time!EU$97</f>
        <v>0</v>
      </c>
      <c r="EV41" s="532">
        <f xml:space="preserve"> Time!EV$97</f>
        <v>0</v>
      </c>
      <c r="EW41" s="532">
        <f xml:space="preserve"> Time!EW$97</f>
        <v>0</v>
      </c>
      <c r="EX41" s="532">
        <f xml:space="preserve"> Time!EX$97</f>
        <v>0</v>
      </c>
      <c r="EY41" s="532">
        <f xml:space="preserve"> Time!EY$97</f>
        <v>0</v>
      </c>
      <c r="EZ41" s="532">
        <f xml:space="preserve"> Time!EZ$97</f>
        <v>0</v>
      </c>
      <c r="FA41" s="532">
        <f xml:space="preserve"> Time!FA$97</f>
        <v>0</v>
      </c>
      <c r="FB41" s="532">
        <f xml:space="preserve"> Time!FB$97</f>
        <v>0</v>
      </c>
      <c r="FC41" s="532">
        <f xml:space="preserve"> Time!FC$97</f>
        <v>0</v>
      </c>
      <c r="FD41" s="532">
        <f xml:space="preserve"> Time!FD$97</f>
        <v>0</v>
      </c>
      <c r="FE41" s="532">
        <f xml:space="preserve"> Time!FE$97</f>
        <v>0</v>
      </c>
      <c r="FF41" s="532">
        <f xml:space="preserve"> Time!FF$97</f>
        <v>0</v>
      </c>
      <c r="FG41" s="532">
        <f xml:space="preserve"> Time!FG$97</f>
        <v>0</v>
      </c>
      <c r="FH41" s="532">
        <f xml:space="preserve"> Time!FH$97</f>
        <v>0</v>
      </c>
      <c r="FI41" s="532">
        <f xml:space="preserve"> Time!FI$97</f>
        <v>0</v>
      </c>
      <c r="FJ41" s="532">
        <f xml:space="preserve"> Time!FJ$97</f>
        <v>0</v>
      </c>
      <c r="FK41" s="532">
        <f xml:space="preserve"> Time!FK$97</f>
        <v>0</v>
      </c>
      <c r="FL41" s="532">
        <f xml:space="preserve"> Time!FL$97</f>
        <v>0</v>
      </c>
      <c r="FM41" s="532">
        <f xml:space="preserve"> Time!FM$97</f>
        <v>0</v>
      </c>
      <c r="FN41" s="532">
        <f xml:space="preserve"> Time!FN$97</f>
        <v>0</v>
      </c>
      <c r="FO41" s="532">
        <f xml:space="preserve"> Time!FO$97</f>
        <v>0</v>
      </c>
      <c r="FP41" s="532">
        <f xml:space="preserve"> Time!FP$97</f>
        <v>0</v>
      </c>
      <c r="FQ41" s="532">
        <f xml:space="preserve"> Time!FQ$97</f>
        <v>0</v>
      </c>
      <c r="FR41" s="532">
        <f xml:space="preserve"> Time!FR$97</f>
        <v>0</v>
      </c>
      <c r="FS41" s="532">
        <f xml:space="preserve"> Time!FS$97</f>
        <v>0</v>
      </c>
      <c r="FT41" s="532">
        <f xml:space="preserve"> Time!FT$97</f>
        <v>0</v>
      </c>
      <c r="FU41" s="532">
        <f xml:space="preserve"> Time!FU$97</f>
        <v>0</v>
      </c>
      <c r="FV41" s="532">
        <f xml:space="preserve"> Time!FV$97</f>
        <v>0</v>
      </c>
      <c r="FW41" s="532">
        <f xml:space="preserve"> Time!FW$97</f>
        <v>0</v>
      </c>
      <c r="FX41" s="532">
        <f xml:space="preserve"> Time!FX$97</f>
        <v>0</v>
      </c>
      <c r="FY41" s="532">
        <f xml:space="preserve"> Time!FY$97</f>
        <v>0</v>
      </c>
      <c r="FZ41" s="532">
        <f xml:space="preserve"> Time!FZ$97</f>
        <v>0</v>
      </c>
      <c r="GA41" s="532">
        <f xml:space="preserve"> Time!GA$97</f>
        <v>0</v>
      </c>
      <c r="GB41" s="532">
        <f xml:space="preserve"> Time!GB$97</f>
        <v>0</v>
      </c>
      <c r="GC41" s="532">
        <f xml:space="preserve"> Time!GC$97</f>
        <v>0</v>
      </c>
      <c r="GD41" s="532">
        <f xml:space="preserve"> Time!GD$97</f>
        <v>0</v>
      </c>
      <c r="GE41" s="532">
        <f xml:space="preserve"> Time!GE$97</f>
        <v>0</v>
      </c>
      <c r="GF41" s="532">
        <f xml:space="preserve"> Time!GF$97</f>
        <v>0</v>
      </c>
      <c r="GG41" s="532">
        <f xml:space="preserve"> Time!GG$97</f>
        <v>0</v>
      </c>
      <c r="GH41" s="532">
        <f xml:space="preserve"> Time!GH$97</f>
        <v>0</v>
      </c>
      <c r="GI41" s="532">
        <f xml:space="preserve"> Time!GI$97</f>
        <v>0</v>
      </c>
      <c r="GJ41" s="532">
        <f xml:space="preserve"> Time!GJ$97</f>
        <v>0</v>
      </c>
    </row>
    <row r="42" spans="1:255" x14ac:dyDescent="0.25">
      <c r="E42" s="12" t="s">
        <v>182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54"/>
      <c r="GL43" s="554"/>
      <c r="GM43" s="554"/>
      <c r="GN43" s="554"/>
      <c r="GO43" s="554"/>
      <c r="GP43" s="554"/>
      <c r="GQ43" s="554"/>
      <c r="GR43" s="554"/>
      <c r="GS43" s="554"/>
      <c r="GT43" s="554"/>
      <c r="GU43" s="554"/>
      <c r="GV43" s="554"/>
      <c r="GW43" s="554"/>
      <c r="GX43" s="554"/>
      <c r="GY43" s="554"/>
      <c r="GZ43" s="554"/>
      <c r="HA43" s="554"/>
      <c r="HB43" s="554"/>
      <c r="HC43" s="554"/>
      <c r="HD43" s="554"/>
      <c r="HE43" s="554"/>
      <c r="HF43" s="554"/>
      <c r="HG43" s="554"/>
      <c r="HH43" s="554"/>
      <c r="HI43" s="554"/>
      <c r="HJ43" s="554"/>
      <c r="HK43" s="554"/>
      <c r="HL43" s="554"/>
      <c r="HM43" s="554"/>
      <c r="HN43" s="554"/>
      <c r="HO43" s="554"/>
      <c r="HP43" s="554"/>
      <c r="HQ43" s="554"/>
      <c r="HR43" s="554"/>
      <c r="HS43" s="554"/>
      <c r="HT43" s="554"/>
      <c r="HU43" s="554"/>
      <c r="HV43" s="554"/>
      <c r="HW43" s="554"/>
      <c r="HX43" s="554"/>
      <c r="HY43" s="554"/>
      <c r="HZ43" s="554"/>
      <c r="IA43" s="554"/>
      <c r="IB43" s="554"/>
      <c r="IC43" s="554"/>
      <c r="ID43" s="554"/>
      <c r="IE43" s="554"/>
      <c r="IF43" s="554"/>
      <c r="IG43" s="554"/>
      <c r="IH43" s="554"/>
      <c r="II43" s="554"/>
      <c r="IJ43" s="554"/>
      <c r="IK43" s="554"/>
      <c r="IL43" s="554"/>
      <c r="IM43" s="554"/>
      <c r="IN43" s="554"/>
      <c r="IO43" s="554"/>
      <c r="IP43" s="554"/>
      <c r="IQ43" s="554"/>
      <c r="IR43" s="554"/>
      <c r="IS43" s="554"/>
      <c r="IT43" s="554"/>
      <c r="IU43" s="554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="90" zoomScaleNormal="9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188</v>
      </c>
    </row>
    <row r="8" spans="1:441" x14ac:dyDescent="0.25">
      <c r="E8" s="198" t="str">
        <f xml:space="preserve"> InpC!E$45</f>
        <v>Solar asset book value</v>
      </c>
      <c r="F8" s="198">
        <f xml:space="preserve"> InpC!F$45</f>
        <v>100000</v>
      </c>
      <c r="G8" s="198" t="str">
        <f xml:space="preserve"> InpC!G$45</f>
        <v>$ 000s</v>
      </c>
      <c r="H8" s="43"/>
    </row>
    <row r="9" spans="1:441" s="533" customFormat="1" x14ac:dyDescent="0.25">
      <c r="A9" s="15"/>
      <c r="B9" s="15"/>
      <c r="C9" s="21"/>
      <c r="D9" s="60"/>
      <c r="E9" s="532" t="str">
        <f xml:space="preserve"> InpC!E$44</f>
        <v>Useful life of solar asset</v>
      </c>
      <c r="F9" s="532">
        <f xml:space="preserve"> InpC!F$44</f>
        <v>25</v>
      </c>
      <c r="G9" s="532" t="str">
        <f xml:space="preserve"> InpC!G$44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40" t="str">
        <f xml:space="preserve"> InpC!E$63</f>
        <v>Number of periods in a year</v>
      </c>
      <c r="F10" s="540">
        <f xml:space="preserve"> InpC!F$63</f>
        <v>4</v>
      </c>
      <c r="G10" s="540" t="str">
        <f xml:space="preserve"> InpC!G$63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187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54"/>
      <c r="GL13" s="554"/>
      <c r="GM13" s="554"/>
      <c r="GN13" s="554"/>
      <c r="GO13" s="554"/>
      <c r="GP13" s="554"/>
      <c r="GQ13" s="554"/>
      <c r="GR13" s="554"/>
      <c r="GS13" s="554"/>
      <c r="GT13" s="554"/>
      <c r="GU13" s="554"/>
      <c r="GV13" s="554"/>
      <c r="GW13" s="554"/>
      <c r="GX13" s="554"/>
      <c r="GY13" s="554"/>
      <c r="GZ13" s="554"/>
      <c r="HA13" s="554"/>
      <c r="HB13" s="554"/>
      <c r="HC13" s="554"/>
      <c r="HD13" s="554"/>
      <c r="HE13" s="554"/>
      <c r="HF13" s="554"/>
      <c r="HG13" s="554"/>
      <c r="HH13" s="554"/>
      <c r="HI13" s="554"/>
      <c r="HJ13" s="554"/>
      <c r="HK13" s="554"/>
      <c r="HL13" s="554"/>
      <c r="HM13" s="554"/>
      <c r="HN13" s="554"/>
      <c r="HO13" s="554"/>
      <c r="HP13" s="554"/>
      <c r="HQ13" s="554"/>
      <c r="HR13" s="554"/>
      <c r="HS13" s="554"/>
      <c r="HT13" s="554"/>
      <c r="HU13" s="554"/>
      <c r="HV13" s="554"/>
      <c r="HW13" s="554"/>
      <c r="HX13" s="554"/>
      <c r="HY13" s="554"/>
      <c r="HZ13" s="554"/>
      <c r="IA13" s="554"/>
      <c r="IB13" s="554"/>
      <c r="IC13" s="554"/>
      <c r="ID13" s="554"/>
      <c r="IE13" s="554"/>
      <c r="IF13" s="554"/>
      <c r="IG13" s="554"/>
      <c r="IH13" s="554"/>
      <c r="II13" s="554"/>
      <c r="IJ13" s="554"/>
      <c r="IK13" s="554"/>
      <c r="IL13" s="554"/>
      <c r="IM13" s="554"/>
      <c r="IN13" s="554"/>
      <c r="IO13" s="554"/>
      <c r="IP13" s="554"/>
      <c r="IQ13" s="554"/>
      <c r="IR13" s="554"/>
      <c r="IS13" s="554"/>
      <c r="IT13" s="554"/>
      <c r="IU13" s="554"/>
    </row>
    <row r="15" spans="1:441" x14ac:dyDescent="0.25">
      <c r="A15" s="15" t="s">
        <v>189</v>
      </c>
    </row>
    <row r="17" spans="1:192" s="293" customFormat="1" x14ac:dyDescent="0.25">
      <c r="A17" s="288"/>
      <c r="B17" s="288"/>
      <c r="C17" s="289"/>
      <c r="D17" s="290"/>
      <c r="E17" s="555" t="str">
        <f xml:space="preserve"> InpC!E$45</f>
        <v>Solar asset book value</v>
      </c>
      <c r="F17" s="555">
        <f xml:space="preserve"> InpC!F$45</f>
        <v>100000</v>
      </c>
      <c r="G17" s="555" t="str">
        <f xml:space="preserve"> InpC!G$45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190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33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39" customFormat="1" x14ac:dyDescent="0.25">
      <c r="A23" s="534"/>
      <c r="B23" s="534"/>
      <c r="C23" s="535"/>
      <c r="D23" s="536"/>
      <c r="E23" s="537" t="s">
        <v>191</v>
      </c>
      <c r="F23" s="537"/>
      <c r="G23" s="537" t="str">
        <f xml:space="preserve"> SMU</f>
        <v>$ 000s</v>
      </c>
      <c r="H23" s="537"/>
      <c r="I23" s="538"/>
      <c r="J23" s="537">
        <f t="shared" ref="J23:BU23" si="18" xml:space="preserve"> IF( J18 = 1, $F17, J20 + J21 - J22)</f>
        <v>0</v>
      </c>
      <c r="K23" s="537">
        <f t="shared" si="18"/>
        <v>0</v>
      </c>
      <c r="L23" s="537">
        <f t="shared" si="18"/>
        <v>100000</v>
      </c>
      <c r="M23" s="537">
        <f t="shared" si="18"/>
        <v>99000</v>
      </c>
      <c r="N23" s="537">
        <f t="shared" si="18"/>
        <v>98000</v>
      </c>
      <c r="O23" s="537">
        <f t="shared" si="18"/>
        <v>97000</v>
      </c>
      <c r="P23" s="537">
        <f t="shared" si="18"/>
        <v>96000</v>
      </c>
      <c r="Q23" s="537">
        <f t="shared" si="18"/>
        <v>95000</v>
      </c>
      <c r="R23" s="537">
        <f t="shared" si="18"/>
        <v>94000</v>
      </c>
      <c r="S23" s="537">
        <f t="shared" si="18"/>
        <v>93000</v>
      </c>
      <c r="T23" s="537">
        <f t="shared" si="18"/>
        <v>92000</v>
      </c>
      <c r="U23" s="537">
        <f t="shared" si="18"/>
        <v>91000</v>
      </c>
      <c r="V23" s="537">
        <f t="shared" si="18"/>
        <v>90000</v>
      </c>
      <c r="W23" s="537">
        <f t="shared" si="18"/>
        <v>89000</v>
      </c>
      <c r="X23" s="537">
        <f t="shared" si="18"/>
        <v>88000</v>
      </c>
      <c r="Y23" s="537">
        <f t="shared" si="18"/>
        <v>87000</v>
      </c>
      <c r="Z23" s="537">
        <f t="shared" si="18"/>
        <v>86000</v>
      </c>
      <c r="AA23" s="537">
        <f t="shared" si="18"/>
        <v>85000</v>
      </c>
      <c r="AB23" s="537">
        <f t="shared" si="18"/>
        <v>84000</v>
      </c>
      <c r="AC23" s="537">
        <f t="shared" si="18"/>
        <v>83000</v>
      </c>
      <c r="AD23" s="537">
        <f t="shared" si="18"/>
        <v>82000</v>
      </c>
      <c r="AE23" s="537">
        <f t="shared" si="18"/>
        <v>81000</v>
      </c>
      <c r="AF23" s="537">
        <f t="shared" si="18"/>
        <v>80000</v>
      </c>
      <c r="AG23" s="537">
        <f t="shared" si="18"/>
        <v>79000</v>
      </c>
      <c r="AH23" s="537">
        <f t="shared" si="18"/>
        <v>78000</v>
      </c>
      <c r="AI23" s="537">
        <f t="shared" si="18"/>
        <v>77000</v>
      </c>
      <c r="AJ23" s="537">
        <f t="shared" si="18"/>
        <v>76000</v>
      </c>
      <c r="AK23" s="537">
        <f t="shared" si="18"/>
        <v>75000</v>
      </c>
      <c r="AL23" s="537">
        <f t="shared" si="18"/>
        <v>74000</v>
      </c>
      <c r="AM23" s="537">
        <f t="shared" si="18"/>
        <v>73000</v>
      </c>
      <c r="AN23" s="537">
        <f t="shared" si="18"/>
        <v>72000</v>
      </c>
      <c r="AO23" s="537">
        <f t="shared" si="18"/>
        <v>71000</v>
      </c>
      <c r="AP23" s="537">
        <f t="shared" si="18"/>
        <v>70000</v>
      </c>
      <c r="AQ23" s="537">
        <f t="shared" si="18"/>
        <v>69000</v>
      </c>
      <c r="AR23" s="537">
        <f t="shared" si="18"/>
        <v>68000</v>
      </c>
      <c r="AS23" s="537">
        <f t="shared" si="18"/>
        <v>67000</v>
      </c>
      <c r="AT23" s="537">
        <f t="shared" si="18"/>
        <v>66000</v>
      </c>
      <c r="AU23" s="537">
        <f t="shared" si="18"/>
        <v>65000</v>
      </c>
      <c r="AV23" s="537">
        <f t="shared" si="18"/>
        <v>64000</v>
      </c>
      <c r="AW23" s="537">
        <f t="shared" si="18"/>
        <v>63000</v>
      </c>
      <c r="AX23" s="537">
        <f t="shared" si="18"/>
        <v>62000</v>
      </c>
      <c r="AY23" s="537">
        <f t="shared" si="18"/>
        <v>61000</v>
      </c>
      <c r="AZ23" s="537">
        <f t="shared" si="18"/>
        <v>60000</v>
      </c>
      <c r="BA23" s="537">
        <f t="shared" si="18"/>
        <v>59000</v>
      </c>
      <c r="BB23" s="537">
        <f t="shared" si="18"/>
        <v>58000</v>
      </c>
      <c r="BC23" s="537">
        <f t="shared" si="18"/>
        <v>57000</v>
      </c>
      <c r="BD23" s="537">
        <f t="shared" si="18"/>
        <v>56000</v>
      </c>
      <c r="BE23" s="537">
        <f t="shared" si="18"/>
        <v>55000</v>
      </c>
      <c r="BF23" s="537">
        <f t="shared" si="18"/>
        <v>54000</v>
      </c>
      <c r="BG23" s="537">
        <f t="shared" si="18"/>
        <v>53000</v>
      </c>
      <c r="BH23" s="537">
        <f t="shared" si="18"/>
        <v>52000</v>
      </c>
      <c r="BI23" s="537">
        <f t="shared" si="18"/>
        <v>51000</v>
      </c>
      <c r="BJ23" s="537">
        <f t="shared" si="18"/>
        <v>50000</v>
      </c>
      <c r="BK23" s="537">
        <f t="shared" si="18"/>
        <v>49000</v>
      </c>
      <c r="BL23" s="537">
        <f t="shared" si="18"/>
        <v>48000</v>
      </c>
      <c r="BM23" s="537">
        <f t="shared" si="18"/>
        <v>47000</v>
      </c>
      <c r="BN23" s="537">
        <f t="shared" si="18"/>
        <v>46000</v>
      </c>
      <c r="BO23" s="537">
        <f t="shared" si="18"/>
        <v>45000</v>
      </c>
      <c r="BP23" s="537">
        <f t="shared" si="18"/>
        <v>44000</v>
      </c>
      <c r="BQ23" s="537">
        <f t="shared" si="18"/>
        <v>43000</v>
      </c>
      <c r="BR23" s="537">
        <f t="shared" si="18"/>
        <v>42000</v>
      </c>
      <c r="BS23" s="537">
        <f t="shared" si="18"/>
        <v>41000</v>
      </c>
      <c r="BT23" s="537">
        <f t="shared" si="18"/>
        <v>40000</v>
      </c>
      <c r="BU23" s="537">
        <f t="shared" si="18"/>
        <v>39000</v>
      </c>
      <c r="BV23" s="537">
        <f t="shared" ref="BV23:EG23" si="19" xml:space="preserve"> IF( BV18 = 1, $F17, BV20 + BV21 - BV22)</f>
        <v>38000</v>
      </c>
      <c r="BW23" s="537">
        <f t="shared" si="19"/>
        <v>37000</v>
      </c>
      <c r="BX23" s="537">
        <f t="shared" si="19"/>
        <v>36000</v>
      </c>
      <c r="BY23" s="537">
        <f t="shared" si="19"/>
        <v>35000</v>
      </c>
      <c r="BZ23" s="537">
        <f t="shared" si="19"/>
        <v>34000</v>
      </c>
      <c r="CA23" s="537">
        <f t="shared" si="19"/>
        <v>33000</v>
      </c>
      <c r="CB23" s="537">
        <f t="shared" si="19"/>
        <v>32000</v>
      </c>
      <c r="CC23" s="537">
        <f t="shared" si="19"/>
        <v>31000</v>
      </c>
      <c r="CD23" s="537">
        <f t="shared" si="19"/>
        <v>30000</v>
      </c>
      <c r="CE23" s="537">
        <f t="shared" si="19"/>
        <v>29000</v>
      </c>
      <c r="CF23" s="537">
        <f t="shared" si="19"/>
        <v>28000</v>
      </c>
      <c r="CG23" s="537">
        <f t="shared" si="19"/>
        <v>27000</v>
      </c>
      <c r="CH23" s="537">
        <f t="shared" si="19"/>
        <v>26000</v>
      </c>
      <c r="CI23" s="537">
        <f t="shared" si="19"/>
        <v>25000</v>
      </c>
      <c r="CJ23" s="537">
        <f t="shared" si="19"/>
        <v>24000</v>
      </c>
      <c r="CK23" s="537">
        <f t="shared" si="19"/>
        <v>23000</v>
      </c>
      <c r="CL23" s="537">
        <f t="shared" si="19"/>
        <v>22000</v>
      </c>
      <c r="CM23" s="537">
        <f t="shared" si="19"/>
        <v>21000</v>
      </c>
      <c r="CN23" s="537">
        <f t="shared" si="19"/>
        <v>20000</v>
      </c>
      <c r="CO23" s="537">
        <f t="shared" si="19"/>
        <v>19000</v>
      </c>
      <c r="CP23" s="537">
        <f t="shared" si="19"/>
        <v>18000</v>
      </c>
      <c r="CQ23" s="537">
        <f t="shared" si="19"/>
        <v>17000</v>
      </c>
      <c r="CR23" s="537">
        <f t="shared" si="19"/>
        <v>16000</v>
      </c>
      <c r="CS23" s="537">
        <f t="shared" si="19"/>
        <v>15000</v>
      </c>
      <c r="CT23" s="537">
        <f t="shared" si="19"/>
        <v>14000</v>
      </c>
      <c r="CU23" s="537">
        <f t="shared" si="19"/>
        <v>13000</v>
      </c>
      <c r="CV23" s="537">
        <f t="shared" si="19"/>
        <v>12000</v>
      </c>
      <c r="CW23" s="537">
        <f t="shared" si="19"/>
        <v>11000</v>
      </c>
      <c r="CX23" s="537">
        <f t="shared" si="19"/>
        <v>10000</v>
      </c>
      <c r="CY23" s="537">
        <f t="shared" si="19"/>
        <v>9000</v>
      </c>
      <c r="CZ23" s="537">
        <f t="shared" si="19"/>
        <v>8000</v>
      </c>
      <c r="DA23" s="537">
        <f t="shared" si="19"/>
        <v>7000</v>
      </c>
      <c r="DB23" s="537">
        <f t="shared" si="19"/>
        <v>6000</v>
      </c>
      <c r="DC23" s="537">
        <f t="shared" si="19"/>
        <v>5000</v>
      </c>
      <c r="DD23" s="537">
        <f t="shared" si="19"/>
        <v>4000</v>
      </c>
      <c r="DE23" s="537">
        <f t="shared" si="19"/>
        <v>3000</v>
      </c>
      <c r="DF23" s="537">
        <f t="shared" si="19"/>
        <v>2000</v>
      </c>
      <c r="DG23" s="537">
        <f t="shared" si="19"/>
        <v>1000</v>
      </c>
      <c r="DH23" s="537">
        <f t="shared" si="19"/>
        <v>0</v>
      </c>
      <c r="DI23" s="537">
        <f t="shared" si="19"/>
        <v>0</v>
      </c>
      <c r="DJ23" s="537">
        <f t="shared" si="19"/>
        <v>0</v>
      </c>
      <c r="DK23" s="537">
        <f t="shared" si="19"/>
        <v>0</v>
      </c>
      <c r="DL23" s="537">
        <f t="shared" si="19"/>
        <v>0</v>
      </c>
      <c r="DM23" s="537">
        <f t="shared" si="19"/>
        <v>0</v>
      </c>
      <c r="DN23" s="537">
        <f t="shared" si="19"/>
        <v>0</v>
      </c>
      <c r="DO23" s="537">
        <f t="shared" si="19"/>
        <v>0</v>
      </c>
      <c r="DP23" s="537">
        <f t="shared" si="19"/>
        <v>0</v>
      </c>
      <c r="DQ23" s="537">
        <f t="shared" si="19"/>
        <v>0</v>
      </c>
      <c r="DR23" s="537">
        <f t="shared" si="19"/>
        <v>0</v>
      </c>
      <c r="DS23" s="537">
        <f t="shared" si="19"/>
        <v>0</v>
      </c>
      <c r="DT23" s="537">
        <f t="shared" si="19"/>
        <v>0</v>
      </c>
      <c r="DU23" s="537">
        <f t="shared" si="19"/>
        <v>0</v>
      </c>
      <c r="DV23" s="537">
        <f t="shared" si="19"/>
        <v>0</v>
      </c>
      <c r="DW23" s="537">
        <f t="shared" si="19"/>
        <v>0</v>
      </c>
      <c r="DX23" s="537">
        <f t="shared" si="19"/>
        <v>0</v>
      </c>
      <c r="DY23" s="537">
        <f t="shared" si="19"/>
        <v>0</v>
      </c>
      <c r="DZ23" s="537">
        <f t="shared" si="19"/>
        <v>0</v>
      </c>
      <c r="EA23" s="537">
        <f t="shared" si="19"/>
        <v>0</v>
      </c>
      <c r="EB23" s="537">
        <f t="shared" si="19"/>
        <v>0</v>
      </c>
      <c r="EC23" s="537">
        <f t="shared" si="19"/>
        <v>0</v>
      </c>
      <c r="ED23" s="537">
        <f t="shared" si="19"/>
        <v>0</v>
      </c>
      <c r="EE23" s="537">
        <f t="shared" si="19"/>
        <v>0</v>
      </c>
      <c r="EF23" s="537">
        <f t="shared" si="19"/>
        <v>0</v>
      </c>
      <c r="EG23" s="537">
        <f t="shared" si="19"/>
        <v>0</v>
      </c>
      <c r="EH23" s="537">
        <f t="shared" ref="EH23:GJ23" si="20" xml:space="preserve"> IF( EH18 = 1, $F17, EH20 + EH21 - EH22)</f>
        <v>0</v>
      </c>
      <c r="EI23" s="537">
        <f t="shared" si="20"/>
        <v>0</v>
      </c>
      <c r="EJ23" s="537">
        <f t="shared" si="20"/>
        <v>0</v>
      </c>
      <c r="EK23" s="537">
        <f t="shared" si="20"/>
        <v>0</v>
      </c>
      <c r="EL23" s="537">
        <f t="shared" si="20"/>
        <v>0</v>
      </c>
      <c r="EM23" s="537">
        <f t="shared" si="20"/>
        <v>0</v>
      </c>
      <c r="EN23" s="537">
        <f t="shared" si="20"/>
        <v>0</v>
      </c>
      <c r="EO23" s="537">
        <f t="shared" si="20"/>
        <v>0</v>
      </c>
      <c r="EP23" s="537">
        <f t="shared" si="20"/>
        <v>0</v>
      </c>
      <c r="EQ23" s="537">
        <f t="shared" si="20"/>
        <v>0</v>
      </c>
      <c r="ER23" s="537">
        <f t="shared" si="20"/>
        <v>0</v>
      </c>
      <c r="ES23" s="537">
        <f t="shared" si="20"/>
        <v>0</v>
      </c>
      <c r="ET23" s="537">
        <f t="shared" si="20"/>
        <v>0</v>
      </c>
      <c r="EU23" s="537">
        <f t="shared" si="20"/>
        <v>0</v>
      </c>
      <c r="EV23" s="537">
        <f t="shared" si="20"/>
        <v>0</v>
      </c>
      <c r="EW23" s="537">
        <f t="shared" si="20"/>
        <v>0</v>
      </c>
      <c r="EX23" s="537">
        <f t="shared" si="20"/>
        <v>0</v>
      </c>
      <c r="EY23" s="537">
        <f t="shared" si="20"/>
        <v>0</v>
      </c>
      <c r="EZ23" s="537">
        <f t="shared" si="20"/>
        <v>0</v>
      </c>
      <c r="FA23" s="537">
        <f t="shared" si="20"/>
        <v>0</v>
      </c>
      <c r="FB23" s="537">
        <f t="shared" si="20"/>
        <v>0</v>
      </c>
      <c r="FC23" s="537">
        <f t="shared" si="20"/>
        <v>0</v>
      </c>
      <c r="FD23" s="537">
        <f t="shared" si="20"/>
        <v>0</v>
      </c>
      <c r="FE23" s="537">
        <f t="shared" si="20"/>
        <v>0</v>
      </c>
      <c r="FF23" s="537">
        <f t="shared" si="20"/>
        <v>0</v>
      </c>
      <c r="FG23" s="537">
        <f t="shared" si="20"/>
        <v>0</v>
      </c>
      <c r="FH23" s="537">
        <f t="shared" si="20"/>
        <v>0</v>
      </c>
      <c r="FI23" s="537">
        <f t="shared" si="20"/>
        <v>0</v>
      </c>
      <c r="FJ23" s="537">
        <f t="shared" si="20"/>
        <v>0</v>
      </c>
      <c r="FK23" s="537">
        <f t="shared" si="20"/>
        <v>0</v>
      </c>
      <c r="FL23" s="537">
        <f t="shared" si="20"/>
        <v>0</v>
      </c>
      <c r="FM23" s="537">
        <f t="shared" si="20"/>
        <v>0</v>
      </c>
      <c r="FN23" s="537">
        <f t="shared" si="20"/>
        <v>0</v>
      </c>
      <c r="FO23" s="537">
        <f t="shared" si="20"/>
        <v>0</v>
      </c>
      <c r="FP23" s="537">
        <f t="shared" si="20"/>
        <v>0</v>
      </c>
      <c r="FQ23" s="537">
        <f t="shared" si="20"/>
        <v>0</v>
      </c>
      <c r="FR23" s="537">
        <f t="shared" si="20"/>
        <v>0</v>
      </c>
      <c r="FS23" s="537">
        <f t="shared" si="20"/>
        <v>0</v>
      </c>
      <c r="FT23" s="537">
        <f t="shared" si="20"/>
        <v>0</v>
      </c>
      <c r="FU23" s="537">
        <f t="shared" si="20"/>
        <v>0</v>
      </c>
      <c r="FV23" s="537">
        <f t="shared" si="20"/>
        <v>0</v>
      </c>
      <c r="FW23" s="537">
        <f t="shared" si="20"/>
        <v>0</v>
      </c>
      <c r="FX23" s="537">
        <f t="shared" si="20"/>
        <v>0</v>
      </c>
      <c r="FY23" s="537">
        <f t="shared" si="20"/>
        <v>0</v>
      </c>
      <c r="FZ23" s="537">
        <f t="shared" si="20"/>
        <v>0</v>
      </c>
      <c r="GA23" s="537">
        <f t="shared" si="20"/>
        <v>0</v>
      </c>
      <c r="GB23" s="537">
        <f t="shared" si="20"/>
        <v>0</v>
      </c>
      <c r="GC23" s="537">
        <f t="shared" si="20"/>
        <v>0</v>
      </c>
      <c r="GD23" s="537">
        <f t="shared" si="20"/>
        <v>0</v>
      </c>
      <c r="GE23" s="537">
        <f t="shared" si="20"/>
        <v>0</v>
      </c>
      <c r="GF23" s="537">
        <f t="shared" si="20"/>
        <v>0</v>
      </c>
      <c r="GG23" s="537">
        <f t="shared" si="20"/>
        <v>0</v>
      </c>
      <c r="GH23" s="537">
        <f t="shared" si="20"/>
        <v>0</v>
      </c>
      <c r="GI23" s="537">
        <f t="shared" si="20"/>
        <v>0</v>
      </c>
      <c r="GJ23" s="537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49"/>
  <sheetViews>
    <sheetView defaultGridColor="0" colorId="22" zoomScaleNormal="100" workbookViewId="0">
      <pane xSplit="9" ySplit="5" topLeftCell="J15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outlineLevelRow="1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218</v>
      </c>
    </row>
    <row r="9" spans="1:441" x14ac:dyDescent="0.25">
      <c r="B9" s="15" t="s">
        <v>214</v>
      </c>
    </row>
    <row r="11" spans="1:441" x14ac:dyDescent="0.25">
      <c r="E11" s="198" t="str">
        <f xml:space="preserve"> InpC!E$50</f>
        <v>Senior debt gearing</v>
      </c>
      <c r="F11" s="433">
        <f xml:space="preserve"> InpC!F$50</f>
        <v>0.7</v>
      </c>
      <c r="G11" s="198" t="str">
        <f xml:space="preserve"> InpC!G$50</f>
        <v>%</v>
      </c>
      <c r="H11" s="43"/>
    </row>
    <row r="12" spans="1:441" x14ac:dyDescent="0.25">
      <c r="E12" s="198" t="str">
        <f xml:space="preserve"> InpC!E$45</f>
        <v>Solar asset book value</v>
      </c>
      <c r="F12" s="198">
        <f xml:space="preserve"> InpC!F$45</f>
        <v>100000</v>
      </c>
      <c r="G12" s="198" t="str">
        <f xml:space="preserve"> InpC!G$45</f>
        <v>$ 000s</v>
      </c>
      <c r="H12" s="43"/>
    </row>
    <row r="13" spans="1:441" x14ac:dyDescent="0.25">
      <c r="E13" s="12" t="s">
        <v>214</v>
      </c>
      <c r="F13" s="12">
        <f xml:space="preserve"> F11 * F12</f>
        <v>70000</v>
      </c>
      <c r="G13" s="12" t="str">
        <f xml:space="preserve"> SMU</f>
        <v>$ 000s</v>
      </c>
    </row>
    <row r="15" spans="1:441" x14ac:dyDescent="0.25">
      <c r="B15" s="15" t="s">
        <v>224</v>
      </c>
    </row>
    <row r="16" spans="1:441" x14ac:dyDescent="0.25">
      <c r="E16" s="126" t="str">
        <f xml:space="preserve"> E$13</f>
        <v>Senior debt drawdown</v>
      </c>
      <c r="F16" s="126">
        <f xml:space="preserve"> F$13</f>
        <v>70000</v>
      </c>
      <c r="G16" s="126" t="str">
        <f xml:space="preserve"> G$13</f>
        <v>$ 000s</v>
      </c>
    </row>
    <row r="17" spans="1:255" s="533" customFormat="1" outlineLevel="1" x14ac:dyDescent="0.25">
      <c r="A17" s="15"/>
      <c r="B17" s="15"/>
      <c r="C17" s="21"/>
      <c r="D17" s="60"/>
      <c r="E17" s="532" t="str">
        <f xml:space="preserve"> InpC!E$54</f>
        <v>Senior debt repayment term</v>
      </c>
      <c r="F17" s="532">
        <f xml:space="preserve"> InpC!F$54</f>
        <v>10</v>
      </c>
      <c r="G17" s="532" t="str">
        <f xml:space="preserve"> InpC!G$54</f>
        <v>years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</row>
    <row r="18" spans="1:255" x14ac:dyDescent="0.25">
      <c r="E18" s="248" t="str">
        <f xml:space="preserve"> InpC!E$63</f>
        <v>Number of periods in a year</v>
      </c>
      <c r="F18" s="248">
        <f xml:space="preserve"> InpC!F$63</f>
        <v>4</v>
      </c>
      <c r="G18" s="248" t="str">
        <f xml:space="preserve"> InpC!G$63</f>
        <v>periods</v>
      </c>
    </row>
    <row r="19" spans="1:255" x14ac:dyDescent="0.25">
      <c r="E19" s="252" t="str">
        <f xml:space="preserve"> Time!E$123</f>
        <v>Senior debt repayment date flag</v>
      </c>
      <c r="F19" s="252">
        <f xml:space="preserve"> Time!F$123</f>
        <v>0</v>
      </c>
      <c r="G19" s="252" t="str">
        <f xml:space="preserve"> Time!G$123</f>
        <v>flag</v>
      </c>
      <c r="H19" s="252">
        <f xml:space="preserve"> Time!H$123</f>
        <v>40</v>
      </c>
      <c r="I19" s="252">
        <f xml:space="preserve"> Time!I$123</f>
        <v>0</v>
      </c>
      <c r="J19" s="252">
        <f xml:space="preserve"> Time!J$123</f>
        <v>0</v>
      </c>
      <c r="K19" s="252">
        <f xml:space="preserve"> Time!K$123</f>
        <v>0</v>
      </c>
      <c r="L19" s="252">
        <f xml:space="preserve"> Time!L$123</f>
        <v>0</v>
      </c>
      <c r="M19" s="252">
        <f xml:space="preserve"> Time!M$123</f>
        <v>1</v>
      </c>
      <c r="N19" s="252">
        <f xml:space="preserve"> Time!N$123</f>
        <v>1</v>
      </c>
      <c r="O19" s="252">
        <f xml:space="preserve"> Time!O$123</f>
        <v>1</v>
      </c>
      <c r="P19" s="252">
        <f xml:space="preserve"> Time!P$123</f>
        <v>1</v>
      </c>
      <c r="Q19" s="252">
        <f xml:space="preserve"> Time!Q$123</f>
        <v>1</v>
      </c>
      <c r="R19" s="252">
        <f xml:space="preserve"> Time!R$123</f>
        <v>1</v>
      </c>
      <c r="S19" s="252">
        <f xml:space="preserve"> Time!S$123</f>
        <v>1</v>
      </c>
      <c r="T19" s="252">
        <f xml:space="preserve"> Time!T$123</f>
        <v>1</v>
      </c>
      <c r="U19" s="252">
        <f xml:space="preserve"> Time!U$123</f>
        <v>1</v>
      </c>
      <c r="V19" s="252">
        <f xml:space="preserve"> Time!V$123</f>
        <v>1</v>
      </c>
      <c r="W19" s="252">
        <f xml:space="preserve"> Time!W$123</f>
        <v>1</v>
      </c>
      <c r="X19" s="252">
        <f xml:space="preserve"> Time!X$123</f>
        <v>1</v>
      </c>
      <c r="Y19" s="252">
        <f xml:space="preserve"> Time!Y$123</f>
        <v>1</v>
      </c>
      <c r="Z19" s="252">
        <f xml:space="preserve"> Time!Z$123</f>
        <v>1</v>
      </c>
      <c r="AA19" s="252">
        <f xml:space="preserve"> Time!AA$123</f>
        <v>1</v>
      </c>
      <c r="AB19" s="252">
        <f xml:space="preserve"> Time!AB$123</f>
        <v>1</v>
      </c>
      <c r="AC19" s="252">
        <f xml:space="preserve"> Time!AC$123</f>
        <v>1</v>
      </c>
      <c r="AD19" s="252">
        <f xml:space="preserve"> Time!AD$123</f>
        <v>1</v>
      </c>
      <c r="AE19" s="252">
        <f xml:space="preserve"> Time!AE$123</f>
        <v>1</v>
      </c>
      <c r="AF19" s="252">
        <f xml:space="preserve"> Time!AF$123</f>
        <v>1</v>
      </c>
      <c r="AG19" s="252">
        <f xml:space="preserve"> Time!AG$123</f>
        <v>1</v>
      </c>
      <c r="AH19" s="252">
        <f xml:space="preserve"> Time!AH$123</f>
        <v>1</v>
      </c>
      <c r="AI19" s="252">
        <f xml:space="preserve"> Time!AI$123</f>
        <v>1</v>
      </c>
      <c r="AJ19" s="252">
        <f xml:space="preserve"> Time!AJ$123</f>
        <v>1</v>
      </c>
      <c r="AK19" s="252">
        <f xml:space="preserve"> Time!AK$123</f>
        <v>1</v>
      </c>
      <c r="AL19" s="252">
        <f xml:space="preserve"> Time!AL$123</f>
        <v>1</v>
      </c>
      <c r="AM19" s="252">
        <f xml:space="preserve"> Time!AM$123</f>
        <v>1</v>
      </c>
      <c r="AN19" s="252">
        <f xml:space="preserve"> Time!AN$123</f>
        <v>1</v>
      </c>
      <c r="AO19" s="252">
        <f xml:space="preserve"> Time!AO$123</f>
        <v>1</v>
      </c>
      <c r="AP19" s="252">
        <f xml:space="preserve"> Time!AP$123</f>
        <v>1</v>
      </c>
      <c r="AQ19" s="252">
        <f xml:space="preserve"> Time!AQ$123</f>
        <v>1</v>
      </c>
      <c r="AR19" s="252">
        <f xml:space="preserve"> Time!AR$123</f>
        <v>1</v>
      </c>
      <c r="AS19" s="252">
        <f xml:space="preserve"> Time!AS$123</f>
        <v>1</v>
      </c>
      <c r="AT19" s="252">
        <f xml:space="preserve"> Time!AT$123</f>
        <v>1</v>
      </c>
      <c r="AU19" s="252">
        <f xml:space="preserve"> Time!AU$123</f>
        <v>1</v>
      </c>
      <c r="AV19" s="252">
        <f xml:space="preserve"> Time!AV$123</f>
        <v>1</v>
      </c>
      <c r="AW19" s="252">
        <f xml:space="preserve"> Time!AW$123</f>
        <v>1</v>
      </c>
      <c r="AX19" s="252">
        <f xml:space="preserve"> Time!AX$123</f>
        <v>1</v>
      </c>
      <c r="AY19" s="252">
        <f xml:space="preserve"> Time!AY$123</f>
        <v>1</v>
      </c>
      <c r="AZ19" s="252">
        <f xml:space="preserve"> Time!AZ$123</f>
        <v>1</v>
      </c>
      <c r="BA19" s="252">
        <f xml:space="preserve"> Time!BA$123</f>
        <v>0</v>
      </c>
      <c r="BB19" s="252">
        <f xml:space="preserve"> Time!BB$123</f>
        <v>0</v>
      </c>
      <c r="BC19" s="252">
        <f xml:space="preserve"> Time!BC$123</f>
        <v>0</v>
      </c>
      <c r="BD19" s="252">
        <f xml:space="preserve"> Time!BD$123</f>
        <v>0</v>
      </c>
      <c r="BE19" s="252">
        <f xml:space="preserve"> Time!BE$123</f>
        <v>0</v>
      </c>
      <c r="BF19" s="252">
        <f xml:space="preserve"> Time!BF$123</f>
        <v>0</v>
      </c>
      <c r="BG19" s="252">
        <f xml:space="preserve"> Time!BG$123</f>
        <v>0</v>
      </c>
      <c r="BH19" s="252">
        <f xml:space="preserve"> Time!BH$123</f>
        <v>0</v>
      </c>
      <c r="BI19" s="252">
        <f xml:space="preserve"> Time!BI$123</f>
        <v>0</v>
      </c>
      <c r="BJ19" s="252">
        <f xml:space="preserve"> Time!BJ$123</f>
        <v>0</v>
      </c>
      <c r="BK19" s="252">
        <f xml:space="preserve"> Time!BK$123</f>
        <v>0</v>
      </c>
      <c r="BL19" s="252">
        <f xml:space="preserve"> Time!BL$123</f>
        <v>0</v>
      </c>
      <c r="BM19" s="252">
        <f xml:space="preserve"> Time!BM$123</f>
        <v>0</v>
      </c>
      <c r="BN19" s="252">
        <f xml:space="preserve"> Time!BN$123</f>
        <v>0</v>
      </c>
      <c r="BO19" s="252">
        <f xml:space="preserve"> Time!BO$123</f>
        <v>0</v>
      </c>
      <c r="BP19" s="252">
        <f xml:space="preserve"> Time!BP$123</f>
        <v>0</v>
      </c>
      <c r="BQ19" s="252">
        <f xml:space="preserve"> Time!BQ$123</f>
        <v>0</v>
      </c>
      <c r="BR19" s="252">
        <f xml:space="preserve"> Time!BR$123</f>
        <v>0</v>
      </c>
      <c r="BS19" s="252">
        <f xml:space="preserve"> Time!BS$123</f>
        <v>0</v>
      </c>
      <c r="BT19" s="252">
        <f xml:space="preserve"> Time!BT$123</f>
        <v>0</v>
      </c>
      <c r="BU19" s="252">
        <f xml:space="preserve"> Time!BU$123</f>
        <v>0</v>
      </c>
      <c r="BV19" s="252">
        <f xml:space="preserve"> Time!BV$123</f>
        <v>0</v>
      </c>
      <c r="BW19" s="252">
        <f xml:space="preserve"> Time!BW$123</f>
        <v>0</v>
      </c>
      <c r="BX19" s="252">
        <f xml:space="preserve"> Time!BX$123</f>
        <v>0</v>
      </c>
      <c r="BY19" s="252">
        <f xml:space="preserve"> Time!BY$123</f>
        <v>0</v>
      </c>
      <c r="BZ19" s="252">
        <f xml:space="preserve"> Time!BZ$123</f>
        <v>0</v>
      </c>
      <c r="CA19" s="252">
        <f xml:space="preserve"> Time!CA$123</f>
        <v>0</v>
      </c>
      <c r="CB19" s="252">
        <f xml:space="preserve"> Time!CB$123</f>
        <v>0</v>
      </c>
      <c r="CC19" s="252">
        <f xml:space="preserve"> Time!CC$123</f>
        <v>0</v>
      </c>
      <c r="CD19" s="252">
        <f xml:space="preserve"> Time!CD$123</f>
        <v>0</v>
      </c>
      <c r="CE19" s="252">
        <f xml:space="preserve"> Time!CE$123</f>
        <v>0</v>
      </c>
      <c r="CF19" s="252">
        <f xml:space="preserve"> Time!CF$123</f>
        <v>0</v>
      </c>
      <c r="CG19" s="252">
        <f xml:space="preserve"> Time!CG$123</f>
        <v>0</v>
      </c>
      <c r="CH19" s="252">
        <f xml:space="preserve"> Time!CH$123</f>
        <v>0</v>
      </c>
      <c r="CI19" s="252">
        <f xml:space="preserve"> Time!CI$123</f>
        <v>0</v>
      </c>
      <c r="CJ19" s="252">
        <f xml:space="preserve"> Time!CJ$123</f>
        <v>0</v>
      </c>
      <c r="CK19" s="252">
        <f xml:space="preserve"> Time!CK$123</f>
        <v>0</v>
      </c>
      <c r="CL19" s="252">
        <f xml:space="preserve"> Time!CL$123</f>
        <v>0</v>
      </c>
      <c r="CM19" s="252">
        <f xml:space="preserve"> Time!CM$123</f>
        <v>0</v>
      </c>
      <c r="CN19" s="252">
        <f xml:space="preserve"> Time!CN$123</f>
        <v>0</v>
      </c>
      <c r="CO19" s="252">
        <f xml:space="preserve"> Time!CO$123</f>
        <v>0</v>
      </c>
      <c r="CP19" s="252">
        <f xml:space="preserve"> Time!CP$123</f>
        <v>0</v>
      </c>
      <c r="CQ19" s="252">
        <f xml:space="preserve"> Time!CQ$123</f>
        <v>0</v>
      </c>
      <c r="CR19" s="252">
        <f xml:space="preserve"> Time!CR$123</f>
        <v>0</v>
      </c>
      <c r="CS19" s="252">
        <f xml:space="preserve"> Time!CS$123</f>
        <v>0</v>
      </c>
      <c r="CT19" s="252">
        <f xml:space="preserve"> Time!CT$123</f>
        <v>0</v>
      </c>
      <c r="CU19" s="252">
        <f xml:space="preserve"> Time!CU$123</f>
        <v>0</v>
      </c>
      <c r="CV19" s="252">
        <f xml:space="preserve"> Time!CV$123</f>
        <v>0</v>
      </c>
      <c r="CW19" s="252">
        <f xml:space="preserve"> Time!CW$123</f>
        <v>0</v>
      </c>
      <c r="CX19" s="252">
        <f xml:space="preserve"> Time!CX$123</f>
        <v>0</v>
      </c>
      <c r="CY19" s="252">
        <f xml:space="preserve"> Time!CY$123</f>
        <v>0</v>
      </c>
      <c r="CZ19" s="252">
        <f xml:space="preserve"> Time!CZ$123</f>
        <v>0</v>
      </c>
      <c r="DA19" s="252">
        <f xml:space="preserve"> Time!DA$123</f>
        <v>0</v>
      </c>
      <c r="DB19" s="252">
        <f xml:space="preserve"> Time!DB$123</f>
        <v>0</v>
      </c>
      <c r="DC19" s="252">
        <f xml:space="preserve"> Time!DC$123</f>
        <v>0</v>
      </c>
      <c r="DD19" s="252">
        <f xml:space="preserve"> Time!DD$123</f>
        <v>0</v>
      </c>
      <c r="DE19" s="252">
        <f xml:space="preserve"> Time!DE$123</f>
        <v>0</v>
      </c>
      <c r="DF19" s="252">
        <f xml:space="preserve"> Time!DF$123</f>
        <v>0</v>
      </c>
      <c r="DG19" s="252">
        <f xml:space="preserve"> Time!DG$123</f>
        <v>0</v>
      </c>
      <c r="DH19" s="252">
        <f xml:space="preserve"> Time!DH$123</f>
        <v>0</v>
      </c>
      <c r="DI19" s="252">
        <f xml:space="preserve"> Time!DI$123</f>
        <v>0</v>
      </c>
      <c r="DJ19" s="252">
        <f xml:space="preserve"> Time!DJ$123</f>
        <v>0</v>
      </c>
      <c r="DK19" s="252">
        <f xml:space="preserve"> Time!DK$123</f>
        <v>0</v>
      </c>
      <c r="DL19" s="252">
        <f xml:space="preserve"> Time!DL$123</f>
        <v>0</v>
      </c>
      <c r="DM19" s="252">
        <f xml:space="preserve"> Time!DM$123</f>
        <v>0</v>
      </c>
      <c r="DN19" s="252">
        <f xml:space="preserve"> Time!DN$123</f>
        <v>0</v>
      </c>
      <c r="DO19" s="252">
        <f xml:space="preserve"> Time!DO$123</f>
        <v>0</v>
      </c>
      <c r="DP19" s="252">
        <f xml:space="preserve"> Time!DP$123</f>
        <v>0</v>
      </c>
      <c r="DQ19" s="252">
        <f xml:space="preserve"> Time!DQ$123</f>
        <v>0</v>
      </c>
      <c r="DR19" s="252">
        <f xml:space="preserve"> Time!DR$123</f>
        <v>0</v>
      </c>
      <c r="DS19" s="252">
        <f xml:space="preserve"> Time!DS$123</f>
        <v>0</v>
      </c>
      <c r="DT19" s="252">
        <f xml:space="preserve"> Time!DT$123</f>
        <v>0</v>
      </c>
      <c r="DU19" s="252">
        <f xml:space="preserve"> Time!DU$123</f>
        <v>0</v>
      </c>
      <c r="DV19" s="252">
        <f xml:space="preserve"> Time!DV$123</f>
        <v>0</v>
      </c>
      <c r="DW19" s="252">
        <f xml:space="preserve"> Time!DW$123</f>
        <v>0</v>
      </c>
      <c r="DX19" s="252">
        <f xml:space="preserve"> Time!DX$123</f>
        <v>0</v>
      </c>
      <c r="DY19" s="252">
        <f xml:space="preserve"> Time!DY$123</f>
        <v>0</v>
      </c>
      <c r="DZ19" s="252">
        <f xml:space="preserve"> Time!DZ$123</f>
        <v>0</v>
      </c>
      <c r="EA19" s="252">
        <f xml:space="preserve"> Time!EA$123</f>
        <v>0</v>
      </c>
      <c r="EB19" s="252">
        <f xml:space="preserve"> Time!EB$123</f>
        <v>0</v>
      </c>
      <c r="EC19" s="252">
        <f xml:space="preserve"> Time!EC$123</f>
        <v>0</v>
      </c>
      <c r="ED19" s="252">
        <f xml:space="preserve"> Time!ED$123</f>
        <v>0</v>
      </c>
      <c r="EE19" s="252">
        <f xml:space="preserve"> Time!EE$123</f>
        <v>0</v>
      </c>
      <c r="EF19" s="252">
        <f xml:space="preserve"> Time!EF$123</f>
        <v>0</v>
      </c>
      <c r="EG19" s="252">
        <f xml:space="preserve"> Time!EG$123</f>
        <v>0</v>
      </c>
      <c r="EH19" s="252">
        <f xml:space="preserve"> Time!EH$123</f>
        <v>0</v>
      </c>
      <c r="EI19" s="252">
        <f xml:space="preserve"> Time!EI$123</f>
        <v>0</v>
      </c>
      <c r="EJ19" s="252">
        <f xml:space="preserve"> Time!EJ$123</f>
        <v>0</v>
      </c>
      <c r="EK19" s="252">
        <f xml:space="preserve"> Time!EK$123</f>
        <v>0</v>
      </c>
      <c r="EL19" s="252">
        <f xml:space="preserve"> Time!EL$123</f>
        <v>0</v>
      </c>
      <c r="EM19" s="252">
        <f xml:space="preserve"> Time!EM$123</f>
        <v>0</v>
      </c>
      <c r="EN19" s="252">
        <f xml:space="preserve"> Time!EN$123</f>
        <v>0</v>
      </c>
      <c r="EO19" s="252">
        <f xml:space="preserve"> Time!EO$123</f>
        <v>0</v>
      </c>
      <c r="EP19" s="252">
        <f xml:space="preserve"> Time!EP$123</f>
        <v>0</v>
      </c>
      <c r="EQ19" s="252">
        <f xml:space="preserve"> Time!EQ$123</f>
        <v>0</v>
      </c>
      <c r="ER19" s="252">
        <f xml:space="preserve"> Time!ER$123</f>
        <v>0</v>
      </c>
      <c r="ES19" s="252">
        <f xml:space="preserve"> Time!ES$123</f>
        <v>0</v>
      </c>
      <c r="ET19" s="252">
        <f xml:space="preserve"> Time!ET$123</f>
        <v>0</v>
      </c>
      <c r="EU19" s="252">
        <f xml:space="preserve"> Time!EU$123</f>
        <v>0</v>
      </c>
      <c r="EV19" s="252">
        <f xml:space="preserve"> Time!EV$123</f>
        <v>0</v>
      </c>
      <c r="EW19" s="252">
        <f xml:space="preserve"> Time!EW$123</f>
        <v>0</v>
      </c>
      <c r="EX19" s="252">
        <f xml:space="preserve"> Time!EX$123</f>
        <v>0</v>
      </c>
      <c r="EY19" s="252">
        <f xml:space="preserve"> Time!EY$123</f>
        <v>0</v>
      </c>
      <c r="EZ19" s="252">
        <f xml:space="preserve"> Time!EZ$123</f>
        <v>0</v>
      </c>
      <c r="FA19" s="252">
        <f xml:space="preserve"> Time!FA$123</f>
        <v>0</v>
      </c>
      <c r="FB19" s="252">
        <f xml:space="preserve"> Time!FB$123</f>
        <v>0</v>
      </c>
      <c r="FC19" s="252">
        <f xml:space="preserve"> Time!FC$123</f>
        <v>0</v>
      </c>
      <c r="FD19" s="252">
        <f xml:space="preserve"> Time!FD$123</f>
        <v>0</v>
      </c>
      <c r="FE19" s="252">
        <f xml:space="preserve"> Time!FE$123</f>
        <v>0</v>
      </c>
      <c r="FF19" s="252">
        <f xml:space="preserve"> Time!FF$123</f>
        <v>0</v>
      </c>
      <c r="FG19" s="252">
        <f xml:space="preserve"> Time!FG$123</f>
        <v>0</v>
      </c>
      <c r="FH19" s="252">
        <f xml:space="preserve"> Time!FH$123</f>
        <v>0</v>
      </c>
      <c r="FI19" s="252">
        <f xml:space="preserve"> Time!FI$123</f>
        <v>0</v>
      </c>
      <c r="FJ19" s="252">
        <f xml:space="preserve"> Time!FJ$123</f>
        <v>0</v>
      </c>
      <c r="FK19" s="252">
        <f xml:space="preserve"> Time!FK$123</f>
        <v>0</v>
      </c>
      <c r="FL19" s="252">
        <f xml:space="preserve"> Time!FL$123</f>
        <v>0</v>
      </c>
      <c r="FM19" s="252">
        <f xml:space="preserve"> Time!FM$123</f>
        <v>0</v>
      </c>
      <c r="FN19" s="252">
        <f xml:space="preserve"> Time!FN$123</f>
        <v>0</v>
      </c>
      <c r="FO19" s="252">
        <f xml:space="preserve"> Time!FO$123</f>
        <v>0</v>
      </c>
      <c r="FP19" s="252">
        <f xml:space="preserve"> Time!FP$123</f>
        <v>0</v>
      </c>
      <c r="FQ19" s="252">
        <f xml:space="preserve"> Time!FQ$123</f>
        <v>0</v>
      </c>
      <c r="FR19" s="252">
        <f xml:space="preserve"> Time!FR$123</f>
        <v>0</v>
      </c>
      <c r="FS19" s="252">
        <f xml:space="preserve"> Time!FS$123</f>
        <v>0</v>
      </c>
      <c r="FT19" s="252">
        <f xml:space="preserve"> Time!FT$123</f>
        <v>0</v>
      </c>
      <c r="FU19" s="252">
        <f xml:space="preserve"> Time!FU$123</f>
        <v>0</v>
      </c>
      <c r="FV19" s="252">
        <f xml:space="preserve"> Time!FV$123</f>
        <v>0</v>
      </c>
      <c r="FW19" s="252">
        <f xml:space="preserve"> Time!FW$123</f>
        <v>0</v>
      </c>
      <c r="FX19" s="252">
        <f xml:space="preserve"> Time!FX$123</f>
        <v>0</v>
      </c>
      <c r="FY19" s="252">
        <f xml:space="preserve"> Time!FY$123</f>
        <v>0</v>
      </c>
      <c r="FZ19" s="252">
        <f xml:space="preserve"> Time!FZ$123</f>
        <v>0</v>
      </c>
      <c r="GA19" s="252">
        <f xml:space="preserve"> Time!GA$123</f>
        <v>0</v>
      </c>
      <c r="GB19" s="252">
        <f xml:space="preserve"> Time!GB$123</f>
        <v>0</v>
      </c>
      <c r="GC19" s="252">
        <f xml:space="preserve"> Time!GC$123</f>
        <v>0</v>
      </c>
      <c r="GD19" s="252">
        <f xml:space="preserve"> Time!GD$123</f>
        <v>0</v>
      </c>
      <c r="GE19" s="252">
        <f xml:space="preserve"> Time!GE$123</f>
        <v>0</v>
      </c>
      <c r="GF19" s="252">
        <f xml:space="preserve"> Time!GF$123</f>
        <v>0</v>
      </c>
      <c r="GG19" s="252">
        <f xml:space="preserve"> Time!GG$123</f>
        <v>0</v>
      </c>
      <c r="GH19" s="252">
        <f xml:space="preserve"> Time!GH$123</f>
        <v>0</v>
      </c>
      <c r="GI19" s="252">
        <f xml:space="preserve"> Time!GI$123</f>
        <v>0</v>
      </c>
      <c r="GJ19" s="252">
        <f xml:space="preserve"> Time!GJ$123</f>
        <v>0</v>
      </c>
    </row>
    <row r="20" spans="1:255" x14ac:dyDescent="0.25">
      <c r="E20" s="12" t="s">
        <v>229</v>
      </c>
      <c r="G20" s="12" t="str">
        <f xml:space="preserve"> SMU</f>
        <v>$ 000s</v>
      </c>
      <c r="H20" s="12">
        <f xml:space="preserve"> SUM(J20:GJ20)</f>
        <v>70000</v>
      </c>
      <c r="J20" s="12">
        <f t="shared" ref="J20:AO20" si="0" xml:space="preserve"> $F16 / $F17 / $F18 * J19</f>
        <v>0</v>
      </c>
      <c r="K20" s="12">
        <f t="shared" si="0"/>
        <v>0</v>
      </c>
      <c r="L20" s="12">
        <f t="shared" si="0"/>
        <v>0</v>
      </c>
      <c r="M20" s="12">
        <f t="shared" si="0"/>
        <v>1750</v>
      </c>
      <c r="N20" s="12">
        <f t="shared" si="0"/>
        <v>1750</v>
      </c>
      <c r="O20" s="12">
        <f t="shared" si="0"/>
        <v>1750</v>
      </c>
      <c r="P20" s="12">
        <f t="shared" si="0"/>
        <v>1750</v>
      </c>
      <c r="Q20" s="12">
        <f t="shared" si="0"/>
        <v>1750</v>
      </c>
      <c r="R20" s="12">
        <f t="shared" si="0"/>
        <v>1750</v>
      </c>
      <c r="S20" s="12">
        <f t="shared" si="0"/>
        <v>1750</v>
      </c>
      <c r="T20" s="12">
        <f t="shared" si="0"/>
        <v>1750</v>
      </c>
      <c r="U20" s="12">
        <f t="shared" si="0"/>
        <v>1750</v>
      </c>
      <c r="V20" s="12">
        <f t="shared" si="0"/>
        <v>1750</v>
      </c>
      <c r="W20" s="12">
        <f t="shared" si="0"/>
        <v>1750</v>
      </c>
      <c r="X20" s="12">
        <f t="shared" si="0"/>
        <v>1750</v>
      </c>
      <c r="Y20" s="12">
        <f t="shared" si="0"/>
        <v>1750</v>
      </c>
      <c r="Z20" s="12">
        <f t="shared" si="0"/>
        <v>1750</v>
      </c>
      <c r="AA20" s="12">
        <f t="shared" si="0"/>
        <v>1750</v>
      </c>
      <c r="AB20" s="12">
        <f t="shared" si="0"/>
        <v>1750</v>
      </c>
      <c r="AC20" s="12">
        <f t="shared" si="0"/>
        <v>1750</v>
      </c>
      <c r="AD20" s="12">
        <f t="shared" si="0"/>
        <v>1750</v>
      </c>
      <c r="AE20" s="12">
        <f t="shared" si="0"/>
        <v>1750</v>
      </c>
      <c r="AF20" s="12">
        <f t="shared" si="0"/>
        <v>1750</v>
      </c>
      <c r="AG20" s="12">
        <f t="shared" si="0"/>
        <v>1750</v>
      </c>
      <c r="AH20" s="12">
        <f t="shared" si="0"/>
        <v>1750</v>
      </c>
      <c r="AI20" s="12">
        <f t="shared" si="0"/>
        <v>1750</v>
      </c>
      <c r="AJ20" s="12">
        <f t="shared" si="0"/>
        <v>1750</v>
      </c>
      <c r="AK20" s="12">
        <f t="shared" si="0"/>
        <v>1750</v>
      </c>
      <c r="AL20" s="12">
        <f t="shared" si="0"/>
        <v>1750</v>
      </c>
      <c r="AM20" s="12">
        <f t="shared" si="0"/>
        <v>1750</v>
      </c>
      <c r="AN20" s="12">
        <f t="shared" si="0"/>
        <v>1750</v>
      </c>
      <c r="AO20" s="12">
        <f t="shared" si="0"/>
        <v>1750</v>
      </c>
      <c r="AP20" s="12">
        <f t="shared" ref="AP20:BU20" si="1" xml:space="preserve"> $F16 / $F17 / $F18 * AP19</f>
        <v>1750</v>
      </c>
      <c r="AQ20" s="12">
        <f t="shared" si="1"/>
        <v>1750</v>
      </c>
      <c r="AR20" s="12">
        <f t="shared" si="1"/>
        <v>1750</v>
      </c>
      <c r="AS20" s="12">
        <f t="shared" si="1"/>
        <v>1750</v>
      </c>
      <c r="AT20" s="12">
        <f t="shared" si="1"/>
        <v>1750</v>
      </c>
      <c r="AU20" s="12">
        <f t="shared" si="1"/>
        <v>1750</v>
      </c>
      <c r="AV20" s="12">
        <f t="shared" si="1"/>
        <v>1750</v>
      </c>
      <c r="AW20" s="12">
        <f t="shared" si="1"/>
        <v>1750</v>
      </c>
      <c r="AX20" s="12">
        <f t="shared" si="1"/>
        <v>1750</v>
      </c>
      <c r="AY20" s="12">
        <f t="shared" si="1"/>
        <v>1750</v>
      </c>
      <c r="AZ20" s="12">
        <f t="shared" si="1"/>
        <v>1750</v>
      </c>
      <c r="BA20" s="12">
        <f t="shared" si="1"/>
        <v>0</v>
      </c>
      <c r="BB20" s="12">
        <f t="shared" si="1"/>
        <v>0</v>
      </c>
      <c r="BC20" s="12">
        <f t="shared" si="1"/>
        <v>0</v>
      </c>
      <c r="BD20" s="12">
        <f t="shared" si="1"/>
        <v>0</v>
      </c>
      <c r="BE20" s="12">
        <f t="shared" si="1"/>
        <v>0</v>
      </c>
      <c r="BF20" s="12">
        <f t="shared" si="1"/>
        <v>0</v>
      </c>
      <c r="BG20" s="12">
        <f t="shared" si="1"/>
        <v>0</v>
      </c>
      <c r="BH20" s="12">
        <f t="shared" si="1"/>
        <v>0</v>
      </c>
      <c r="BI20" s="12">
        <f t="shared" si="1"/>
        <v>0</v>
      </c>
      <c r="BJ20" s="12">
        <f t="shared" si="1"/>
        <v>0</v>
      </c>
      <c r="BK20" s="12">
        <f t="shared" si="1"/>
        <v>0</v>
      </c>
      <c r="BL20" s="12">
        <f t="shared" si="1"/>
        <v>0</v>
      </c>
      <c r="BM20" s="12">
        <f t="shared" si="1"/>
        <v>0</v>
      </c>
      <c r="BN20" s="12">
        <f t="shared" si="1"/>
        <v>0</v>
      </c>
      <c r="BO20" s="12">
        <f t="shared" si="1"/>
        <v>0</v>
      </c>
      <c r="BP20" s="12">
        <f t="shared" si="1"/>
        <v>0</v>
      </c>
      <c r="BQ20" s="12">
        <f t="shared" si="1"/>
        <v>0</v>
      </c>
      <c r="BR20" s="12">
        <f t="shared" si="1"/>
        <v>0</v>
      </c>
      <c r="BS20" s="12">
        <f t="shared" si="1"/>
        <v>0</v>
      </c>
      <c r="BT20" s="12">
        <f t="shared" si="1"/>
        <v>0</v>
      </c>
      <c r="BU20" s="12">
        <f t="shared" si="1"/>
        <v>0</v>
      </c>
      <c r="BV20" s="12">
        <f t="shared" ref="BV20:DA20" si="2" xml:space="preserve"> $F16 / $F17 / $F18 * BV19</f>
        <v>0</v>
      </c>
      <c r="BW20" s="12">
        <f t="shared" si="2"/>
        <v>0</v>
      </c>
      <c r="BX20" s="12">
        <f t="shared" si="2"/>
        <v>0</v>
      </c>
      <c r="BY20" s="12">
        <f t="shared" si="2"/>
        <v>0</v>
      </c>
      <c r="BZ20" s="12">
        <f t="shared" si="2"/>
        <v>0</v>
      </c>
      <c r="CA20" s="12">
        <f t="shared" si="2"/>
        <v>0</v>
      </c>
      <c r="CB20" s="12">
        <f t="shared" si="2"/>
        <v>0</v>
      </c>
      <c r="CC20" s="12">
        <f t="shared" si="2"/>
        <v>0</v>
      </c>
      <c r="CD20" s="12">
        <f t="shared" si="2"/>
        <v>0</v>
      </c>
      <c r="CE20" s="12">
        <f t="shared" si="2"/>
        <v>0</v>
      </c>
      <c r="CF20" s="12">
        <f t="shared" si="2"/>
        <v>0</v>
      </c>
      <c r="CG20" s="12">
        <f t="shared" si="2"/>
        <v>0</v>
      </c>
      <c r="CH20" s="12">
        <f t="shared" si="2"/>
        <v>0</v>
      </c>
      <c r="CI20" s="12">
        <f t="shared" si="2"/>
        <v>0</v>
      </c>
      <c r="CJ20" s="12">
        <f t="shared" si="2"/>
        <v>0</v>
      </c>
      <c r="CK20" s="12">
        <f t="shared" si="2"/>
        <v>0</v>
      </c>
      <c r="CL20" s="12">
        <f t="shared" si="2"/>
        <v>0</v>
      </c>
      <c r="CM20" s="12">
        <f t="shared" si="2"/>
        <v>0</v>
      </c>
      <c r="CN20" s="12">
        <f t="shared" si="2"/>
        <v>0</v>
      </c>
      <c r="CO20" s="12">
        <f t="shared" si="2"/>
        <v>0</v>
      </c>
      <c r="CP20" s="12">
        <f t="shared" si="2"/>
        <v>0</v>
      </c>
      <c r="CQ20" s="12">
        <f t="shared" si="2"/>
        <v>0</v>
      </c>
      <c r="CR20" s="12">
        <f t="shared" si="2"/>
        <v>0</v>
      </c>
      <c r="CS20" s="12">
        <f t="shared" si="2"/>
        <v>0</v>
      </c>
      <c r="CT20" s="12">
        <f t="shared" si="2"/>
        <v>0</v>
      </c>
      <c r="CU20" s="12">
        <f t="shared" si="2"/>
        <v>0</v>
      </c>
      <c r="CV20" s="12">
        <f t="shared" si="2"/>
        <v>0</v>
      </c>
      <c r="CW20" s="12">
        <f t="shared" si="2"/>
        <v>0</v>
      </c>
      <c r="CX20" s="12">
        <f t="shared" si="2"/>
        <v>0</v>
      </c>
      <c r="CY20" s="12">
        <f t="shared" si="2"/>
        <v>0</v>
      </c>
      <c r="CZ20" s="12">
        <f t="shared" si="2"/>
        <v>0</v>
      </c>
      <c r="DA20" s="12">
        <f t="shared" si="2"/>
        <v>0</v>
      </c>
      <c r="DB20" s="12">
        <f t="shared" ref="DB20:EG20" si="3" xml:space="preserve"> $F16 / $F17 / $F18 * DB19</f>
        <v>0</v>
      </c>
      <c r="DC20" s="12">
        <f t="shared" si="3"/>
        <v>0</v>
      </c>
      <c r="DD20" s="12">
        <f t="shared" si="3"/>
        <v>0</v>
      </c>
      <c r="DE20" s="12">
        <f t="shared" si="3"/>
        <v>0</v>
      </c>
      <c r="DF20" s="12">
        <f t="shared" si="3"/>
        <v>0</v>
      </c>
      <c r="DG20" s="12">
        <f t="shared" si="3"/>
        <v>0</v>
      </c>
      <c r="DH20" s="12">
        <f t="shared" si="3"/>
        <v>0</v>
      </c>
      <c r="DI20" s="12">
        <f t="shared" si="3"/>
        <v>0</v>
      </c>
      <c r="DJ20" s="12">
        <f t="shared" si="3"/>
        <v>0</v>
      </c>
      <c r="DK20" s="12">
        <f t="shared" si="3"/>
        <v>0</v>
      </c>
      <c r="DL20" s="12">
        <f t="shared" si="3"/>
        <v>0</v>
      </c>
      <c r="DM20" s="12">
        <f t="shared" si="3"/>
        <v>0</v>
      </c>
      <c r="DN20" s="12">
        <f t="shared" si="3"/>
        <v>0</v>
      </c>
      <c r="DO20" s="12">
        <f t="shared" si="3"/>
        <v>0</v>
      </c>
      <c r="DP20" s="12">
        <f t="shared" si="3"/>
        <v>0</v>
      </c>
      <c r="DQ20" s="12">
        <f t="shared" si="3"/>
        <v>0</v>
      </c>
      <c r="DR20" s="12">
        <f t="shared" si="3"/>
        <v>0</v>
      </c>
      <c r="DS20" s="12">
        <f t="shared" si="3"/>
        <v>0</v>
      </c>
      <c r="DT20" s="12">
        <f t="shared" si="3"/>
        <v>0</v>
      </c>
      <c r="DU20" s="12">
        <f t="shared" si="3"/>
        <v>0</v>
      </c>
      <c r="DV20" s="12">
        <f t="shared" si="3"/>
        <v>0</v>
      </c>
      <c r="DW20" s="12">
        <f t="shared" si="3"/>
        <v>0</v>
      </c>
      <c r="DX20" s="12">
        <f t="shared" si="3"/>
        <v>0</v>
      </c>
      <c r="DY20" s="12">
        <f t="shared" si="3"/>
        <v>0</v>
      </c>
      <c r="DZ20" s="12">
        <f t="shared" si="3"/>
        <v>0</v>
      </c>
      <c r="EA20" s="12">
        <f t="shared" si="3"/>
        <v>0</v>
      </c>
      <c r="EB20" s="12">
        <f t="shared" si="3"/>
        <v>0</v>
      </c>
      <c r="EC20" s="12">
        <f t="shared" si="3"/>
        <v>0</v>
      </c>
      <c r="ED20" s="12">
        <f t="shared" si="3"/>
        <v>0</v>
      </c>
      <c r="EE20" s="12">
        <f t="shared" si="3"/>
        <v>0</v>
      </c>
      <c r="EF20" s="12">
        <f t="shared" si="3"/>
        <v>0</v>
      </c>
      <c r="EG20" s="12">
        <f t="shared" si="3"/>
        <v>0</v>
      </c>
      <c r="EH20" s="12">
        <f t="shared" ref="EH20:FM20" si="4" xml:space="preserve"> $F16 / $F17 / $F18 * EH19</f>
        <v>0</v>
      </c>
      <c r="EI20" s="12">
        <f t="shared" si="4"/>
        <v>0</v>
      </c>
      <c r="EJ20" s="12">
        <f t="shared" si="4"/>
        <v>0</v>
      </c>
      <c r="EK20" s="12">
        <f t="shared" si="4"/>
        <v>0</v>
      </c>
      <c r="EL20" s="12">
        <f t="shared" si="4"/>
        <v>0</v>
      </c>
      <c r="EM20" s="12">
        <f t="shared" si="4"/>
        <v>0</v>
      </c>
      <c r="EN20" s="12">
        <f t="shared" si="4"/>
        <v>0</v>
      </c>
      <c r="EO20" s="12">
        <f t="shared" si="4"/>
        <v>0</v>
      </c>
      <c r="EP20" s="12">
        <f t="shared" si="4"/>
        <v>0</v>
      </c>
      <c r="EQ20" s="12">
        <f t="shared" si="4"/>
        <v>0</v>
      </c>
      <c r="ER20" s="12">
        <f t="shared" si="4"/>
        <v>0</v>
      </c>
      <c r="ES20" s="12">
        <f t="shared" si="4"/>
        <v>0</v>
      </c>
      <c r="ET20" s="12">
        <f t="shared" si="4"/>
        <v>0</v>
      </c>
      <c r="EU20" s="12">
        <f t="shared" si="4"/>
        <v>0</v>
      </c>
      <c r="EV20" s="12">
        <f t="shared" si="4"/>
        <v>0</v>
      </c>
      <c r="EW20" s="12">
        <f t="shared" si="4"/>
        <v>0</v>
      </c>
      <c r="EX20" s="12">
        <f t="shared" si="4"/>
        <v>0</v>
      </c>
      <c r="EY20" s="12">
        <f t="shared" si="4"/>
        <v>0</v>
      </c>
      <c r="EZ20" s="12">
        <f t="shared" si="4"/>
        <v>0</v>
      </c>
      <c r="FA20" s="12">
        <f t="shared" si="4"/>
        <v>0</v>
      </c>
      <c r="FB20" s="12">
        <f t="shared" si="4"/>
        <v>0</v>
      </c>
      <c r="FC20" s="12">
        <f t="shared" si="4"/>
        <v>0</v>
      </c>
      <c r="FD20" s="12">
        <f t="shared" si="4"/>
        <v>0</v>
      </c>
      <c r="FE20" s="12">
        <f t="shared" si="4"/>
        <v>0</v>
      </c>
      <c r="FF20" s="12">
        <f t="shared" si="4"/>
        <v>0</v>
      </c>
      <c r="FG20" s="12">
        <f t="shared" si="4"/>
        <v>0</v>
      </c>
      <c r="FH20" s="12">
        <f t="shared" si="4"/>
        <v>0</v>
      </c>
      <c r="FI20" s="12">
        <f t="shared" si="4"/>
        <v>0</v>
      </c>
      <c r="FJ20" s="12">
        <f t="shared" si="4"/>
        <v>0</v>
      </c>
      <c r="FK20" s="12">
        <f t="shared" si="4"/>
        <v>0</v>
      </c>
      <c r="FL20" s="12">
        <f t="shared" si="4"/>
        <v>0</v>
      </c>
      <c r="FM20" s="12">
        <f t="shared" si="4"/>
        <v>0</v>
      </c>
      <c r="FN20" s="12">
        <f t="shared" ref="FN20:GJ20" si="5" xml:space="preserve"> $F16 / $F17 / $F18 * FN19</f>
        <v>0</v>
      </c>
      <c r="FO20" s="12">
        <f t="shared" si="5"/>
        <v>0</v>
      </c>
      <c r="FP20" s="12">
        <f t="shared" si="5"/>
        <v>0</v>
      </c>
      <c r="FQ20" s="12">
        <f t="shared" si="5"/>
        <v>0</v>
      </c>
      <c r="FR20" s="12">
        <f t="shared" si="5"/>
        <v>0</v>
      </c>
      <c r="FS20" s="12">
        <f t="shared" si="5"/>
        <v>0</v>
      </c>
      <c r="FT20" s="12">
        <f t="shared" si="5"/>
        <v>0</v>
      </c>
      <c r="FU20" s="12">
        <f t="shared" si="5"/>
        <v>0</v>
      </c>
      <c r="FV20" s="12">
        <f t="shared" si="5"/>
        <v>0</v>
      </c>
      <c r="FW20" s="12">
        <f t="shared" si="5"/>
        <v>0</v>
      </c>
      <c r="FX20" s="12">
        <f t="shared" si="5"/>
        <v>0</v>
      </c>
      <c r="FY20" s="12">
        <f t="shared" si="5"/>
        <v>0</v>
      </c>
      <c r="FZ20" s="12">
        <f t="shared" si="5"/>
        <v>0</v>
      </c>
      <c r="GA20" s="12">
        <f t="shared" si="5"/>
        <v>0</v>
      </c>
      <c r="GB20" s="12">
        <f t="shared" si="5"/>
        <v>0</v>
      </c>
      <c r="GC20" s="12">
        <f t="shared" si="5"/>
        <v>0</v>
      </c>
      <c r="GD20" s="12">
        <f t="shared" si="5"/>
        <v>0</v>
      </c>
      <c r="GE20" s="12">
        <f t="shared" si="5"/>
        <v>0</v>
      </c>
      <c r="GF20" s="12">
        <f t="shared" si="5"/>
        <v>0</v>
      </c>
      <c r="GG20" s="12">
        <f t="shared" si="5"/>
        <v>0</v>
      </c>
      <c r="GH20" s="12">
        <f t="shared" si="5"/>
        <v>0</v>
      </c>
      <c r="GI20" s="12">
        <f t="shared" si="5"/>
        <v>0</v>
      </c>
      <c r="GJ20" s="12">
        <f t="shared" si="5"/>
        <v>0</v>
      </c>
    </row>
    <row r="21" spans="1:255" s="250" customFormat="1" x14ac:dyDescent="0.25">
      <c r="A21" s="189"/>
      <c r="B21" s="189"/>
      <c r="C21" s="190"/>
      <c r="D21" s="191"/>
      <c r="E21" s="249" t="str">
        <f xml:space="preserve"> LEFT(E20, LEN(E20) - 4)</f>
        <v>Senior debt level principal repayment</v>
      </c>
      <c r="F21" s="249"/>
      <c r="G21" s="249" t="str">
        <f xml:space="preserve"> SMU</f>
        <v>$ 000s</v>
      </c>
      <c r="H21" s="249">
        <f xml:space="preserve"> SUM(J21:GJ21)</f>
        <v>-70000</v>
      </c>
      <c r="I21" s="192"/>
      <c r="J21" s="249">
        <f t="shared" ref="J21:BU21" si="6" xml:space="preserve"> -1 * J20</f>
        <v>0</v>
      </c>
      <c r="K21" s="249">
        <f t="shared" si="6"/>
        <v>0</v>
      </c>
      <c r="L21" s="249">
        <f t="shared" si="6"/>
        <v>0</v>
      </c>
      <c r="M21" s="249">
        <f t="shared" si="6"/>
        <v>-1750</v>
      </c>
      <c r="N21" s="249">
        <f t="shared" si="6"/>
        <v>-1750</v>
      </c>
      <c r="O21" s="249">
        <f t="shared" si="6"/>
        <v>-1750</v>
      </c>
      <c r="P21" s="249">
        <f t="shared" si="6"/>
        <v>-1750</v>
      </c>
      <c r="Q21" s="249">
        <f t="shared" si="6"/>
        <v>-1750</v>
      </c>
      <c r="R21" s="249">
        <f t="shared" si="6"/>
        <v>-1750</v>
      </c>
      <c r="S21" s="249">
        <f t="shared" si="6"/>
        <v>-1750</v>
      </c>
      <c r="T21" s="249">
        <f t="shared" si="6"/>
        <v>-1750</v>
      </c>
      <c r="U21" s="249">
        <f t="shared" si="6"/>
        <v>-1750</v>
      </c>
      <c r="V21" s="249">
        <f t="shared" si="6"/>
        <v>-1750</v>
      </c>
      <c r="W21" s="249">
        <f t="shared" si="6"/>
        <v>-1750</v>
      </c>
      <c r="X21" s="249">
        <f t="shared" si="6"/>
        <v>-1750</v>
      </c>
      <c r="Y21" s="249">
        <f t="shared" si="6"/>
        <v>-1750</v>
      </c>
      <c r="Z21" s="249">
        <f t="shared" si="6"/>
        <v>-1750</v>
      </c>
      <c r="AA21" s="249">
        <f t="shared" si="6"/>
        <v>-1750</v>
      </c>
      <c r="AB21" s="249">
        <f t="shared" si="6"/>
        <v>-1750</v>
      </c>
      <c r="AC21" s="249">
        <f t="shared" si="6"/>
        <v>-1750</v>
      </c>
      <c r="AD21" s="249">
        <f t="shared" si="6"/>
        <v>-1750</v>
      </c>
      <c r="AE21" s="249">
        <f t="shared" si="6"/>
        <v>-1750</v>
      </c>
      <c r="AF21" s="249">
        <f t="shared" si="6"/>
        <v>-1750</v>
      </c>
      <c r="AG21" s="249">
        <f t="shared" si="6"/>
        <v>-1750</v>
      </c>
      <c r="AH21" s="249">
        <f t="shared" si="6"/>
        <v>-1750</v>
      </c>
      <c r="AI21" s="249">
        <f t="shared" si="6"/>
        <v>-1750</v>
      </c>
      <c r="AJ21" s="249">
        <f t="shared" si="6"/>
        <v>-1750</v>
      </c>
      <c r="AK21" s="249">
        <f t="shared" si="6"/>
        <v>-1750</v>
      </c>
      <c r="AL21" s="249">
        <f t="shared" si="6"/>
        <v>-1750</v>
      </c>
      <c r="AM21" s="249">
        <f t="shared" si="6"/>
        <v>-1750</v>
      </c>
      <c r="AN21" s="249">
        <f t="shared" si="6"/>
        <v>-1750</v>
      </c>
      <c r="AO21" s="249">
        <f t="shared" si="6"/>
        <v>-1750</v>
      </c>
      <c r="AP21" s="249">
        <f t="shared" si="6"/>
        <v>-1750</v>
      </c>
      <c r="AQ21" s="249">
        <f t="shared" si="6"/>
        <v>-1750</v>
      </c>
      <c r="AR21" s="249">
        <f t="shared" si="6"/>
        <v>-1750</v>
      </c>
      <c r="AS21" s="249">
        <f t="shared" si="6"/>
        <v>-1750</v>
      </c>
      <c r="AT21" s="249">
        <f t="shared" si="6"/>
        <v>-1750</v>
      </c>
      <c r="AU21" s="249">
        <f t="shared" si="6"/>
        <v>-1750</v>
      </c>
      <c r="AV21" s="249">
        <f t="shared" si="6"/>
        <v>-1750</v>
      </c>
      <c r="AW21" s="249">
        <f t="shared" si="6"/>
        <v>-1750</v>
      </c>
      <c r="AX21" s="249">
        <f t="shared" si="6"/>
        <v>-1750</v>
      </c>
      <c r="AY21" s="249">
        <f t="shared" si="6"/>
        <v>-1750</v>
      </c>
      <c r="AZ21" s="249">
        <f t="shared" si="6"/>
        <v>-1750</v>
      </c>
      <c r="BA21" s="249">
        <f t="shared" si="6"/>
        <v>0</v>
      </c>
      <c r="BB21" s="249">
        <f t="shared" si="6"/>
        <v>0</v>
      </c>
      <c r="BC21" s="249">
        <f t="shared" si="6"/>
        <v>0</v>
      </c>
      <c r="BD21" s="249">
        <f t="shared" si="6"/>
        <v>0</v>
      </c>
      <c r="BE21" s="249">
        <f t="shared" si="6"/>
        <v>0</v>
      </c>
      <c r="BF21" s="249">
        <f t="shared" si="6"/>
        <v>0</v>
      </c>
      <c r="BG21" s="249">
        <f t="shared" si="6"/>
        <v>0</v>
      </c>
      <c r="BH21" s="249">
        <f t="shared" si="6"/>
        <v>0</v>
      </c>
      <c r="BI21" s="249">
        <f t="shared" si="6"/>
        <v>0</v>
      </c>
      <c r="BJ21" s="249">
        <f t="shared" si="6"/>
        <v>0</v>
      </c>
      <c r="BK21" s="249">
        <f t="shared" si="6"/>
        <v>0</v>
      </c>
      <c r="BL21" s="249">
        <f t="shared" si="6"/>
        <v>0</v>
      </c>
      <c r="BM21" s="249">
        <f t="shared" si="6"/>
        <v>0</v>
      </c>
      <c r="BN21" s="249">
        <f t="shared" si="6"/>
        <v>0</v>
      </c>
      <c r="BO21" s="249">
        <f t="shared" si="6"/>
        <v>0</v>
      </c>
      <c r="BP21" s="249">
        <f t="shared" si="6"/>
        <v>0</v>
      </c>
      <c r="BQ21" s="249">
        <f t="shared" si="6"/>
        <v>0</v>
      </c>
      <c r="BR21" s="249">
        <f t="shared" si="6"/>
        <v>0</v>
      </c>
      <c r="BS21" s="249">
        <f t="shared" si="6"/>
        <v>0</v>
      </c>
      <c r="BT21" s="249">
        <f t="shared" si="6"/>
        <v>0</v>
      </c>
      <c r="BU21" s="249">
        <f t="shared" si="6"/>
        <v>0</v>
      </c>
      <c r="BV21" s="249">
        <f t="shared" ref="BV21:EG21" si="7" xml:space="preserve"> -1 * BV20</f>
        <v>0</v>
      </c>
      <c r="BW21" s="249">
        <f t="shared" si="7"/>
        <v>0</v>
      </c>
      <c r="BX21" s="249">
        <f t="shared" si="7"/>
        <v>0</v>
      </c>
      <c r="BY21" s="249">
        <f t="shared" si="7"/>
        <v>0</v>
      </c>
      <c r="BZ21" s="249">
        <f t="shared" si="7"/>
        <v>0</v>
      </c>
      <c r="CA21" s="249">
        <f t="shared" si="7"/>
        <v>0</v>
      </c>
      <c r="CB21" s="249">
        <f t="shared" si="7"/>
        <v>0</v>
      </c>
      <c r="CC21" s="249">
        <f t="shared" si="7"/>
        <v>0</v>
      </c>
      <c r="CD21" s="249">
        <f t="shared" si="7"/>
        <v>0</v>
      </c>
      <c r="CE21" s="249">
        <f t="shared" si="7"/>
        <v>0</v>
      </c>
      <c r="CF21" s="249">
        <f t="shared" si="7"/>
        <v>0</v>
      </c>
      <c r="CG21" s="249">
        <f t="shared" si="7"/>
        <v>0</v>
      </c>
      <c r="CH21" s="249">
        <f t="shared" si="7"/>
        <v>0</v>
      </c>
      <c r="CI21" s="249">
        <f t="shared" si="7"/>
        <v>0</v>
      </c>
      <c r="CJ21" s="249">
        <f t="shared" si="7"/>
        <v>0</v>
      </c>
      <c r="CK21" s="249">
        <f t="shared" si="7"/>
        <v>0</v>
      </c>
      <c r="CL21" s="249">
        <f t="shared" si="7"/>
        <v>0</v>
      </c>
      <c r="CM21" s="249">
        <f t="shared" si="7"/>
        <v>0</v>
      </c>
      <c r="CN21" s="249">
        <f t="shared" si="7"/>
        <v>0</v>
      </c>
      <c r="CO21" s="249">
        <f t="shared" si="7"/>
        <v>0</v>
      </c>
      <c r="CP21" s="249">
        <f t="shared" si="7"/>
        <v>0</v>
      </c>
      <c r="CQ21" s="249">
        <f t="shared" si="7"/>
        <v>0</v>
      </c>
      <c r="CR21" s="249">
        <f t="shared" si="7"/>
        <v>0</v>
      </c>
      <c r="CS21" s="249">
        <f t="shared" si="7"/>
        <v>0</v>
      </c>
      <c r="CT21" s="249">
        <f t="shared" si="7"/>
        <v>0</v>
      </c>
      <c r="CU21" s="249">
        <f t="shared" si="7"/>
        <v>0</v>
      </c>
      <c r="CV21" s="249">
        <f t="shared" si="7"/>
        <v>0</v>
      </c>
      <c r="CW21" s="249">
        <f t="shared" si="7"/>
        <v>0</v>
      </c>
      <c r="CX21" s="249">
        <f t="shared" si="7"/>
        <v>0</v>
      </c>
      <c r="CY21" s="249">
        <f t="shared" si="7"/>
        <v>0</v>
      </c>
      <c r="CZ21" s="249">
        <f t="shared" si="7"/>
        <v>0</v>
      </c>
      <c r="DA21" s="249">
        <f t="shared" si="7"/>
        <v>0</v>
      </c>
      <c r="DB21" s="249">
        <f t="shared" si="7"/>
        <v>0</v>
      </c>
      <c r="DC21" s="249">
        <f t="shared" si="7"/>
        <v>0</v>
      </c>
      <c r="DD21" s="249">
        <f t="shared" si="7"/>
        <v>0</v>
      </c>
      <c r="DE21" s="249">
        <f t="shared" si="7"/>
        <v>0</v>
      </c>
      <c r="DF21" s="249">
        <f t="shared" si="7"/>
        <v>0</v>
      </c>
      <c r="DG21" s="249">
        <f t="shared" si="7"/>
        <v>0</v>
      </c>
      <c r="DH21" s="249">
        <f t="shared" si="7"/>
        <v>0</v>
      </c>
      <c r="DI21" s="249">
        <f t="shared" si="7"/>
        <v>0</v>
      </c>
      <c r="DJ21" s="249">
        <f t="shared" si="7"/>
        <v>0</v>
      </c>
      <c r="DK21" s="249">
        <f t="shared" si="7"/>
        <v>0</v>
      </c>
      <c r="DL21" s="249">
        <f t="shared" si="7"/>
        <v>0</v>
      </c>
      <c r="DM21" s="249">
        <f t="shared" si="7"/>
        <v>0</v>
      </c>
      <c r="DN21" s="249">
        <f t="shared" si="7"/>
        <v>0</v>
      </c>
      <c r="DO21" s="249">
        <f t="shared" si="7"/>
        <v>0</v>
      </c>
      <c r="DP21" s="249">
        <f t="shared" si="7"/>
        <v>0</v>
      </c>
      <c r="DQ21" s="249">
        <f t="shared" si="7"/>
        <v>0</v>
      </c>
      <c r="DR21" s="249">
        <f t="shared" si="7"/>
        <v>0</v>
      </c>
      <c r="DS21" s="249">
        <f t="shared" si="7"/>
        <v>0</v>
      </c>
      <c r="DT21" s="249">
        <f t="shared" si="7"/>
        <v>0</v>
      </c>
      <c r="DU21" s="249">
        <f t="shared" si="7"/>
        <v>0</v>
      </c>
      <c r="DV21" s="249">
        <f t="shared" si="7"/>
        <v>0</v>
      </c>
      <c r="DW21" s="249">
        <f t="shared" si="7"/>
        <v>0</v>
      </c>
      <c r="DX21" s="249">
        <f t="shared" si="7"/>
        <v>0</v>
      </c>
      <c r="DY21" s="249">
        <f t="shared" si="7"/>
        <v>0</v>
      </c>
      <c r="DZ21" s="249">
        <f t="shared" si="7"/>
        <v>0</v>
      </c>
      <c r="EA21" s="249">
        <f t="shared" si="7"/>
        <v>0</v>
      </c>
      <c r="EB21" s="249">
        <f t="shared" si="7"/>
        <v>0</v>
      </c>
      <c r="EC21" s="249">
        <f t="shared" si="7"/>
        <v>0</v>
      </c>
      <c r="ED21" s="249">
        <f t="shared" si="7"/>
        <v>0</v>
      </c>
      <c r="EE21" s="249">
        <f t="shared" si="7"/>
        <v>0</v>
      </c>
      <c r="EF21" s="249">
        <f t="shared" si="7"/>
        <v>0</v>
      </c>
      <c r="EG21" s="249">
        <f t="shared" si="7"/>
        <v>0</v>
      </c>
      <c r="EH21" s="249">
        <f t="shared" ref="EH21:GJ21" si="8" xml:space="preserve"> -1 * EH20</f>
        <v>0</v>
      </c>
      <c r="EI21" s="249">
        <f t="shared" si="8"/>
        <v>0</v>
      </c>
      <c r="EJ21" s="249">
        <f t="shared" si="8"/>
        <v>0</v>
      </c>
      <c r="EK21" s="249">
        <f t="shared" si="8"/>
        <v>0</v>
      </c>
      <c r="EL21" s="249">
        <f t="shared" si="8"/>
        <v>0</v>
      </c>
      <c r="EM21" s="249">
        <f t="shared" si="8"/>
        <v>0</v>
      </c>
      <c r="EN21" s="249">
        <f t="shared" si="8"/>
        <v>0</v>
      </c>
      <c r="EO21" s="249">
        <f t="shared" si="8"/>
        <v>0</v>
      </c>
      <c r="EP21" s="249">
        <f t="shared" si="8"/>
        <v>0</v>
      </c>
      <c r="EQ21" s="249">
        <f t="shared" si="8"/>
        <v>0</v>
      </c>
      <c r="ER21" s="249">
        <f t="shared" si="8"/>
        <v>0</v>
      </c>
      <c r="ES21" s="249">
        <f t="shared" si="8"/>
        <v>0</v>
      </c>
      <c r="ET21" s="249">
        <f t="shared" si="8"/>
        <v>0</v>
      </c>
      <c r="EU21" s="249">
        <f t="shared" si="8"/>
        <v>0</v>
      </c>
      <c r="EV21" s="249">
        <f t="shared" si="8"/>
        <v>0</v>
      </c>
      <c r="EW21" s="249">
        <f t="shared" si="8"/>
        <v>0</v>
      </c>
      <c r="EX21" s="249">
        <f t="shared" si="8"/>
        <v>0</v>
      </c>
      <c r="EY21" s="249">
        <f t="shared" si="8"/>
        <v>0</v>
      </c>
      <c r="EZ21" s="249">
        <f t="shared" si="8"/>
        <v>0</v>
      </c>
      <c r="FA21" s="249">
        <f t="shared" si="8"/>
        <v>0</v>
      </c>
      <c r="FB21" s="249">
        <f t="shared" si="8"/>
        <v>0</v>
      </c>
      <c r="FC21" s="249">
        <f t="shared" si="8"/>
        <v>0</v>
      </c>
      <c r="FD21" s="249">
        <f t="shared" si="8"/>
        <v>0</v>
      </c>
      <c r="FE21" s="249">
        <f t="shared" si="8"/>
        <v>0</v>
      </c>
      <c r="FF21" s="249">
        <f t="shared" si="8"/>
        <v>0</v>
      </c>
      <c r="FG21" s="249">
        <f t="shared" si="8"/>
        <v>0</v>
      </c>
      <c r="FH21" s="249">
        <f t="shared" si="8"/>
        <v>0</v>
      </c>
      <c r="FI21" s="249">
        <f t="shared" si="8"/>
        <v>0</v>
      </c>
      <c r="FJ21" s="249">
        <f t="shared" si="8"/>
        <v>0</v>
      </c>
      <c r="FK21" s="249">
        <f t="shared" si="8"/>
        <v>0</v>
      </c>
      <c r="FL21" s="249">
        <f t="shared" si="8"/>
        <v>0</v>
      </c>
      <c r="FM21" s="249">
        <f t="shared" si="8"/>
        <v>0</v>
      </c>
      <c r="FN21" s="249">
        <f t="shared" si="8"/>
        <v>0</v>
      </c>
      <c r="FO21" s="249">
        <f t="shared" si="8"/>
        <v>0</v>
      </c>
      <c r="FP21" s="249">
        <f t="shared" si="8"/>
        <v>0</v>
      </c>
      <c r="FQ21" s="249">
        <f t="shared" si="8"/>
        <v>0</v>
      </c>
      <c r="FR21" s="249">
        <f t="shared" si="8"/>
        <v>0</v>
      </c>
      <c r="FS21" s="249">
        <f t="shared" si="8"/>
        <v>0</v>
      </c>
      <c r="FT21" s="249">
        <f t="shared" si="8"/>
        <v>0</v>
      </c>
      <c r="FU21" s="249">
        <f t="shared" si="8"/>
        <v>0</v>
      </c>
      <c r="FV21" s="249">
        <f t="shared" si="8"/>
        <v>0</v>
      </c>
      <c r="FW21" s="249">
        <f t="shared" si="8"/>
        <v>0</v>
      </c>
      <c r="FX21" s="249">
        <f t="shared" si="8"/>
        <v>0</v>
      </c>
      <c r="FY21" s="249">
        <f t="shared" si="8"/>
        <v>0</v>
      </c>
      <c r="FZ21" s="249">
        <f t="shared" si="8"/>
        <v>0</v>
      </c>
      <c r="GA21" s="249">
        <f t="shared" si="8"/>
        <v>0</v>
      </c>
      <c r="GB21" s="249">
        <f t="shared" si="8"/>
        <v>0</v>
      </c>
      <c r="GC21" s="249">
        <f t="shared" si="8"/>
        <v>0</v>
      </c>
      <c r="GD21" s="249">
        <f t="shared" si="8"/>
        <v>0</v>
      </c>
      <c r="GE21" s="249">
        <f t="shared" si="8"/>
        <v>0</v>
      </c>
      <c r="GF21" s="249">
        <f t="shared" si="8"/>
        <v>0</v>
      </c>
      <c r="GG21" s="249">
        <f t="shared" si="8"/>
        <v>0</v>
      </c>
      <c r="GH21" s="249">
        <f t="shared" si="8"/>
        <v>0</v>
      </c>
      <c r="GI21" s="249">
        <f t="shared" si="8"/>
        <v>0</v>
      </c>
      <c r="GJ21" s="249">
        <f t="shared" si="8"/>
        <v>0</v>
      </c>
      <c r="GK21" s="554"/>
      <c r="GL21" s="554"/>
      <c r="GM21" s="554"/>
      <c r="GN21" s="554"/>
      <c r="GO21" s="554"/>
      <c r="GP21" s="554"/>
      <c r="GQ21" s="554"/>
      <c r="GR21" s="554"/>
      <c r="GS21" s="554"/>
      <c r="GT21" s="554"/>
      <c r="GU21" s="554"/>
      <c r="GV21" s="554"/>
      <c r="GW21" s="554"/>
      <c r="GX21" s="554"/>
      <c r="GY21" s="554"/>
      <c r="GZ21" s="554"/>
      <c r="HA21" s="554"/>
      <c r="HB21" s="554"/>
      <c r="HC21" s="554"/>
      <c r="HD21" s="554"/>
      <c r="HE21" s="554"/>
      <c r="HF21" s="554"/>
      <c r="HG21" s="554"/>
      <c r="HH21" s="554"/>
      <c r="HI21" s="554"/>
      <c r="HJ21" s="554"/>
      <c r="HK21" s="554"/>
      <c r="HL21" s="554"/>
      <c r="HM21" s="554"/>
      <c r="HN21" s="554"/>
      <c r="HO21" s="554"/>
      <c r="HP21" s="554"/>
      <c r="HQ21" s="554"/>
      <c r="HR21" s="554"/>
      <c r="HS21" s="554"/>
      <c r="HT21" s="554"/>
      <c r="HU21" s="554"/>
      <c r="HV21" s="554"/>
      <c r="HW21" s="554"/>
      <c r="HX21" s="554"/>
      <c r="HY21" s="554"/>
      <c r="HZ21" s="554"/>
      <c r="IA21" s="554"/>
      <c r="IB21" s="554"/>
      <c r="IC21" s="554"/>
      <c r="ID21" s="554"/>
      <c r="IE21" s="554"/>
      <c r="IF21" s="554"/>
      <c r="IG21" s="554"/>
      <c r="IH21" s="554"/>
      <c r="II21" s="554"/>
      <c r="IJ21" s="554"/>
      <c r="IK21" s="554"/>
      <c r="IL21" s="554"/>
      <c r="IM21" s="554"/>
      <c r="IN21" s="554"/>
      <c r="IO21" s="554"/>
      <c r="IP21" s="554"/>
      <c r="IQ21" s="554"/>
      <c r="IR21" s="554"/>
      <c r="IS21" s="554"/>
      <c r="IT21" s="554"/>
      <c r="IU21" s="554"/>
    </row>
    <row r="23" spans="1:255" x14ac:dyDescent="0.25">
      <c r="B23" s="15" t="s">
        <v>216</v>
      </c>
    </row>
    <row r="25" spans="1:255" s="293" customFormat="1" x14ac:dyDescent="0.25">
      <c r="A25" s="288"/>
      <c r="B25" s="288"/>
      <c r="C25" s="289"/>
      <c r="D25" s="290"/>
      <c r="E25" s="556" t="str">
        <f xml:space="preserve"> E$13</f>
        <v>Senior debt drawdown</v>
      </c>
      <c r="F25" s="556">
        <f xml:space="preserve"> F$13</f>
        <v>70000</v>
      </c>
      <c r="G25" s="556" t="str">
        <f xml:space="preserve"> G$13</f>
        <v>$ 000s</v>
      </c>
      <c r="H25" s="291"/>
      <c r="I25" s="292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  <c r="AQ25" s="291"/>
      <c r="AR25" s="291"/>
      <c r="AS25" s="291"/>
      <c r="AT25" s="291"/>
      <c r="AU25" s="291"/>
      <c r="AV25" s="291"/>
      <c r="AW25" s="291"/>
      <c r="AX25" s="291"/>
      <c r="AY25" s="291"/>
      <c r="AZ25" s="291"/>
      <c r="BA25" s="291"/>
      <c r="BB25" s="291"/>
      <c r="BC25" s="291"/>
      <c r="BD25" s="291"/>
      <c r="BE25" s="291"/>
      <c r="BF25" s="291"/>
      <c r="BG25" s="291"/>
      <c r="BH25" s="291"/>
      <c r="BI25" s="291"/>
      <c r="BJ25" s="291"/>
      <c r="BK25" s="291"/>
      <c r="BL25" s="291"/>
      <c r="BM25" s="291"/>
      <c r="BN25" s="291"/>
      <c r="BO25" s="291"/>
      <c r="BP25" s="291"/>
      <c r="BQ25" s="291"/>
      <c r="BR25" s="291"/>
      <c r="BS25" s="291"/>
      <c r="BT25" s="291"/>
      <c r="BU25" s="291"/>
      <c r="BV25" s="291"/>
      <c r="BW25" s="291"/>
      <c r="BX25" s="291"/>
      <c r="BY25" s="291"/>
      <c r="BZ25" s="291"/>
      <c r="CA25" s="291"/>
      <c r="CB25" s="291"/>
      <c r="CC25" s="291"/>
      <c r="CD25" s="291"/>
      <c r="CE25" s="291"/>
      <c r="CF25" s="291"/>
      <c r="CG25" s="291"/>
      <c r="CH25" s="291"/>
      <c r="CI25" s="291"/>
      <c r="CJ25" s="291"/>
      <c r="CK25" s="291"/>
      <c r="CL25" s="291"/>
      <c r="CM25" s="291"/>
      <c r="CN25" s="291"/>
      <c r="CO25" s="291"/>
      <c r="CP25" s="291"/>
      <c r="CQ25" s="291"/>
      <c r="CR25" s="291"/>
      <c r="CS25" s="291"/>
      <c r="CT25" s="291"/>
      <c r="CU25" s="291"/>
      <c r="CV25" s="291"/>
      <c r="CW25" s="291"/>
      <c r="CX25" s="291"/>
      <c r="CY25" s="291"/>
      <c r="CZ25" s="291"/>
      <c r="DA25" s="291"/>
      <c r="DB25" s="291"/>
      <c r="DC25" s="291"/>
      <c r="DD25" s="291"/>
      <c r="DE25" s="291"/>
      <c r="DF25" s="291"/>
      <c r="DG25" s="291"/>
      <c r="DH25" s="291"/>
      <c r="DI25" s="291"/>
      <c r="DJ25" s="291"/>
      <c r="DK25" s="291"/>
      <c r="DL25" s="291"/>
      <c r="DM25" s="291"/>
      <c r="DN25" s="291"/>
      <c r="DO25" s="291"/>
      <c r="DP25" s="291"/>
      <c r="DQ25" s="291"/>
      <c r="DR25" s="291"/>
      <c r="DS25" s="291"/>
      <c r="DT25" s="291"/>
      <c r="DU25" s="291"/>
      <c r="DV25" s="291"/>
      <c r="DW25" s="291"/>
      <c r="DX25" s="291"/>
      <c r="DY25" s="291"/>
      <c r="DZ25" s="291"/>
      <c r="EA25" s="291"/>
      <c r="EB25" s="291"/>
      <c r="EC25" s="291"/>
      <c r="ED25" s="291"/>
      <c r="EE25" s="291"/>
      <c r="EF25" s="291"/>
      <c r="EG25" s="291"/>
      <c r="EH25" s="291"/>
      <c r="EI25" s="291"/>
      <c r="EJ25" s="291"/>
      <c r="EK25" s="291"/>
      <c r="EL25" s="291"/>
      <c r="EM25" s="291"/>
      <c r="EN25" s="291"/>
      <c r="EO25" s="291"/>
      <c r="EP25" s="291"/>
      <c r="EQ25" s="291"/>
      <c r="ER25" s="291"/>
      <c r="ES25" s="291"/>
      <c r="ET25" s="291"/>
      <c r="EU25" s="291"/>
      <c r="EV25" s="291"/>
      <c r="EW25" s="291"/>
      <c r="EX25" s="291"/>
      <c r="EY25" s="291"/>
      <c r="EZ25" s="291"/>
      <c r="FA25" s="291"/>
      <c r="FB25" s="291"/>
      <c r="FC25" s="291"/>
      <c r="FD25" s="291"/>
      <c r="FE25" s="291"/>
      <c r="FF25" s="291"/>
      <c r="FG25" s="291"/>
      <c r="FH25" s="291"/>
      <c r="FI25" s="291"/>
      <c r="FJ25" s="291"/>
      <c r="FK25" s="291"/>
      <c r="FL25" s="291"/>
      <c r="FM25" s="291"/>
      <c r="FN25" s="291"/>
      <c r="FO25" s="291"/>
      <c r="FP25" s="291"/>
      <c r="FQ25" s="291"/>
      <c r="FR25" s="291"/>
      <c r="FS25" s="291"/>
      <c r="FT25" s="291"/>
      <c r="FU25" s="291"/>
      <c r="FV25" s="291"/>
      <c r="FW25" s="291"/>
      <c r="FX25" s="291"/>
      <c r="FY25" s="291"/>
      <c r="FZ25" s="291"/>
      <c r="GA25" s="291"/>
      <c r="GB25" s="291"/>
      <c r="GC25" s="291"/>
      <c r="GD25" s="291"/>
      <c r="GE25" s="291"/>
      <c r="GF25" s="291"/>
      <c r="GG25" s="291"/>
      <c r="GH25" s="291"/>
      <c r="GI25" s="291"/>
      <c r="GJ25" s="291"/>
    </row>
    <row r="26" spans="1:255" s="275" customFormat="1" x14ac:dyDescent="0.25">
      <c r="A26" s="15"/>
      <c r="B26" s="15"/>
      <c r="C26" s="21"/>
      <c r="D26" s="60"/>
      <c r="E26" s="301" t="str">
        <f xml:space="preserve"> Time!E$76</f>
        <v>Financial close date flag</v>
      </c>
      <c r="F26" s="301">
        <f xml:space="preserve"> Time!F$76</f>
        <v>0</v>
      </c>
      <c r="G26" s="301" t="str">
        <f xml:space="preserve"> Time!G$76</f>
        <v>flag</v>
      </c>
      <c r="H26" s="301">
        <f xml:space="preserve"> Time!H$76</f>
        <v>1</v>
      </c>
      <c r="I26" s="301">
        <f xml:space="preserve"> Time!I$76</f>
        <v>0</v>
      </c>
      <c r="J26" s="301">
        <f xml:space="preserve"> Time!J$76</f>
        <v>0</v>
      </c>
      <c r="K26" s="301">
        <f xml:space="preserve"> Time!K$76</f>
        <v>0</v>
      </c>
      <c r="L26" s="301">
        <f xml:space="preserve"> Time!L$76</f>
        <v>1</v>
      </c>
      <c r="M26" s="301">
        <f xml:space="preserve"> Time!M$76</f>
        <v>0</v>
      </c>
      <c r="N26" s="301">
        <f xml:space="preserve"> Time!N$76</f>
        <v>0</v>
      </c>
      <c r="O26" s="301">
        <f xml:space="preserve"> Time!O$76</f>
        <v>0</v>
      </c>
      <c r="P26" s="301">
        <f xml:space="preserve"> Time!P$76</f>
        <v>0</v>
      </c>
      <c r="Q26" s="301">
        <f xml:space="preserve"> Time!Q$76</f>
        <v>0</v>
      </c>
      <c r="R26" s="301">
        <f xml:space="preserve"> Time!R$76</f>
        <v>0</v>
      </c>
      <c r="S26" s="301">
        <f xml:space="preserve"> Time!S$76</f>
        <v>0</v>
      </c>
      <c r="T26" s="301">
        <f xml:space="preserve"> Time!T$76</f>
        <v>0</v>
      </c>
      <c r="U26" s="301">
        <f xml:space="preserve"> Time!U$76</f>
        <v>0</v>
      </c>
      <c r="V26" s="301">
        <f xml:space="preserve"> Time!V$76</f>
        <v>0</v>
      </c>
      <c r="W26" s="301">
        <f xml:space="preserve"> Time!W$76</f>
        <v>0</v>
      </c>
      <c r="X26" s="301">
        <f xml:space="preserve"> Time!X$76</f>
        <v>0</v>
      </c>
      <c r="Y26" s="301">
        <f xml:space="preserve"> Time!Y$76</f>
        <v>0</v>
      </c>
      <c r="Z26" s="301">
        <f xml:space="preserve"> Time!Z$76</f>
        <v>0</v>
      </c>
      <c r="AA26" s="301">
        <f xml:space="preserve"> Time!AA$76</f>
        <v>0</v>
      </c>
      <c r="AB26" s="301">
        <f xml:space="preserve"> Time!AB$76</f>
        <v>0</v>
      </c>
      <c r="AC26" s="301">
        <f xml:space="preserve"> Time!AC$76</f>
        <v>0</v>
      </c>
      <c r="AD26" s="301">
        <f xml:space="preserve"> Time!AD$76</f>
        <v>0</v>
      </c>
      <c r="AE26" s="301">
        <f xml:space="preserve"> Time!AE$76</f>
        <v>0</v>
      </c>
      <c r="AF26" s="301">
        <f xml:space="preserve"> Time!AF$76</f>
        <v>0</v>
      </c>
      <c r="AG26" s="301">
        <f xml:space="preserve"> Time!AG$76</f>
        <v>0</v>
      </c>
      <c r="AH26" s="301">
        <f xml:space="preserve"> Time!AH$76</f>
        <v>0</v>
      </c>
      <c r="AI26" s="301">
        <f xml:space="preserve"> Time!AI$76</f>
        <v>0</v>
      </c>
      <c r="AJ26" s="301">
        <f xml:space="preserve"> Time!AJ$76</f>
        <v>0</v>
      </c>
      <c r="AK26" s="301">
        <f xml:space="preserve"> Time!AK$76</f>
        <v>0</v>
      </c>
      <c r="AL26" s="301">
        <f xml:space="preserve"> Time!AL$76</f>
        <v>0</v>
      </c>
      <c r="AM26" s="301">
        <f xml:space="preserve"> Time!AM$76</f>
        <v>0</v>
      </c>
      <c r="AN26" s="301">
        <f xml:space="preserve"> Time!AN$76</f>
        <v>0</v>
      </c>
      <c r="AO26" s="301">
        <f xml:space="preserve"> Time!AO$76</f>
        <v>0</v>
      </c>
      <c r="AP26" s="301">
        <f xml:space="preserve"> Time!AP$76</f>
        <v>0</v>
      </c>
      <c r="AQ26" s="301">
        <f xml:space="preserve"> Time!AQ$76</f>
        <v>0</v>
      </c>
      <c r="AR26" s="301">
        <f xml:space="preserve"> Time!AR$76</f>
        <v>0</v>
      </c>
      <c r="AS26" s="301">
        <f xml:space="preserve"> Time!AS$76</f>
        <v>0</v>
      </c>
      <c r="AT26" s="301">
        <f xml:space="preserve"> Time!AT$76</f>
        <v>0</v>
      </c>
      <c r="AU26" s="301">
        <f xml:space="preserve"> Time!AU$76</f>
        <v>0</v>
      </c>
      <c r="AV26" s="301">
        <f xml:space="preserve"> Time!AV$76</f>
        <v>0</v>
      </c>
      <c r="AW26" s="301">
        <f xml:space="preserve"> Time!AW$76</f>
        <v>0</v>
      </c>
      <c r="AX26" s="301">
        <f xml:space="preserve"> Time!AX$76</f>
        <v>0</v>
      </c>
      <c r="AY26" s="301">
        <f xml:space="preserve"> Time!AY$76</f>
        <v>0</v>
      </c>
      <c r="AZ26" s="301">
        <f xml:space="preserve"> Time!AZ$76</f>
        <v>0</v>
      </c>
      <c r="BA26" s="301">
        <f xml:space="preserve"> Time!BA$76</f>
        <v>0</v>
      </c>
      <c r="BB26" s="301">
        <f xml:space="preserve"> Time!BB$76</f>
        <v>0</v>
      </c>
      <c r="BC26" s="301">
        <f xml:space="preserve"> Time!BC$76</f>
        <v>0</v>
      </c>
      <c r="BD26" s="301">
        <f xml:space="preserve"> Time!BD$76</f>
        <v>0</v>
      </c>
      <c r="BE26" s="301">
        <f xml:space="preserve"> Time!BE$76</f>
        <v>0</v>
      </c>
      <c r="BF26" s="301">
        <f xml:space="preserve"> Time!BF$76</f>
        <v>0</v>
      </c>
      <c r="BG26" s="301">
        <f xml:space="preserve"> Time!BG$76</f>
        <v>0</v>
      </c>
      <c r="BH26" s="301">
        <f xml:space="preserve"> Time!BH$76</f>
        <v>0</v>
      </c>
      <c r="BI26" s="301">
        <f xml:space="preserve"> Time!BI$76</f>
        <v>0</v>
      </c>
      <c r="BJ26" s="301">
        <f xml:space="preserve"> Time!BJ$76</f>
        <v>0</v>
      </c>
      <c r="BK26" s="301">
        <f xml:space="preserve"> Time!BK$76</f>
        <v>0</v>
      </c>
      <c r="BL26" s="301">
        <f xml:space="preserve"> Time!BL$76</f>
        <v>0</v>
      </c>
      <c r="BM26" s="301">
        <f xml:space="preserve"> Time!BM$76</f>
        <v>0</v>
      </c>
      <c r="BN26" s="301">
        <f xml:space="preserve"> Time!BN$76</f>
        <v>0</v>
      </c>
      <c r="BO26" s="301">
        <f xml:space="preserve"> Time!BO$76</f>
        <v>0</v>
      </c>
      <c r="BP26" s="301">
        <f xml:space="preserve"> Time!BP$76</f>
        <v>0</v>
      </c>
      <c r="BQ26" s="301">
        <f xml:space="preserve"> Time!BQ$76</f>
        <v>0</v>
      </c>
      <c r="BR26" s="301">
        <f xml:space="preserve"> Time!BR$76</f>
        <v>0</v>
      </c>
      <c r="BS26" s="301">
        <f xml:space="preserve"> Time!BS$76</f>
        <v>0</v>
      </c>
      <c r="BT26" s="301">
        <f xml:space="preserve"> Time!BT$76</f>
        <v>0</v>
      </c>
      <c r="BU26" s="301">
        <f xml:space="preserve"> Time!BU$76</f>
        <v>0</v>
      </c>
      <c r="BV26" s="301">
        <f xml:space="preserve"> Time!BV$76</f>
        <v>0</v>
      </c>
      <c r="BW26" s="301">
        <f xml:space="preserve"> Time!BW$76</f>
        <v>0</v>
      </c>
      <c r="BX26" s="301">
        <f xml:space="preserve"> Time!BX$76</f>
        <v>0</v>
      </c>
      <c r="BY26" s="301">
        <f xml:space="preserve"> Time!BY$76</f>
        <v>0</v>
      </c>
      <c r="BZ26" s="301">
        <f xml:space="preserve"> Time!BZ$76</f>
        <v>0</v>
      </c>
      <c r="CA26" s="301">
        <f xml:space="preserve"> Time!CA$76</f>
        <v>0</v>
      </c>
      <c r="CB26" s="301">
        <f xml:space="preserve"> Time!CB$76</f>
        <v>0</v>
      </c>
      <c r="CC26" s="301">
        <f xml:space="preserve"> Time!CC$76</f>
        <v>0</v>
      </c>
      <c r="CD26" s="301">
        <f xml:space="preserve"> Time!CD$76</f>
        <v>0</v>
      </c>
      <c r="CE26" s="301">
        <f xml:space="preserve"> Time!CE$76</f>
        <v>0</v>
      </c>
      <c r="CF26" s="301">
        <f xml:space="preserve"> Time!CF$76</f>
        <v>0</v>
      </c>
      <c r="CG26" s="301">
        <f xml:space="preserve"> Time!CG$76</f>
        <v>0</v>
      </c>
      <c r="CH26" s="301">
        <f xml:space="preserve"> Time!CH$76</f>
        <v>0</v>
      </c>
      <c r="CI26" s="301">
        <f xml:space="preserve"> Time!CI$76</f>
        <v>0</v>
      </c>
      <c r="CJ26" s="301">
        <f xml:space="preserve"> Time!CJ$76</f>
        <v>0</v>
      </c>
      <c r="CK26" s="301">
        <f xml:space="preserve"> Time!CK$76</f>
        <v>0</v>
      </c>
      <c r="CL26" s="301">
        <f xml:space="preserve"> Time!CL$76</f>
        <v>0</v>
      </c>
      <c r="CM26" s="301">
        <f xml:space="preserve"> Time!CM$76</f>
        <v>0</v>
      </c>
      <c r="CN26" s="301">
        <f xml:space="preserve"> Time!CN$76</f>
        <v>0</v>
      </c>
      <c r="CO26" s="301">
        <f xml:space="preserve"> Time!CO$76</f>
        <v>0</v>
      </c>
      <c r="CP26" s="301">
        <f xml:space="preserve"> Time!CP$76</f>
        <v>0</v>
      </c>
      <c r="CQ26" s="301">
        <f xml:space="preserve"> Time!CQ$76</f>
        <v>0</v>
      </c>
      <c r="CR26" s="301">
        <f xml:space="preserve"> Time!CR$76</f>
        <v>0</v>
      </c>
      <c r="CS26" s="301">
        <f xml:space="preserve"> Time!CS$76</f>
        <v>0</v>
      </c>
      <c r="CT26" s="301">
        <f xml:space="preserve"> Time!CT$76</f>
        <v>0</v>
      </c>
      <c r="CU26" s="301">
        <f xml:space="preserve"> Time!CU$76</f>
        <v>0</v>
      </c>
      <c r="CV26" s="301">
        <f xml:space="preserve"> Time!CV$76</f>
        <v>0</v>
      </c>
      <c r="CW26" s="301">
        <f xml:space="preserve"> Time!CW$76</f>
        <v>0</v>
      </c>
      <c r="CX26" s="301">
        <f xml:space="preserve"> Time!CX$76</f>
        <v>0</v>
      </c>
      <c r="CY26" s="301">
        <f xml:space="preserve"> Time!CY$76</f>
        <v>0</v>
      </c>
      <c r="CZ26" s="301">
        <f xml:space="preserve"> Time!CZ$76</f>
        <v>0</v>
      </c>
      <c r="DA26" s="301">
        <f xml:space="preserve"> Time!DA$76</f>
        <v>0</v>
      </c>
      <c r="DB26" s="301">
        <f xml:space="preserve"> Time!DB$76</f>
        <v>0</v>
      </c>
      <c r="DC26" s="301">
        <f xml:space="preserve"> Time!DC$76</f>
        <v>0</v>
      </c>
      <c r="DD26" s="301">
        <f xml:space="preserve"> Time!DD$76</f>
        <v>0</v>
      </c>
      <c r="DE26" s="301">
        <f xml:space="preserve"> Time!DE$76</f>
        <v>0</v>
      </c>
      <c r="DF26" s="301">
        <f xml:space="preserve"> Time!DF$76</f>
        <v>0</v>
      </c>
      <c r="DG26" s="301">
        <f xml:space="preserve"> Time!DG$76</f>
        <v>0</v>
      </c>
      <c r="DH26" s="301">
        <f xml:space="preserve"> Time!DH$76</f>
        <v>0</v>
      </c>
      <c r="DI26" s="301">
        <f xml:space="preserve"> Time!DI$76</f>
        <v>0</v>
      </c>
      <c r="DJ26" s="301">
        <f xml:space="preserve"> Time!DJ$76</f>
        <v>0</v>
      </c>
      <c r="DK26" s="301">
        <f xml:space="preserve"> Time!DK$76</f>
        <v>0</v>
      </c>
      <c r="DL26" s="301">
        <f xml:space="preserve"> Time!DL$76</f>
        <v>0</v>
      </c>
      <c r="DM26" s="301">
        <f xml:space="preserve"> Time!DM$76</f>
        <v>0</v>
      </c>
      <c r="DN26" s="301">
        <f xml:space="preserve"> Time!DN$76</f>
        <v>0</v>
      </c>
      <c r="DO26" s="301">
        <f xml:space="preserve"> Time!DO$76</f>
        <v>0</v>
      </c>
      <c r="DP26" s="301">
        <f xml:space="preserve"> Time!DP$76</f>
        <v>0</v>
      </c>
      <c r="DQ26" s="301">
        <f xml:space="preserve"> Time!DQ$76</f>
        <v>0</v>
      </c>
      <c r="DR26" s="301">
        <f xml:space="preserve"> Time!DR$76</f>
        <v>0</v>
      </c>
      <c r="DS26" s="301">
        <f xml:space="preserve"> Time!DS$76</f>
        <v>0</v>
      </c>
      <c r="DT26" s="301">
        <f xml:space="preserve"> Time!DT$76</f>
        <v>0</v>
      </c>
      <c r="DU26" s="301">
        <f xml:space="preserve"> Time!DU$76</f>
        <v>0</v>
      </c>
      <c r="DV26" s="301">
        <f xml:space="preserve"> Time!DV$76</f>
        <v>0</v>
      </c>
      <c r="DW26" s="301">
        <f xml:space="preserve"> Time!DW$76</f>
        <v>0</v>
      </c>
      <c r="DX26" s="301">
        <f xml:space="preserve"> Time!DX$76</f>
        <v>0</v>
      </c>
      <c r="DY26" s="301">
        <f xml:space="preserve"> Time!DY$76</f>
        <v>0</v>
      </c>
      <c r="DZ26" s="301">
        <f xml:space="preserve"> Time!DZ$76</f>
        <v>0</v>
      </c>
      <c r="EA26" s="301">
        <f xml:space="preserve"> Time!EA$76</f>
        <v>0</v>
      </c>
      <c r="EB26" s="301">
        <f xml:space="preserve"> Time!EB$76</f>
        <v>0</v>
      </c>
      <c r="EC26" s="301">
        <f xml:space="preserve"> Time!EC$76</f>
        <v>0</v>
      </c>
      <c r="ED26" s="301">
        <f xml:space="preserve"> Time!ED$76</f>
        <v>0</v>
      </c>
      <c r="EE26" s="301">
        <f xml:space="preserve"> Time!EE$76</f>
        <v>0</v>
      </c>
      <c r="EF26" s="301">
        <f xml:space="preserve"> Time!EF$76</f>
        <v>0</v>
      </c>
      <c r="EG26" s="301">
        <f xml:space="preserve"> Time!EG$76</f>
        <v>0</v>
      </c>
      <c r="EH26" s="301">
        <f xml:space="preserve"> Time!EH$76</f>
        <v>0</v>
      </c>
      <c r="EI26" s="301">
        <f xml:space="preserve"> Time!EI$76</f>
        <v>0</v>
      </c>
      <c r="EJ26" s="301">
        <f xml:space="preserve"> Time!EJ$76</f>
        <v>0</v>
      </c>
      <c r="EK26" s="301">
        <f xml:space="preserve"> Time!EK$76</f>
        <v>0</v>
      </c>
      <c r="EL26" s="301">
        <f xml:space="preserve"> Time!EL$76</f>
        <v>0</v>
      </c>
      <c r="EM26" s="301">
        <f xml:space="preserve"> Time!EM$76</f>
        <v>0</v>
      </c>
      <c r="EN26" s="301">
        <f xml:space="preserve"> Time!EN$76</f>
        <v>0</v>
      </c>
      <c r="EO26" s="301">
        <f xml:space="preserve"> Time!EO$76</f>
        <v>0</v>
      </c>
      <c r="EP26" s="301">
        <f xml:space="preserve"> Time!EP$76</f>
        <v>0</v>
      </c>
      <c r="EQ26" s="301">
        <f xml:space="preserve"> Time!EQ$76</f>
        <v>0</v>
      </c>
      <c r="ER26" s="301">
        <f xml:space="preserve"> Time!ER$76</f>
        <v>0</v>
      </c>
      <c r="ES26" s="301">
        <f xml:space="preserve"> Time!ES$76</f>
        <v>0</v>
      </c>
      <c r="ET26" s="301">
        <f xml:space="preserve"> Time!ET$76</f>
        <v>0</v>
      </c>
      <c r="EU26" s="301">
        <f xml:space="preserve"> Time!EU$76</f>
        <v>0</v>
      </c>
      <c r="EV26" s="301">
        <f xml:space="preserve"> Time!EV$76</f>
        <v>0</v>
      </c>
      <c r="EW26" s="301">
        <f xml:space="preserve"> Time!EW$76</f>
        <v>0</v>
      </c>
      <c r="EX26" s="301">
        <f xml:space="preserve"> Time!EX$76</f>
        <v>0</v>
      </c>
      <c r="EY26" s="301">
        <f xml:space="preserve"> Time!EY$76</f>
        <v>0</v>
      </c>
      <c r="EZ26" s="301">
        <f xml:space="preserve"> Time!EZ$76</f>
        <v>0</v>
      </c>
      <c r="FA26" s="301">
        <f xml:space="preserve"> Time!FA$76</f>
        <v>0</v>
      </c>
      <c r="FB26" s="301">
        <f xml:space="preserve"> Time!FB$76</f>
        <v>0</v>
      </c>
      <c r="FC26" s="301">
        <f xml:space="preserve"> Time!FC$76</f>
        <v>0</v>
      </c>
      <c r="FD26" s="301">
        <f xml:space="preserve"> Time!FD$76</f>
        <v>0</v>
      </c>
      <c r="FE26" s="301">
        <f xml:space="preserve"> Time!FE$76</f>
        <v>0</v>
      </c>
      <c r="FF26" s="301">
        <f xml:space="preserve"> Time!FF$76</f>
        <v>0</v>
      </c>
      <c r="FG26" s="301">
        <f xml:space="preserve"> Time!FG$76</f>
        <v>0</v>
      </c>
      <c r="FH26" s="301">
        <f xml:space="preserve"> Time!FH$76</f>
        <v>0</v>
      </c>
      <c r="FI26" s="301">
        <f xml:space="preserve"> Time!FI$76</f>
        <v>0</v>
      </c>
      <c r="FJ26" s="301">
        <f xml:space="preserve"> Time!FJ$76</f>
        <v>0</v>
      </c>
      <c r="FK26" s="301">
        <f xml:space="preserve"> Time!FK$76</f>
        <v>0</v>
      </c>
      <c r="FL26" s="301">
        <f xml:space="preserve"> Time!FL$76</f>
        <v>0</v>
      </c>
      <c r="FM26" s="301">
        <f xml:space="preserve"> Time!FM$76</f>
        <v>0</v>
      </c>
      <c r="FN26" s="301">
        <f xml:space="preserve"> Time!FN$76</f>
        <v>0</v>
      </c>
      <c r="FO26" s="301">
        <f xml:space="preserve"> Time!FO$76</f>
        <v>0</v>
      </c>
      <c r="FP26" s="301">
        <f xml:space="preserve"> Time!FP$76</f>
        <v>0</v>
      </c>
      <c r="FQ26" s="301">
        <f xml:space="preserve"> Time!FQ$76</f>
        <v>0</v>
      </c>
      <c r="FR26" s="301">
        <f xml:space="preserve"> Time!FR$76</f>
        <v>0</v>
      </c>
      <c r="FS26" s="301">
        <f xml:space="preserve"> Time!FS$76</f>
        <v>0</v>
      </c>
      <c r="FT26" s="301">
        <f xml:space="preserve"> Time!FT$76</f>
        <v>0</v>
      </c>
      <c r="FU26" s="301">
        <f xml:space="preserve"> Time!FU$76</f>
        <v>0</v>
      </c>
      <c r="FV26" s="301">
        <f xml:space="preserve"> Time!FV$76</f>
        <v>0</v>
      </c>
      <c r="FW26" s="301">
        <f xml:space="preserve"> Time!FW$76</f>
        <v>0</v>
      </c>
      <c r="FX26" s="301">
        <f xml:space="preserve"> Time!FX$76</f>
        <v>0</v>
      </c>
      <c r="FY26" s="301">
        <f xml:space="preserve"> Time!FY$76</f>
        <v>0</v>
      </c>
      <c r="FZ26" s="301">
        <f xml:space="preserve"> Time!FZ$76</f>
        <v>0</v>
      </c>
      <c r="GA26" s="301">
        <f xml:space="preserve"> Time!GA$76</f>
        <v>0</v>
      </c>
      <c r="GB26" s="301">
        <f xml:space="preserve"> Time!GB$76</f>
        <v>0</v>
      </c>
      <c r="GC26" s="301">
        <f xml:space="preserve"> Time!GC$76</f>
        <v>0</v>
      </c>
      <c r="GD26" s="301">
        <f xml:space="preserve"> Time!GD$76</f>
        <v>0</v>
      </c>
      <c r="GE26" s="301">
        <f xml:space="preserve"> Time!GE$76</f>
        <v>0</v>
      </c>
      <c r="GF26" s="301">
        <f xml:space="preserve"> Time!GF$76</f>
        <v>0</v>
      </c>
      <c r="GG26" s="301">
        <f xml:space="preserve"> Time!GG$76</f>
        <v>0</v>
      </c>
      <c r="GH26" s="301">
        <f xml:space="preserve"> Time!GH$76</f>
        <v>0</v>
      </c>
      <c r="GI26" s="301">
        <f xml:space="preserve"> Time!GI$76</f>
        <v>0</v>
      </c>
      <c r="GJ26" s="301">
        <f xml:space="preserve"> Time!GJ$76</f>
        <v>0</v>
      </c>
    </row>
    <row r="27" spans="1:255" s="275" customFormat="1" x14ac:dyDescent="0.25">
      <c r="A27" s="15"/>
      <c r="B27" s="15"/>
      <c r="C27" s="21"/>
      <c r="D27" s="60"/>
      <c r="E27" s="286"/>
      <c r="F27" s="286"/>
      <c r="G27" s="286"/>
      <c r="H27" s="286"/>
      <c r="I27" s="43"/>
      <c r="J27" s="286"/>
      <c r="K27" s="286"/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  <c r="AD27" s="286"/>
      <c r="AE27" s="286"/>
      <c r="AF27" s="286"/>
      <c r="AG27" s="286"/>
      <c r="AH27" s="286"/>
      <c r="AI27" s="286"/>
      <c r="AJ27" s="286"/>
      <c r="AK27" s="286"/>
      <c r="AL27" s="286"/>
      <c r="AM27" s="286"/>
      <c r="AN27" s="286"/>
      <c r="AO27" s="286"/>
      <c r="AP27" s="286"/>
      <c r="AQ27" s="286"/>
      <c r="AR27" s="286"/>
      <c r="AS27" s="286"/>
      <c r="AT27" s="286"/>
      <c r="AU27" s="286"/>
      <c r="AV27" s="286"/>
      <c r="AW27" s="286"/>
      <c r="AX27" s="286"/>
      <c r="AY27" s="286"/>
      <c r="AZ27" s="286"/>
      <c r="BA27" s="286"/>
      <c r="BB27" s="286"/>
      <c r="BC27" s="286"/>
      <c r="BD27" s="286"/>
      <c r="BE27" s="286"/>
      <c r="BF27" s="286"/>
      <c r="BG27" s="286"/>
      <c r="BH27" s="286"/>
      <c r="BI27" s="286"/>
      <c r="BJ27" s="286"/>
      <c r="BK27" s="286"/>
      <c r="BL27" s="286"/>
      <c r="BM27" s="286"/>
      <c r="BN27" s="286"/>
      <c r="BO27" s="286"/>
      <c r="BP27" s="286"/>
      <c r="BQ27" s="286"/>
      <c r="BR27" s="286"/>
      <c r="BS27" s="286"/>
      <c r="BT27" s="286"/>
      <c r="BU27" s="286"/>
      <c r="BV27" s="286"/>
      <c r="BW27" s="286"/>
      <c r="BX27" s="286"/>
      <c r="BY27" s="286"/>
      <c r="BZ27" s="286"/>
      <c r="CA27" s="286"/>
      <c r="CB27" s="286"/>
      <c r="CC27" s="286"/>
      <c r="CD27" s="286"/>
      <c r="CE27" s="286"/>
      <c r="CF27" s="286"/>
      <c r="CG27" s="286"/>
      <c r="CH27" s="286"/>
      <c r="CI27" s="286"/>
      <c r="CJ27" s="286"/>
      <c r="CK27" s="286"/>
      <c r="CL27" s="286"/>
      <c r="CM27" s="286"/>
      <c r="CN27" s="286"/>
      <c r="CO27" s="286"/>
      <c r="CP27" s="286"/>
      <c r="CQ27" s="286"/>
      <c r="CR27" s="286"/>
      <c r="CS27" s="286"/>
      <c r="CT27" s="286"/>
      <c r="CU27" s="286"/>
      <c r="CV27" s="286"/>
      <c r="CW27" s="286"/>
      <c r="CX27" s="286"/>
      <c r="CY27" s="286"/>
      <c r="CZ27" s="286"/>
      <c r="DA27" s="286"/>
      <c r="DB27" s="286"/>
      <c r="DC27" s="286"/>
      <c r="DD27" s="286"/>
      <c r="DE27" s="286"/>
      <c r="DF27" s="286"/>
      <c r="DG27" s="286"/>
      <c r="DH27" s="286"/>
      <c r="DI27" s="286"/>
      <c r="DJ27" s="286"/>
      <c r="DK27" s="286"/>
      <c r="DL27" s="286"/>
      <c r="DM27" s="286"/>
      <c r="DN27" s="286"/>
      <c r="DO27" s="286"/>
      <c r="DP27" s="286"/>
      <c r="DQ27" s="286"/>
      <c r="DR27" s="286"/>
      <c r="DS27" s="286"/>
      <c r="DT27" s="286"/>
      <c r="DU27" s="286"/>
      <c r="DV27" s="286"/>
      <c r="DW27" s="286"/>
      <c r="DX27" s="286"/>
      <c r="DY27" s="286"/>
      <c r="DZ27" s="286"/>
      <c r="EA27" s="286"/>
      <c r="EB27" s="286"/>
      <c r="EC27" s="286"/>
      <c r="ED27" s="286"/>
      <c r="EE27" s="286"/>
      <c r="EF27" s="286"/>
      <c r="EG27" s="286"/>
      <c r="EH27" s="286"/>
      <c r="EI27" s="286"/>
      <c r="EJ27" s="286"/>
      <c r="EK27" s="286"/>
      <c r="EL27" s="286"/>
      <c r="EM27" s="286"/>
      <c r="EN27" s="286"/>
      <c r="EO27" s="286"/>
      <c r="EP27" s="286"/>
      <c r="EQ27" s="286"/>
      <c r="ER27" s="286"/>
      <c r="ES27" s="286"/>
      <c r="ET27" s="286"/>
      <c r="EU27" s="286"/>
      <c r="EV27" s="286"/>
      <c r="EW27" s="286"/>
      <c r="EX27" s="286"/>
      <c r="EY27" s="286"/>
      <c r="EZ27" s="286"/>
      <c r="FA27" s="286"/>
      <c r="FB27" s="286"/>
      <c r="FC27" s="286"/>
      <c r="FD27" s="286"/>
      <c r="FE27" s="286"/>
      <c r="FF27" s="286"/>
      <c r="FG27" s="286"/>
      <c r="FH27" s="286"/>
      <c r="FI27" s="286"/>
      <c r="FJ27" s="286"/>
      <c r="FK27" s="286"/>
      <c r="FL27" s="286"/>
      <c r="FM27" s="286"/>
      <c r="FN27" s="286"/>
      <c r="FO27" s="286"/>
      <c r="FP27" s="286"/>
      <c r="FQ27" s="286"/>
      <c r="FR27" s="286"/>
      <c r="FS27" s="286"/>
      <c r="FT27" s="286"/>
      <c r="FU27" s="286"/>
      <c r="FV27" s="286"/>
      <c r="FW27" s="286"/>
      <c r="FX27" s="286"/>
      <c r="FY27" s="286"/>
      <c r="FZ27" s="286"/>
      <c r="GA27" s="286"/>
      <c r="GB27" s="286"/>
      <c r="GC27" s="286"/>
      <c r="GD27" s="286"/>
      <c r="GE27" s="286"/>
      <c r="GF27" s="286"/>
      <c r="GG27" s="286"/>
      <c r="GH27" s="286"/>
      <c r="GI27" s="286"/>
      <c r="GJ27" s="286"/>
    </row>
    <row r="28" spans="1:255" s="275" customFormat="1" x14ac:dyDescent="0.25">
      <c r="A28" s="15"/>
      <c r="B28" s="15"/>
      <c r="C28" s="21"/>
      <c r="D28" s="60"/>
      <c r="E28" s="286" t="s">
        <v>215</v>
      </c>
      <c r="F28" s="286"/>
      <c r="G28" s="286" t="str">
        <f xml:space="preserve"> SMU</f>
        <v>$ 000s</v>
      </c>
      <c r="H28" s="286"/>
      <c r="I28" s="43"/>
      <c r="J28" s="286">
        <f t="shared" ref="J28:BU28" si="9">I31</f>
        <v>0</v>
      </c>
      <c r="K28" s="286">
        <f t="shared" si="9"/>
        <v>0</v>
      </c>
      <c r="L28" s="286">
        <f t="shared" si="9"/>
        <v>0</v>
      </c>
      <c r="M28" s="286">
        <f t="shared" si="9"/>
        <v>70000</v>
      </c>
      <c r="N28" s="286">
        <f t="shared" si="9"/>
        <v>68250</v>
      </c>
      <c r="O28" s="286">
        <f t="shared" si="9"/>
        <v>66500</v>
      </c>
      <c r="P28" s="286">
        <f t="shared" si="9"/>
        <v>64750</v>
      </c>
      <c r="Q28" s="286">
        <f t="shared" si="9"/>
        <v>63000</v>
      </c>
      <c r="R28" s="286">
        <f t="shared" si="9"/>
        <v>61250</v>
      </c>
      <c r="S28" s="286">
        <f t="shared" si="9"/>
        <v>59500</v>
      </c>
      <c r="T28" s="286">
        <f t="shared" si="9"/>
        <v>57750</v>
      </c>
      <c r="U28" s="286">
        <f t="shared" si="9"/>
        <v>56000</v>
      </c>
      <c r="V28" s="286">
        <f t="shared" si="9"/>
        <v>54250</v>
      </c>
      <c r="W28" s="286">
        <f t="shared" si="9"/>
        <v>52500</v>
      </c>
      <c r="X28" s="286">
        <f t="shared" si="9"/>
        <v>50750</v>
      </c>
      <c r="Y28" s="286">
        <f t="shared" si="9"/>
        <v>49000</v>
      </c>
      <c r="Z28" s="286">
        <f t="shared" si="9"/>
        <v>47250</v>
      </c>
      <c r="AA28" s="286">
        <f t="shared" si="9"/>
        <v>45500</v>
      </c>
      <c r="AB28" s="286">
        <f t="shared" si="9"/>
        <v>43750</v>
      </c>
      <c r="AC28" s="286">
        <f t="shared" si="9"/>
        <v>42000</v>
      </c>
      <c r="AD28" s="286">
        <f t="shared" si="9"/>
        <v>40250</v>
      </c>
      <c r="AE28" s="286">
        <f t="shared" si="9"/>
        <v>38500</v>
      </c>
      <c r="AF28" s="286">
        <f t="shared" si="9"/>
        <v>36750</v>
      </c>
      <c r="AG28" s="286">
        <f t="shared" si="9"/>
        <v>35000</v>
      </c>
      <c r="AH28" s="286">
        <f t="shared" si="9"/>
        <v>33250</v>
      </c>
      <c r="AI28" s="286">
        <f t="shared" si="9"/>
        <v>31500</v>
      </c>
      <c r="AJ28" s="286">
        <f t="shared" si="9"/>
        <v>29750</v>
      </c>
      <c r="AK28" s="286">
        <f t="shared" si="9"/>
        <v>28000</v>
      </c>
      <c r="AL28" s="286">
        <f t="shared" si="9"/>
        <v>26250</v>
      </c>
      <c r="AM28" s="286">
        <f t="shared" si="9"/>
        <v>24500</v>
      </c>
      <c r="AN28" s="286">
        <f t="shared" si="9"/>
        <v>22750</v>
      </c>
      <c r="AO28" s="286">
        <f t="shared" si="9"/>
        <v>21000</v>
      </c>
      <c r="AP28" s="286">
        <f t="shared" si="9"/>
        <v>19250</v>
      </c>
      <c r="AQ28" s="286">
        <f t="shared" si="9"/>
        <v>17500</v>
      </c>
      <c r="AR28" s="286">
        <f t="shared" si="9"/>
        <v>15750</v>
      </c>
      <c r="AS28" s="286">
        <f t="shared" si="9"/>
        <v>14000</v>
      </c>
      <c r="AT28" s="286">
        <f t="shared" si="9"/>
        <v>12250</v>
      </c>
      <c r="AU28" s="286">
        <f t="shared" si="9"/>
        <v>10500</v>
      </c>
      <c r="AV28" s="286">
        <f t="shared" si="9"/>
        <v>8750</v>
      </c>
      <c r="AW28" s="286">
        <f t="shared" si="9"/>
        <v>7000</v>
      </c>
      <c r="AX28" s="286">
        <f t="shared" si="9"/>
        <v>5250</v>
      </c>
      <c r="AY28" s="286">
        <f t="shared" si="9"/>
        <v>3500</v>
      </c>
      <c r="AZ28" s="286">
        <f t="shared" si="9"/>
        <v>1750</v>
      </c>
      <c r="BA28" s="286">
        <f t="shared" si="9"/>
        <v>0</v>
      </c>
      <c r="BB28" s="286">
        <f t="shared" si="9"/>
        <v>0</v>
      </c>
      <c r="BC28" s="286">
        <f t="shared" si="9"/>
        <v>0</v>
      </c>
      <c r="BD28" s="286">
        <f t="shared" si="9"/>
        <v>0</v>
      </c>
      <c r="BE28" s="286">
        <f t="shared" si="9"/>
        <v>0</v>
      </c>
      <c r="BF28" s="286">
        <f t="shared" si="9"/>
        <v>0</v>
      </c>
      <c r="BG28" s="286">
        <f t="shared" si="9"/>
        <v>0</v>
      </c>
      <c r="BH28" s="286">
        <f t="shared" si="9"/>
        <v>0</v>
      </c>
      <c r="BI28" s="286">
        <f t="shared" si="9"/>
        <v>0</v>
      </c>
      <c r="BJ28" s="286">
        <f t="shared" si="9"/>
        <v>0</v>
      </c>
      <c r="BK28" s="286">
        <f t="shared" si="9"/>
        <v>0</v>
      </c>
      <c r="BL28" s="286">
        <f t="shared" si="9"/>
        <v>0</v>
      </c>
      <c r="BM28" s="286">
        <f t="shared" si="9"/>
        <v>0</v>
      </c>
      <c r="BN28" s="286">
        <f t="shared" si="9"/>
        <v>0</v>
      </c>
      <c r="BO28" s="286">
        <f t="shared" si="9"/>
        <v>0</v>
      </c>
      <c r="BP28" s="286">
        <f t="shared" si="9"/>
        <v>0</v>
      </c>
      <c r="BQ28" s="286">
        <f t="shared" si="9"/>
        <v>0</v>
      </c>
      <c r="BR28" s="286">
        <f t="shared" si="9"/>
        <v>0</v>
      </c>
      <c r="BS28" s="286">
        <f t="shared" si="9"/>
        <v>0</v>
      </c>
      <c r="BT28" s="286">
        <f t="shared" si="9"/>
        <v>0</v>
      </c>
      <c r="BU28" s="286">
        <f t="shared" si="9"/>
        <v>0</v>
      </c>
      <c r="BV28" s="286">
        <f t="shared" ref="BV28:EG28" si="10">BU31</f>
        <v>0</v>
      </c>
      <c r="BW28" s="286">
        <f t="shared" si="10"/>
        <v>0</v>
      </c>
      <c r="BX28" s="286">
        <f t="shared" si="10"/>
        <v>0</v>
      </c>
      <c r="BY28" s="286">
        <f t="shared" si="10"/>
        <v>0</v>
      </c>
      <c r="BZ28" s="286">
        <f t="shared" si="10"/>
        <v>0</v>
      </c>
      <c r="CA28" s="286">
        <f t="shared" si="10"/>
        <v>0</v>
      </c>
      <c r="CB28" s="286">
        <f t="shared" si="10"/>
        <v>0</v>
      </c>
      <c r="CC28" s="286">
        <f t="shared" si="10"/>
        <v>0</v>
      </c>
      <c r="CD28" s="286">
        <f t="shared" si="10"/>
        <v>0</v>
      </c>
      <c r="CE28" s="286">
        <f t="shared" si="10"/>
        <v>0</v>
      </c>
      <c r="CF28" s="286">
        <f t="shared" si="10"/>
        <v>0</v>
      </c>
      <c r="CG28" s="286">
        <f t="shared" si="10"/>
        <v>0</v>
      </c>
      <c r="CH28" s="286">
        <f t="shared" si="10"/>
        <v>0</v>
      </c>
      <c r="CI28" s="286">
        <f t="shared" si="10"/>
        <v>0</v>
      </c>
      <c r="CJ28" s="286">
        <f t="shared" si="10"/>
        <v>0</v>
      </c>
      <c r="CK28" s="286">
        <f t="shared" si="10"/>
        <v>0</v>
      </c>
      <c r="CL28" s="286">
        <f t="shared" si="10"/>
        <v>0</v>
      </c>
      <c r="CM28" s="286">
        <f t="shared" si="10"/>
        <v>0</v>
      </c>
      <c r="CN28" s="286">
        <f t="shared" si="10"/>
        <v>0</v>
      </c>
      <c r="CO28" s="286">
        <f t="shared" si="10"/>
        <v>0</v>
      </c>
      <c r="CP28" s="286">
        <f t="shared" si="10"/>
        <v>0</v>
      </c>
      <c r="CQ28" s="286">
        <f t="shared" si="10"/>
        <v>0</v>
      </c>
      <c r="CR28" s="286">
        <f t="shared" si="10"/>
        <v>0</v>
      </c>
      <c r="CS28" s="286">
        <f t="shared" si="10"/>
        <v>0</v>
      </c>
      <c r="CT28" s="286">
        <f t="shared" si="10"/>
        <v>0</v>
      </c>
      <c r="CU28" s="286">
        <f t="shared" si="10"/>
        <v>0</v>
      </c>
      <c r="CV28" s="286">
        <f t="shared" si="10"/>
        <v>0</v>
      </c>
      <c r="CW28" s="286">
        <f t="shared" si="10"/>
        <v>0</v>
      </c>
      <c r="CX28" s="286">
        <f t="shared" si="10"/>
        <v>0</v>
      </c>
      <c r="CY28" s="286">
        <f t="shared" si="10"/>
        <v>0</v>
      </c>
      <c r="CZ28" s="286">
        <f t="shared" si="10"/>
        <v>0</v>
      </c>
      <c r="DA28" s="286">
        <f t="shared" si="10"/>
        <v>0</v>
      </c>
      <c r="DB28" s="286">
        <f t="shared" si="10"/>
        <v>0</v>
      </c>
      <c r="DC28" s="286">
        <f t="shared" si="10"/>
        <v>0</v>
      </c>
      <c r="DD28" s="286">
        <f t="shared" si="10"/>
        <v>0</v>
      </c>
      <c r="DE28" s="286">
        <f t="shared" si="10"/>
        <v>0</v>
      </c>
      <c r="DF28" s="286">
        <f t="shared" si="10"/>
        <v>0</v>
      </c>
      <c r="DG28" s="286">
        <f t="shared" si="10"/>
        <v>0</v>
      </c>
      <c r="DH28" s="286">
        <f t="shared" si="10"/>
        <v>0</v>
      </c>
      <c r="DI28" s="286">
        <f t="shared" si="10"/>
        <v>0</v>
      </c>
      <c r="DJ28" s="286">
        <f t="shared" si="10"/>
        <v>0</v>
      </c>
      <c r="DK28" s="286">
        <f t="shared" si="10"/>
        <v>0</v>
      </c>
      <c r="DL28" s="286">
        <f t="shared" si="10"/>
        <v>0</v>
      </c>
      <c r="DM28" s="286">
        <f t="shared" si="10"/>
        <v>0</v>
      </c>
      <c r="DN28" s="286">
        <f t="shared" si="10"/>
        <v>0</v>
      </c>
      <c r="DO28" s="286">
        <f t="shared" si="10"/>
        <v>0</v>
      </c>
      <c r="DP28" s="286">
        <f t="shared" si="10"/>
        <v>0</v>
      </c>
      <c r="DQ28" s="286">
        <f t="shared" si="10"/>
        <v>0</v>
      </c>
      <c r="DR28" s="286">
        <f t="shared" si="10"/>
        <v>0</v>
      </c>
      <c r="DS28" s="286">
        <f t="shared" si="10"/>
        <v>0</v>
      </c>
      <c r="DT28" s="286">
        <f t="shared" si="10"/>
        <v>0</v>
      </c>
      <c r="DU28" s="286">
        <f t="shared" si="10"/>
        <v>0</v>
      </c>
      <c r="DV28" s="286">
        <f t="shared" si="10"/>
        <v>0</v>
      </c>
      <c r="DW28" s="286">
        <f t="shared" si="10"/>
        <v>0</v>
      </c>
      <c r="DX28" s="286">
        <f t="shared" si="10"/>
        <v>0</v>
      </c>
      <c r="DY28" s="286">
        <f t="shared" si="10"/>
        <v>0</v>
      </c>
      <c r="DZ28" s="286">
        <f t="shared" si="10"/>
        <v>0</v>
      </c>
      <c r="EA28" s="286">
        <f t="shared" si="10"/>
        <v>0</v>
      </c>
      <c r="EB28" s="286">
        <f t="shared" si="10"/>
        <v>0</v>
      </c>
      <c r="EC28" s="286">
        <f t="shared" si="10"/>
        <v>0</v>
      </c>
      <c r="ED28" s="286">
        <f t="shared" si="10"/>
        <v>0</v>
      </c>
      <c r="EE28" s="286">
        <f t="shared" si="10"/>
        <v>0</v>
      </c>
      <c r="EF28" s="286">
        <f t="shared" si="10"/>
        <v>0</v>
      </c>
      <c r="EG28" s="286">
        <f t="shared" si="10"/>
        <v>0</v>
      </c>
      <c r="EH28" s="286">
        <f t="shared" ref="EH28:GJ28" si="11">EG31</f>
        <v>0</v>
      </c>
      <c r="EI28" s="286">
        <f t="shared" si="11"/>
        <v>0</v>
      </c>
      <c r="EJ28" s="286">
        <f t="shared" si="11"/>
        <v>0</v>
      </c>
      <c r="EK28" s="286">
        <f t="shared" si="11"/>
        <v>0</v>
      </c>
      <c r="EL28" s="286">
        <f t="shared" si="11"/>
        <v>0</v>
      </c>
      <c r="EM28" s="286">
        <f t="shared" si="11"/>
        <v>0</v>
      </c>
      <c r="EN28" s="286">
        <f t="shared" si="11"/>
        <v>0</v>
      </c>
      <c r="EO28" s="286">
        <f t="shared" si="11"/>
        <v>0</v>
      </c>
      <c r="EP28" s="286">
        <f t="shared" si="11"/>
        <v>0</v>
      </c>
      <c r="EQ28" s="286">
        <f t="shared" si="11"/>
        <v>0</v>
      </c>
      <c r="ER28" s="286">
        <f t="shared" si="11"/>
        <v>0</v>
      </c>
      <c r="ES28" s="286">
        <f t="shared" si="11"/>
        <v>0</v>
      </c>
      <c r="ET28" s="286">
        <f t="shared" si="11"/>
        <v>0</v>
      </c>
      <c r="EU28" s="286">
        <f t="shared" si="11"/>
        <v>0</v>
      </c>
      <c r="EV28" s="286">
        <f t="shared" si="11"/>
        <v>0</v>
      </c>
      <c r="EW28" s="286">
        <f t="shared" si="11"/>
        <v>0</v>
      </c>
      <c r="EX28" s="286">
        <f t="shared" si="11"/>
        <v>0</v>
      </c>
      <c r="EY28" s="286">
        <f t="shared" si="11"/>
        <v>0</v>
      </c>
      <c r="EZ28" s="286">
        <f t="shared" si="11"/>
        <v>0</v>
      </c>
      <c r="FA28" s="286">
        <f t="shared" si="11"/>
        <v>0</v>
      </c>
      <c r="FB28" s="286">
        <f t="shared" si="11"/>
        <v>0</v>
      </c>
      <c r="FC28" s="286">
        <f t="shared" si="11"/>
        <v>0</v>
      </c>
      <c r="FD28" s="286">
        <f t="shared" si="11"/>
        <v>0</v>
      </c>
      <c r="FE28" s="286">
        <f t="shared" si="11"/>
        <v>0</v>
      </c>
      <c r="FF28" s="286">
        <f t="shared" si="11"/>
        <v>0</v>
      </c>
      <c r="FG28" s="286">
        <f t="shared" si="11"/>
        <v>0</v>
      </c>
      <c r="FH28" s="286">
        <f t="shared" si="11"/>
        <v>0</v>
      </c>
      <c r="FI28" s="286">
        <f t="shared" si="11"/>
        <v>0</v>
      </c>
      <c r="FJ28" s="286">
        <f t="shared" si="11"/>
        <v>0</v>
      </c>
      <c r="FK28" s="286">
        <f t="shared" si="11"/>
        <v>0</v>
      </c>
      <c r="FL28" s="286">
        <f t="shared" si="11"/>
        <v>0</v>
      </c>
      <c r="FM28" s="286">
        <f t="shared" si="11"/>
        <v>0</v>
      </c>
      <c r="FN28" s="286">
        <f t="shared" si="11"/>
        <v>0</v>
      </c>
      <c r="FO28" s="286">
        <f t="shared" si="11"/>
        <v>0</v>
      </c>
      <c r="FP28" s="286">
        <f t="shared" si="11"/>
        <v>0</v>
      </c>
      <c r="FQ28" s="286">
        <f t="shared" si="11"/>
        <v>0</v>
      </c>
      <c r="FR28" s="286">
        <f t="shared" si="11"/>
        <v>0</v>
      </c>
      <c r="FS28" s="286">
        <f t="shared" si="11"/>
        <v>0</v>
      </c>
      <c r="FT28" s="286">
        <f t="shared" si="11"/>
        <v>0</v>
      </c>
      <c r="FU28" s="286">
        <f t="shared" si="11"/>
        <v>0</v>
      </c>
      <c r="FV28" s="286">
        <f t="shared" si="11"/>
        <v>0</v>
      </c>
      <c r="FW28" s="286">
        <f t="shared" si="11"/>
        <v>0</v>
      </c>
      <c r="FX28" s="286">
        <f t="shared" si="11"/>
        <v>0</v>
      </c>
      <c r="FY28" s="286">
        <f t="shared" si="11"/>
        <v>0</v>
      </c>
      <c r="FZ28" s="286">
        <f t="shared" si="11"/>
        <v>0</v>
      </c>
      <c r="GA28" s="286">
        <f t="shared" si="11"/>
        <v>0</v>
      </c>
      <c r="GB28" s="286">
        <f t="shared" si="11"/>
        <v>0</v>
      </c>
      <c r="GC28" s="286">
        <f t="shared" si="11"/>
        <v>0</v>
      </c>
      <c r="GD28" s="286">
        <f t="shared" si="11"/>
        <v>0</v>
      </c>
      <c r="GE28" s="286">
        <f t="shared" si="11"/>
        <v>0</v>
      </c>
      <c r="GF28" s="286">
        <f t="shared" si="11"/>
        <v>0</v>
      </c>
      <c r="GG28" s="286">
        <f t="shared" si="11"/>
        <v>0</v>
      </c>
      <c r="GH28" s="286">
        <f t="shared" si="11"/>
        <v>0</v>
      </c>
      <c r="GI28" s="286">
        <f t="shared" si="11"/>
        <v>0</v>
      </c>
      <c r="GJ28" s="286">
        <f t="shared" si="11"/>
        <v>0</v>
      </c>
    </row>
    <row r="29" spans="1:255" s="275" customFormat="1" x14ac:dyDescent="0.25">
      <c r="A29" s="15"/>
      <c r="B29" s="15"/>
      <c r="C29" s="21"/>
      <c r="D29" s="60"/>
      <c r="E29" s="287" t="s">
        <v>217</v>
      </c>
      <c r="F29" s="287"/>
      <c r="G29" s="287"/>
      <c r="H29" s="287"/>
      <c r="I29" s="287"/>
      <c r="J29" s="287"/>
      <c r="K29" s="287"/>
      <c r="L29" s="287"/>
      <c r="M29" s="287"/>
      <c r="N29" s="287"/>
      <c r="O29" s="287"/>
      <c r="P29" s="287"/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  <c r="AC29" s="287"/>
      <c r="AD29" s="287"/>
      <c r="AE29" s="287"/>
      <c r="AF29" s="287"/>
      <c r="AG29" s="287"/>
      <c r="AH29" s="287"/>
      <c r="AI29" s="287"/>
      <c r="AJ29" s="287"/>
      <c r="AK29" s="287"/>
      <c r="AL29" s="287"/>
      <c r="AM29" s="287"/>
      <c r="AN29" s="287"/>
      <c r="AO29" s="287"/>
      <c r="AP29" s="287"/>
      <c r="AQ29" s="287"/>
      <c r="AR29" s="287"/>
      <c r="AS29" s="287"/>
      <c r="AT29" s="287"/>
      <c r="AU29" s="287"/>
      <c r="AV29" s="287"/>
      <c r="AW29" s="287"/>
      <c r="AX29" s="287"/>
      <c r="AY29" s="287"/>
      <c r="AZ29" s="287"/>
      <c r="BA29" s="287"/>
      <c r="BB29" s="287"/>
      <c r="BC29" s="287"/>
      <c r="BD29" s="287"/>
      <c r="BE29" s="287"/>
      <c r="BF29" s="287"/>
      <c r="BG29" s="287"/>
      <c r="BH29" s="287"/>
      <c r="BI29" s="287"/>
      <c r="BJ29" s="287"/>
      <c r="BK29" s="287"/>
      <c r="BL29" s="287"/>
      <c r="BM29" s="287"/>
      <c r="BN29" s="287"/>
      <c r="BO29" s="287"/>
      <c r="BP29" s="287"/>
      <c r="BQ29" s="287"/>
      <c r="BR29" s="287"/>
      <c r="BS29" s="287"/>
      <c r="BT29" s="287"/>
      <c r="BU29" s="287"/>
      <c r="BV29" s="287"/>
      <c r="BW29" s="287"/>
      <c r="BX29" s="287"/>
      <c r="BY29" s="287"/>
      <c r="BZ29" s="287"/>
      <c r="CA29" s="287"/>
      <c r="CB29" s="287"/>
      <c r="CC29" s="287"/>
      <c r="CD29" s="287"/>
      <c r="CE29" s="287"/>
      <c r="CF29" s="287"/>
      <c r="CG29" s="287"/>
      <c r="CH29" s="287"/>
      <c r="CI29" s="287"/>
      <c r="CJ29" s="287"/>
      <c r="CK29" s="287"/>
      <c r="CL29" s="287"/>
      <c r="CM29" s="287"/>
      <c r="CN29" s="287"/>
      <c r="CO29" s="287"/>
      <c r="CP29" s="287"/>
      <c r="CQ29" s="287"/>
      <c r="CR29" s="287"/>
      <c r="CS29" s="287"/>
      <c r="CT29" s="287"/>
      <c r="CU29" s="287"/>
      <c r="CV29" s="287"/>
      <c r="CW29" s="287"/>
      <c r="CX29" s="287"/>
      <c r="CY29" s="287"/>
      <c r="CZ29" s="287"/>
      <c r="DA29" s="287"/>
      <c r="DB29" s="287"/>
      <c r="DC29" s="287"/>
      <c r="DD29" s="287"/>
      <c r="DE29" s="287"/>
      <c r="DF29" s="287"/>
      <c r="DG29" s="287"/>
      <c r="DH29" s="287"/>
      <c r="DI29" s="287"/>
      <c r="DJ29" s="287"/>
      <c r="DK29" s="287"/>
      <c r="DL29" s="287"/>
      <c r="DM29" s="287"/>
      <c r="DN29" s="287"/>
      <c r="DO29" s="287"/>
      <c r="DP29" s="287"/>
      <c r="DQ29" s="287"/>
      <c r="DR29" s="287"/>
      <c r="DS29" s="287"/>
      <c r="DT29" s="287"/>
      <c r="DU29" s="287"/>
      <c r="DV29" s="287"/>
      <c r="DW29" s="287"/>
      <c r="DX29" s="287"/>
      <c r="DY29" s="287"/>
      <c r="DZ29" s="287"/>
      <c r="EA29" s="287"/>
      <c r="EB29" s="287"/>
      <c r="EC29" s="287"/>
      <c r="ED29" s="287"/>
      <c r="EE29" s="287"/>
      <c r="EF29" s="287"/>
      <c r="EG29" s="287"/>
      <c r="EH29" s="287"/>
      <c r="EI29" s="287"/>
      <c r="EJ29" s="287"/>
      <c r="EK29" s="287"/>
      <c r="EL29" s="287"/>
      <c r="EM29" s="287"/>
      <c r="EN29" s="287"/>
      <c r="EO29" s="287"/>
      <c r="EP29" s="287"/>
      <c r="EQ29" s="287"/>
      <c r="ER29" s="287"/>
      <c r="ES29" s="287"/>
      <c r="ET29" s="287"/>
      <c r="EU29" s="287"/>
      <c r="EV29" s="287"/>
      <c r="EW29" s="287"/>
      <c r="EX29" s="287"/>
      <c r="EY29" s="287"/>
      <c r="EZ29" s="287"/>
      <c r="FA29" s="287"/>
      <c r="FB29" s="287"/>
      <c r="FC29" s="287"/>
      <c r="FD29" s="287"/>
      <c r="FE29" s="287"/>
      <c r="FF29" s="287"/>
      <c r="FG29" s="287"/>
      <c r="FH29" s="287"/>
      <c r="FI29" s="287"/>
      <c r="FJ29" s="287"/>
      <c r="FK29" s="287"/>
      <c r="FL29" s="287"/>
      <c r="FM29" s="287"/>
      <c r="FN29" s="287"/>
      <c r="FO29" s="287"/>
      <c r="FP29" s="287"/>
      <c r="FQ29" s="287"/>
      <c r="FR29" s="287"/>
      <c r="FS29" s="287"/>
      <c r="FT29" s="287"/>
      <c r="FU29" s="287"/>
      <c r="FV29" s="287"/>
      <c r="FW29" s="287"/>
      <c r="FX29" s="287"/>
      <c r="FY29" s="287"/>
      <c r="FZ29" s="287"/>
      <c r="GA29" s="287"/>
      <c r="GB29" s="287"/>
      <c r="GC29" s="287"/>
      <c r="GD29" s="287"/>
      <c r="GE29" s="287"/>
      <c r="GF29" s="287"/>
      <c r="GG29" s="287"/>
      <c r="GH29" s="287"/>
      <c r="GI29" s="287"/>
      <c r="GJ29" s="287"/>
    </row>
    <row r="30" spans="1:255" s="533" customFormat="1" x14ac:dyDescent="0.25">
      <c r="A30" s="15"/>
      <c r="B30" s="15"/>
      <c r="C30" s="21"/>
      <c r="D30" s="60"/>
      <c r="E30" s="581" t="str">
        <f t="shared" ref="E30:AJ30" si="12" xml:space="preserve"> E$20</f>
        <v>Senior debt level principal repayment POS</v>
      </c>
      <c r="F30" s="581">
        <f t="shared" si="12"/>
        <v>0</v>
      </c>
      <c r="G30" s="581" t="str">
        <f t="shared" si="12"/>
        <v>$ 000s</v>
      </c>
      <c r="H30" s="581">
        <f t="shared" si="12"/>
        <v>70000</v>
      </c>
      <c r="I30" s="581">
        <f t="shared" si="12"/>
        <v>0</v>
      </c>
      <c r="J30" s="581">
        <f t="shared" si="12"/>
        <v>0</v>
      </c>
      <c r="K30" s="581">
        <f t="shared" si="12"/>
        <v>0</v>
      </c>
      <c r="L30" s="581">
        <f t="shared" si="12"/>
        <v>0</v>
      </c>
      <c r="M30" s="581">
        <f t="shared" si="12"/>
        <v>1750</v>
      </c>
      <c r="N30" s="581">
        <f t="shared" si="12"/>
        <v>1750</v>
      </c>
      <c r="O30" s="581">
        <f t="shared" si="12"/>
        <v>1750</v>
      </c>
      <c r="P30" s="581">
        <f t="shared" si="12"/>
        <v>1750</v>
      </c>
      <c r="Q30" s="581">
        <f t="shared" si="12"/>
        <v>1750</v>
      </c>
      <c r="R30" s="581">
        <f t="shared" si="12"/>
        <v>1750</v>
      </c>
      <c r="S30" s="581">
        <f t="shared" si="12"/>
        <v>1750</v>
      </c>
      <c r="T30" s="581">
        <f t="shared" si="12"/>
        <v>1750</v>
      </c>
      <c r="U30" s="581">
        <f t="shared" si="12"/>
        <v>1750</v>
      </c>
      <c r="V30" s="581">
        <f t="shared" si="12"/>
        <v>1750</v>
      </c>
      <c r="W30" s="581">
        <f t="shared" si="12"/>
        <v>1750</v>
      </c>
      <c r="X30" s="581">
        <f t="shared" si="12"/>
        <v>1750</v>
      </c>
      <c r="Y30" s="581">
        <f t="shared" si="12"/>
        <v>1750</v>
      </c>
      <c r="Z30" s="581">
        <f t="shared" si="12"/>
        <v>1750</v>
      </c>
      <c r="AA30" s="581">
        <f t="shared" si="12"/>
        <v>1750</v>
      </c>
      <c r="AB30" s="581">
        <f t="shared" si="12"/>
        <v>1750</v>
      </c>
      <c r="AC30" s="581">
        <f t="shared" si="12"/>
        <v>1750</v>
      </c>
      <c r="AD30" s="581">
        <f t="shared" si="12"/>
        <v>1750</v>
      </c>
      <c r="AE30" s="581">
        <f t="shared" si="12"/>
        <v>1750</v>
      </c>
      <c r="AF30" s="581">
        <f t="shared" si="12"/>
        <v>1750</v>
      </c>
      <c r="AG30" s="581">
        <f t="shared" si="12"/>
        <v>1750</v>
      </c>
      <c r="AH30" s="581">
        <f t="shared" si="12"/>
        <v>1750</v>
      </c>
      <c r="AI30" s="581">
        <f t="shared" si="12"/>
        <v>1750</v>
      </c>
      <c r="AJ30" s="581">
        <f t="shared" si="12"/>
        <v>1750</v>
      </c>
      <c r="AK30" s="581">
        <f t="shared" ref="AK30:BP30" si="13" xml:space="preserve"> AK$20</f>
        <v>1750</v>
      </c>
      <c r="AL30" s="581">
        <f t="shared" si="13"/>
        <v>1750</v>
      </c>
      <c r="AM30" s="581">
        <f t="shared" si="13"/>
        <v>1750</v>
      </c>
      <c r="AN30" s="581">
        <f t="shared" si="13"/>
        <v>1750</v>
      </c>
      <c r="AO30" s="581">
        <f t="shared" si="13"/>
        <v>1750</v>
      </c>
      <c r="AP30" s="581">
        <f t="shared" si="13"/>
        <v>1750</v>
      </c>
      <c r="AQ30" s="581">
        <f t="shared" si="13"/>
        <v>1750</v>
      </c>
      <c r="AR30" s="581">
        <f t="shared" si="13"/>
        <v>1750</v>
      </c>
      <c r="AS30" s="581">
        <f t="shared" si="13"/>
        <v>1750</v>
      </c>
      <c r="AT30" s="581">
        <f t="shared" si="13"/>
        <v>1750</v>
      </c>
      <c r="AU30" s="581">
        <f t="shared" si="13"/>
        <v>1750</v>
      </c>
      <c r="AV30" s="581">
        <f t="shared" si="13"/>
        <v>1750</v>
      </c>
      <c r="AW30" s="581">
        <f t="shared" si="13"/>
        <v>1750</v>
      </c>
      <c r="AX30" s="581">
        <f t="shared" si="13"/>
        <v>1750</v>
      </c>
      <c r="AY30" s="581">
        <f t="shared" si="13"/>
        <v>1750</v>
      </c>
      <c r="AZ30" s="581">
        <f t="shared" si="13"/>
        <v>1750</v>
      </c>
      <c r="BA30" s="581">
        <f t="shared" si="13"/>
        <v>0</v>
      </c>
      <c r="BB30" s="581">
        <f t="shared" si="13"/>
        <v>0</v>
      </c>
      <c r="BC30" s="581">
        <f t="shared" si="13"/>
        <v>0</v>
      </c>
      <c r="BD30" s="581">
        <f t="shared" si="13"/>
        <v>0</v>
      </c>
      <c r="BE30" s="581">
        <f t="shared" si="13"/>
        <v>0</v>
      </c>
      <c r="BF30" s="581">
        <f t="shared" si="13"/>
        <v>0</v>
      </c>
      <c r="BG30" s="581">
        <f t="shared" si="13"/>
        <v>0</v>
      </c>
      <c r="BH30" s="581">
        <f t="shared" si="13"/>
        <v>0</v>
      </c>
      <c r="BI30" s="581">
        <f t="shared" si="13"/>
        <v>0</v>
      </c>
      <c r="BJ30" s="581">
        <f t="shared" si="13"/>
        <v>0</v>
      </c>
      <c r="BK30" s="581">
        <f t="shared" si="13"/>
        <v>0</v>
      </c>
      <c r="BL30" s="581">
        <f t="shared" si="13"/>
        <v>0</v>
      </c>
      <c r="BM30" s="581">
        <f t="shared" si="13"/>
        <v>0</v>
      </c>
      <c r="BN30" s="581">
        <f t="shared" si="13"/>
        <v>0</v>
      </c>
      <c r="BO30" s="581">
        <f t="shared" si="13"/>
        <v>0</v>
      </c>
      <c r="BP30" s="581">
        <f t="shared" si="13"/>
        <v>0</v>
      </c>
      <c r="BQ30" s="581">
        <f t="shared" ref="BQ30:CV30" si="14" xml:space="preserve"> BQ$20</f>
        <v>0</v>
      </c>
      <c r="BR30" s="581">
        <f t="shared" si="14"/>
        <v>0</v>
      </c>
      <c r="BS30" s="581">
        <f t="shared" si="14"/>
        <v>0</v>
      </c>
      <c r="BT30" s="581">
        <f t="shared" si="14"/>
        <v>0</v>
      </c>
      <c r="BU30" s="581">
        <f t="shared" si="14"/>
        <v>0</v>
      </c>
      <c r="BV30" s="581">
        <f t="shared" si="14"/>
        <v>0</v>
      </c>
      <c r="BW30" s="581">
        <f t="shared" si="14"/>
        <v>0</v>
      </c>
      <c r="BX30" s="581">
        <f t="shared" si="14"/>
        <v>0</v>
      </c>
      <c r="BY30" s="581">
        <f t="shared" si="14"/>
        <v>0</v>
      </c>
      <c r="BZ30" s="581">
        <f t="shared" si="14"/>
        <v>0</v>
      </c>
      <c r="CA30" s="581">
        <f t="shared" si="14"/>
        <v>0</v>
      </c>
      <c r="CB30" s="581">
        <f t="shared" si="14"/>
        <v>0</v>
      </c>
      <c r="CC30" s="581">
        <f t="shared" si="14"/>
        <v>0</v>
      </c>
      <c r="CD30" s="581">
        <f t="shared" si="14"/>
        <v>0</v>
      </c>
      <c r="CE30" s="581">
        <f t="shared" si="14"/>
        <v>0</v>
      </c>
      <c r="CF30" s="581">
        <f t="shared" si="14"/>
        <v>0</v>
      </c>
      <c r="CG30" s="581">
        <f t="shared" si="14"/>
        <v>0</v>
      </c>
      <c r="CH30" s="581">
        <f t="shared" si="14"/>
        <v>0</v>
      </c>
      <c r="CI30" s="581">
        <f t="shared" si="14"/>
        <v>0</v>
      </c>
      <c r="CJ30" s="581">
        <f t="shared" si="14"/>
        <v>0</v>
      </c>
      <c r="CK30" s="581">
        <f t="shared" si="14"/>
        <v>0</v>
      </c>
      <c r="CL30" s="581">
        <f t="shared" si="14"/>
        <v>0</v>
      </c>
      <c r="CM30" s="581">
        <f t="shared" si="14"/>
        <v>0</v>
      </c>
      <c r="CN30" s="581">
        <f t="shared" si="14"/>
        <v>0</v>
      </c>
      <c r="CO30" s="581">
        <f t="shared" si="14"/>
        <v>0</v>
      </c>
      <c r="CP30" s="581">
        <f t="shared" si="14"/>
        <v>0</v>
      </c>
      <c r="CQ30" s="581">
        <f t="shared" si="14"/>
        <v>0</v>
      </c>
      <c r="CR30" s="581">
        <f t="shared" si="14"/>
        <v>0</v>
      </c>
      <c r="CS30" s="581">
        <f t="shared" si="14"/>
        <v>0</v>
      </c>
      <c r="CT30" s="581">
        <f t="shared" si="14"/>
        <v>0</v>
      </c>
      <c r="CU30" s="581">
        <f t="shared" si="14"/>
        <v>0</v>
      </c>
      <c r="CV30" s="581">
        <f t="shared" si="14"/>
        <v>0</v>
      </c>
      <c r="CW30" s="581">
        <f t="shared" ref="CW30:EB30" si="15" xml:space="preserve"> CW$20</f>
        <v>0</v>
      </c>
      <c r="CX30" s="581">
        <f t="shared" si="15"/>
        <v>0</v>
      </c>
      <c r="CY30" s="581">
        <f t="shared" si="15"/>
        <v>0</v>
      </c>
      <c r="CZ30" s="581">
        <f t="shared" si="15"/>
        <v>0</v>
      </c>
      <c r="DA30" s="581">
        <f t="shared" si="15"/>
        <v>0</v>
      </c>
      <c r="DB30" s="581">
        <f t="shared" si="15"/>
        <v>0</v>
      </c>
      <c r="DC30" s="581">
        <f t="shared" si="15"/>
        <v>0</v>
      </c>
      <c r="DD30" s="581">
        <f t="shared" si="15"/>
        <v>0</v>
      </c>
      <c r="DE30" s="581">
        <f t="shared" si="15"/>
        <v>0</v>
      </c>
      <c r="DF30" s="581">
        <f t="shared" si="15"/>
        <v>0</v>
      </c>
      <c r="DG30" s="581">
        <f t="shared" si="15"/>
        <v>0</v>
      </c>
      <c r="DH30" s="581">
        <f t="shared" si="15"/>
        <v>0</v>
      </c>
      <c r="DI30" s="581">
        <f t="shared" si="15"/>
        <v>0</v>
      </c>
      <c r="DJ30" s="581">
        <f t="shared" si="15"/>
        <v>0</v>
      </c>
      <c r="DK30" s="581">
        <f t="shared" si="15"/>
        <v>0</v>
      </c>
      <c r="DL30" s="581">
        <f t="shared" si="15"/>
        <v>0</v>
      </c>
      <c r="DM30" s="581">
        <f t="shared" si="15"/>
        <v>0</v>
      </c>
      <c r="DN30" s="581">
        <f t="shared" si="15"/>
        <v>0</v>
      </c>
      <c r="DO30" s="581">
        <f t="shared" si="15"/>
        <v>0</v>
      </c>
      <c r="DP30" s="581">
        <f t="shared" si="15"/>
        <v>0</v>
      </c>
      <c r="DQ30" s="581">
        <f t="shared" si="15"/>
        <v>0</v>
      </c>
      <c r="DR30" s="581">
        <f t="shared" si="15"/>
        <v>0</v>
      </c>
      <c r="DS30" s="581">
        <f t="shared" si="15"/>
        <v>0</v>
      </c>
      <c r="DT30" s="581">
        <f t="shared" si="15"/>
        <v>0</v>
      </c>
      <c r="DU30" s="581">
        <f t="shared" si="15"/>
        <v>0</v>
      </c>
      <c r="DV30" s="581">
        <f t="shared" si="15"/>
        <v>0</v>
      </c>
      <c r="DW30" s="581">
        <f t="shared" si="15"/>
        <v>0</v>
      </c>
      <c r="DX30" s="581">
        <f t="shared" si="15"/>
        <v>0</v>
      </c>
      <c r="DY30" s="581">
        <f t="shared" si="15"/>
        <v>0</v>
      </c>
      <c r="DZ30" s="581">
        <f t="shared" si="15"/>
        <v>0</v>
      </c>
      <c r="EA30" s="581">
        <f t="shared" si="15"/>
        <v>0</v>
      </c>
      <c r="EB30" s="581">
        <f t="shared" si="15"/>
        <v>0</v>
      </c>
      <c r="EC30" s="581">
        <f t="shared" ref="EC30:FH30" si="16" xml:space="preserve"> EC$20</f>
        <v>0</v>
      </c>
      <c r="ED30" s="581">
        <f t="shared" si="16"/>
        <v>0</v>
      </c>
      <c r="EE30" s="581">
        <f t="shared" si="16"/>
        <v>0</v>
      </c>
      <c r="EF30" s="581">
        <f t="shared" si="16"/>
        <v>0</v>
      </c>
      <c r="EG30" s="581">
        <f t="shared" si="16"/>
        <v>0</v>
      </c>
      <c r="EH30" s="581">
        <f t="shared" si="16"/>
        <v>0</v>
      </c>
      <c r="EI30" s="581">
        <f t="shared" si="16"/>
        <v>0</v>
      </c>
      <c r="EJ30" s="581">
        <f t="shared" si="16"/>
        <v>0</v>
      </c>
      <c r="EK30" s="581">
        <f t="shared" si="16"/>
        <v>0</v>
      </c>
      <c r="EL30" s="581">
        <f t="shared" si="16"/>
        <v>0</v>
      </c>
      <c r="EM30" s="581">
        <f t="shared" si="16"/>
        <v>0</v>
      </c>
      <c r="EN30" s="581">
        <f t="shared" si="16"/>
        <v>0</v>
      </c>
      <c r="EO30" s="581">
        <f t="shared" si="16"/>
        <v>0</v>
      </c>
      <c r="EP30" s="581">
        <f t="shared" si="16"/>
        <v>0</v>
      </c>
      <c r="EQ30" s="581">
        <f t="shared" si="16"/>
        <v>0</v>
      </c>
      <c r="ER30" s="581">
        <f t="shared" si="16"/>
        <v>0</v>
      </c>
      <c r="ES30" s="581">
        <f t="shared" si="16"/>
        <v>0</v>
      </c>
      <c r="ET30" s="581">
        <f t="shared" si="16"/>
        <v>0</v>
      </c>
      <c r="EU30" s="581">
        <f t="shared" si="16"/>
        <v>0</v>
      </c>
      <c r="EV30" s="581">
        <f t="shared" si="16"/>
        <v>0</v>
      </c>
      <c r="EW30" s="581">
        <f t="shared" si="16"/>
        <v>0</v>
      </c>
      <c r="EX30" s="581">
        <f t="shared" si="16"/>
        <v>0</v>
      </c>
      <c r="EY30" s="581">
        <f t="shared" si="16"/>
        <v>0</v>
      </c>
      <c r="EZ30" s="581">
        <f t="shared" si="16"/>
        <v>0</v>
      </c>
      <c r="FA30" s="581">
        <f t="shared" si="16"/>
        <v>0</v>
      </c>
      <c r="FB30" s="581">
        <f t="shared" si="16"/>
        <v>0</v>
      </c>
      <c r="FC30" s="581">
        <f t="shared" si="16"/>
        <v>0</v>
      </c>
      <c r="FD30" s="581">
        <f t="shared" si="16"/>
        <v>0</v>
      </c>
      <c r="FE30" s="581">
        <f t="shared" si="16"/>
        <v>0</v>
      </c>
      <c r="FF30" s="581">
        <f t="shared" si="16"/>
        <v>0</v>
      </c>
      <c r="FG30" s="581">
        <f t="shared" si="16"/>
        <v>0</v>
      </c>
      <c r="FH30" s="581">
        <f t="shared" si="16"/>
        <v>0</v>
      </c>
      <c r="FI30" s="581">
        <f t="shared" ref="FI30:GJ30" si="17" xml:space="preserve"> FI$20</f>
        <v>0</v>
      </c>
      <c r="FJ30" s="581">
        <f t="shared" si="17"/>
        <v>0</v>
      </c>
      <c r="FK30" s="581">
        <f t="shared" si="17"/>
        <v>0</v>
      </c>
      <c r="FL30" s="581">
        <f t="shared" si="17"/>
        <v>0</v>
      </c>
      <c r="FM30" s="581">
        <f t="shared" si="17"/>
        <v>0</v>
      </c>
      <c r="FN30" s="581">
        <f t="shared" si="17"/>
        <v>0</v>
      </c>
      <c r="FO30" s="581">
        <f t="shared" si="17"/>
        <v>0</v>
      </c>
      <c r="FP30" s="581">
        <f t="shared" si="17"/>
        <v>0</v>
      </c>
      <c r="FQ30" s="581">
        <f t="shared" si="17"/>
        <v>0</v>
      </c>
      <c r="FR30" s="581">
        <f t="shared" si="17"/>
        <v>0</v>
      </c>
      <c r="FS30" s="581">
        <f t="shared" si="17"/>
        <v>0</v>
      </c>
      <c r="FT30" s="581">
        <f t="shared" si="17"/>
        <v>0</v>
      </c>
      <c r="FU30" s="581">
        <f t="shared" si="17"/>
        <v>0</v>
      </c>
      <c r="FV30" s="581">
        <f t="shared" si="17"/>
        <v>0</v>
      </c>
      <c r="FW30" s="581">
        <f t="shared" si="17"/>
        <v>0</v>
      </c>
      <c r="FX30" s="581">
        <f t="shared" si="17"/>
        <v>0</v>
      </c>
      <c r="FY30" s="581">
        <f t="shared" si="17"/>
        <v>0</v>
      </c>
      <c r="FZ30" s="581">
        <f t="shared" si="17"/>
        <v>0</v>
      </c>
      <c r="GA30" s="581">
        <f t="shared" si="17"/>
        <v>0</v>
      </c>
      <c r="GB30" s="581">
        <f t="shared" si="17"/>
        <v>0</v>
      </c>
      <c r="GC30" s="581">
        <f t="shared" si="17"/>
        <v>0</v>
      </c>
      <c r="GD30" s="581">
        <f t="shared" si="17"/>
        <v>0</v>
      </c>
      <c r="GE30" s="581">
        <f t="shared" si="17"/>
        <v>0</v>
      </c>
      <c r="GF30" s="581">
        <f t="shared" si="17"/>
        <v>0</v>
      </c>
      <c r="GG30" s="581">
        <f t="shared" si="17"/>
        <v>0</v>
      </c>
      <c r="GH30" s="581">
        <f t="shared" si="17"/>
        <v>0</v>
      </c>
      <c r="GI30" s="581">
        <f t="shared" si="17"/>
        <v>0</v>
      </c>
      <c r="GJ30" s="581">
        <f t="shared" si="17"/>
        <v>0</v>
      </c>
    </row>
    <row r="31" spans="1:255" s="539" customFormat="1" x14ac:dyDescent="0.25">
      <c r="A31" s="534"/>
      <c r="B31" s="534"/>
      <c r="C31" s="535"/>
      <c r="D31" s="536"/>
      <c r="E31" s="537" t="s">
        <v>216</v>
      </c>
      <c r="F31" s="537"/>
      <c r="G31" s="537" t="str">
        <f xml:space="preserve"> SMU</f>
        <v>$ 000s</v>
      </c>
      <c r="H31" s="537"/>
      <c r="I31" s="538"/>
      <c r="J31" s="537">
        <f t="shared" ref="J31:BU31" si="18" xml:space="preserve"> IF( J26 = 1, $F25, J28 + J29 - J30)</f>
        <v>0</v>
      </c>
      <c r="K31" s="537">
        <f t="shared" si="18"/>
        <v>0</v>
      </c>
      <c r="L31" s="537">
        <f t="shared" si="18"/>
        <v>70000</v>
      </c>
      <c r="M31" s="537">
        <f t="shared" si="18"/>
        <v>68250</v>
      </c>
      <c r="N31" s="537">
        <f t="shared" si="18"/>
        <v>66500</v>
      </c>
      <c r="O31" s="537">
        <f t="shared" si="18"/>
        <v>64750</v>
      </c>
      <c r="P31" s="537">
        <f t="shared" si="18"/>
        <v>63000</v>
      </c>
      <c r="Q31" s="537">
        <f t="shared" si="18"/>
        <v>61250</v>
      </c>
      <c r="R31" s="537">
        <f t="shared" si="18"/>
        <v>59500</v>
      </c>
      <c r="S31" s="537">
        <f t="shared" si="18"/>
        <v>57750</v>
      </c>
      <c r="T31" s="537">
        <f t="shared" si="18"/>
        <v>56000</v>
      </c>
      <c r="U31" s="537">
        <f t="shared" si="18"/>
        <v>54250</v>
      </c>
      <c r="V31" s="537">
        <f t="shared" si="18"/>
        <v>52500</v>
      </c>
      <c r="W31" s="537">
        <f t="shared" si="18"/>
        <v>50750</v>
      </c>
      <c r="X31" s="537">
        <f t="shared" si="18"/>
        <v>49000</v>
      </c>
      <c r="Y31" s="537">
        <f t="shared" si="18"/>
        <v>47250</v>
      </c>
      <c r="Z31" s="537">
        <f t="shared" si="18"/>
        <v>45500</v>
      </c>
      <c r="AA31" s="537">
        <f t="shared" si="18"/>
        <v>43750</v>
      </c>
      <c r="AB31" s="537">
        <f t="shared" si="18"/>
        <v>42000</v>
      </c>
      <c r="AC31" s="537">
        <f t="shared" si="18"/>
        <v>40250</v>
      </c>
      <c r="AD31" s="537">
        <f t="shared" si="18"/>
        <v>38500</v>
      </c>
      <c r="AE31" s="537">
        <f t="shared" si="18"/>
        <v>36750</v>
      </c>
      <c r="AF31" s="537">
        <f t="shared" si="18"/>
        <v>35000</v>
      </c>
      <c r="AG31" s="537">
        <f t="shared" si="18"/>
        <v>33250</v>
      </c>
      <c r="AH31" s="537">
        <f t="shared" si="18"/>
        <v>31500</v>
      </c>
      <c r="AI31" s="537">
        <f t="shared" si="18"/>
        <v>29750</v>
      </c>
      <c r="AJ31" s="537">
        <f t="shared" si="18"/>
        <v>28000</v>
      </c>
      <c r="AK31" s="537">
        <f t="shared" si="18"/>
        <v>26250</v>
      </c>
      <c r="AL31" s="537">
        <f t="shared" si="18"/>
        <v>24500</v>
      </c>
      <c r="AM31" s="537">
        <f t="shared" si="18"/>
        <v>22750</v>
      </c>
      <c r="AN31" s="537">
        <f t="shared" si="18"/>
        <v>21000</v>
      </c>
      <c r="AO31" s="537">
        <f t="shared" si="18"/>
        <v>19250</v>
      </c>
      <c r="AP31" s="537">
        <f t="shared" si="18"/>
        <v>17500</v>
      </c>
      <c r="AQ31" s="537">
        <f t="shared" si="18"/>
        <v>15750</v>
      </c>
      <c r="AR31" s="537">
        <f t="shared" si="18"/>
        <v>14000</v>
      </c>
      <c r="AS31" s="537">
        <f t="shared" si="18"/>
        <v>12250</v>
      </c>
      <c r="AT31" s="537">
        <f t="shared" si="18"/>
        <v>10500</v>
      </c>
      <c r="AU31" s="537">
        <f t="shared" si="18"/>
        <v>8750</v>
      </c>
      <c r="AV31" s="537">
        <f t="shared" si="18"/>
        <v>7000</v>
      </c>
      <c r="AW31" s="537">
        <f t="shared" si="18"/>
        <v>5250</v>
      </c>
      <c r="AX31" s="537">
        <f t="shared" si="18"/>
        <v>3500</v>
      </c>
      <c r="AY31" s="537">
        <f t="shared" si="18"/>
        <v>1750</v>
      </c>
      <c r="AZ31" s="537">
        <f t="shared" si="18"/>
        <v>0</v>
      </c>
      <c r="BA31" s="537">
        <f t="shared" si="18"/>
        <v>0</v>
      </c>
      <c r="BB31" s="537">
        <f t="shared" si="18"/>
        <v>0</v>
      </c>
      <c r="BC31" s="537">
        <f t="shared" si="18"/>
        <v>0</v>
      </c>
      <c r="BD31" s="537">
        <f t="shared" si="18"/>
        <v>0</v>
      </c>
      <c r="BE31" s="537">
        <f t="shared" si="18"/>
        <v>0</v>
      </c>
      <c r="BF31" s="537">
        <f t="shared" si="18"/>
        <v>0</v>
      </c>
      <c r="BG31" s="537">
        <f t="shared" si="18"/>
        <v>0</v>
      </c>
      <c r="BH31" s="537">
        <f t="shared" si="18"/>
        <v>0</v>
      </c>
      <c r="BI31" s="537">
        <f t="shared" si="18"/>
        <v>0</v>
      </c>
      <c r="BJ31" s="537">
        <f t="shared" si="18"/>
        <v>0</v>
      </c>
      <c r="BK31" s="537">
        <f t="shared" si="18"/>
        <v>0</v>
      </c>
      <c r="BL31" s="537">
        <f t="shared" si="18"/>
        <v>0</v>
      </c>
      <c r="BM31" s="537">
        <f t="shared" si="18"/>
        <v>0</v>
      </c>
      <c r="BN31" s="537">
        <f t="shared" si="18"/>
        <v>0</v>
      </c>
      <c r="BO31" s="537">
        <f t="shared" si="18"/>
        <v>0</v>
      </c>
      <c r="BP31" s="537">
        <f t="shared" si="18"/>
        <v>0</v>
      </c>
      <c r="BQ31" s="537">
        <f t="shared" si="18"/>
        <v>0</v>
      </c>
      <c r="BR31" s="537">
        <f t="shared" si="18"/>
        <v>0</v>
      </c>
      <c r="BS31" s="537">
        <f t="shared" si="18"/>
        <v>0</v>
      </c>
      <c r="BT31" s="537">
        <f t="shared" si="18"/>
        <v>0</v>
      </c>
      <c r="BU31" s="537">
        <f t="shared" si="18"/>
        <v>0</v>
      </c>
      <c r="BV31" s="537">
        <f t="shared" ref="BV31:EG31" si="19" xml:space="preserve"> IF( BV26 = 1, $F25, BV28 + BV29 - BV30)</f>
        <v>0</v>
      </c>
      <c r="BW31" s="537">
        <f t="shared" si="19"/>
        <v>0</v>
      </c>
      <c r="BX31" s="537">
        <f t="shared" si="19"/>
        <v>0</v>
      </c>
      <c r="BY31" s="537">
        <f t="shared" si="19"/>
        <v>0</v>
      </c>
      <c r="BZ31" s="537">
        <f t="shared" si="19"/>
        <v>0</v>
      </c>
      <c r="CA31" s="537">
        <f t="shared" si="19"/>
        <v>0</v>
      </c>
      <c r="CB31" s="537">
        <f t="shared" si="19"/>
        <v>0</v>
      </c>
      <c r="CC31" s="537">
        <f t="shared" si="19"/>
        <v>0</v>
      </c>
      <c r="CD31" s="537">
        <f t="shared" si="19"/>
        <v>0</v>
      </c>
      <c r="CE31" s="537">
        <f t="shared" si="19"/>
        <v>0</v>
      </c>
      <c r="CF31" s="537">
        <f t="shared" si="19"/>
        <v>0</v>
      </c>
      <c r="CG31" s="537">
        <f t="shared" si="19"/>
        <v>0</v>
      </c>
      <c r="CH31" s="537">
        <f t="shared" si="19"/>
        <v>0</v>
      </c>
      <c r="CI31" s="537">
        <f t="shared" si="19"/>
        <v>0</v>
      </c>
      <c r="CJ31" s="537">
        <f t="shared" si="19"/>
        <v>0</v>
      </c>
      <c r="CK31" s="537">
        <f t="shared" si="19"/>
        <v>0</v>
      </c>
      <c r="CL31" s="537">
        <f t="shared" si="19"/>
        <v>0</v>
      </c>
      <c r="CM31" s="537">
        <f t="shared" si="19"/>
        <v>0</v>
      </c>
      <c r="CN31" s="537">
        <f t="shared" si="19"/>
        <v>0</v>
      </c>
      <c r="CO31" s="537">
        <f t="shared" si="19"/>
        <v>0</v>
      </c>
      <c r="CP31" s="537">
        <f t="shared" si="19"/>
        <v>0</v>
      </c>
      <c r="CQ31" s="537">
        <f t="shared" si="19"/>
        <v>0</v>
      </c>
      <c r="CR31" s="537">
        <f t="shared" si="19"/>
        <v>0</v>
      </c>
      <c r="CS31" s="537">
        <f t="shared" si="19"/>
        <v>0</v>
      </c>
      <c r="CT31" s="537">
        <f t="shared" si="19"/>
        <v>0</v>
      </c>
      <c r="CU31" s="537">
        <f t="shared" si="19"/>
        <v>0</v>
      </c>
      <c r="CV31" s="537">
        <f t="shared" si="19"/>
        <v>0</v>
      </c>
      <c r="CW31" s="537">
        <f t="shared" si="19"/>
        <v>0</v>
      </c>
      <c r="CX31" s="537">
        <f t="shared" si="19"/>
        <v>0</v>
      </c>
      <c r="CY31" s="537">
        <f t="shared" si="19"/>
        <v>0</v>
      </c>
      <c r="CZ31" s="537">
        <f t="shared" si="19"/>
        <v>0</v>
      </c>
      <c r="DA31" s="537">
        <f t="shared" si="19"/>
        <v>0</v>
      </c>
      <c r="DB31" s="537">
        <f t="shared" si="19"/>
        <v>0</v>
      </c>
      <c r="DC31" s="537">
        <f t="shared" si="19"/>
        <v>0</v>
      </c>
      <c r="DD31" s="537">
        <f t="shared" si="19"/>
        <v>0</v>
      </c>
      <c r="DE31" s="537">
        <f t="shared" si="19"/>
        <v>0</v>
      </c>
      <c r="DF31" s="537">
        <f t="shared" si="19"/>
        <v>0</v>
      </c>
      <c r="DG31" s="537">
        <f t="shared" si="19"/>
        <v>0</v>
      </c>
      <c r="DH31" s="537">
        <f t="shared" si="19"/>
        <v>0</v>
      </c>
      <c r="DI31" s="537">
        <f t="shared" si="19"/>
        <v>0</v>
      </c>
      <c r="DJ31" s="537">
        <f t="shared" si="19"/>
        <v>0</v>
      </c>
      <c r="DK31" s="537">
        <f t="shared" si="19"/>
        <v>0</v>
      </c>
      <c r="DL31" s="537">
        <f t="shared" si="19"/>
        <v>0</v>
      </c>
      <c r="DM31" s="537">
        <f t="shared" si="19"/>
        <v>0</v>
      </c>
      <c r="DN31" s="537">
        <f t="shared" si="19"/>
        <v>0</v>
      </c>
      <c r="DO31" s="537">
        <f t="shared" si="19"/>
        <v>0</v>
      </c>
      <c r="DP31" s="537">
        <f t="shared" si="19"/>
        <v>0</v>
      </c>
      <c r="DQ31" s="537">
        <f t="shared" si="19"/>
        <v>0</v>
      </c>
      <c r="DR31" s="537">
        <f t="shared" si="19"/>
        <v>0</v>
      </c>
      <c r="DS31" s="537">
        <f t="shared" si="19"/>
        <v>0</v>
      </c>
      <c r="DT31" s="537">
        <f t="shared" si="19"/>
        <v>0</v>
      </c>
      <c r="DU31" s="537">
        <f t="shared" si="19"/>
        <v>0</v>
      </c>
      <c r="DV31" s="537">
        <f t="shared" si="19"/>
        <v>0</v>
      </c>
      <c r="DW31" s="537">
        <f t="shared" si="19"/>
        <v>0</v>
      </c>
      <c r="DX31" s="537">
        <f t="shared" si="19"/>
        <v>0</v>
      </c>
      <c r="DY31" s="537">
        <f t="shared" si="19"/>
        <v>0</v>
      </c>
      <c r="DZ31" s="537">
        <f t="shared" si="19"/>
        <v>0</v>
      </c>
      <c r="EA31" s="537">
        <f t="shared" si="19"/>
        <v>0</v>
      </c>
      <c r="EB31" s="537">
        <f t="shared" si="19"/>
        <v>0</v>
      </c>
      <c r="EC31" s="537">
        <f t="shared" si="19"/>
        <v>0</v>
      </c>
      <c r="ED31" s="537">
        <f t="shared" si="19"/>
        <v>0</v>
      </c>
      <c r="EE31" s="537">
        <f t="shared" si="19"/>
        <v>0</v>
      </c>
      <c r="EF31" s="537">
        <f t="shared" si="19"/>
        <v>0</v>
      </c>
      <c r="EG31" s="537">
        <f t="shared" si="19"/>
        <v>0</v>
      </c>
      <c r="EH31" s="537">
        <f t="shared" ref="EH31:GJ31" si="20" xml:space="preserve"> IF( EH26 = 1, $F25, EH28 + EH29 - EH30)</f>
        <v>0</v>
      </c>
      <c r="EI31" s="537">
        <f t="shared" si="20"/>
        <v>0</v>
      </c>
      <c r="EJ31" s="537">
        <f t="shared" si="20"/>
        <v>0</v>
      </c>
      <c r="EK31" s="537">
        <f t="shared" si="20"/>
        <v>0</v>
      </c>
      <c r="EL31" s="537">
        <f t="shared" si="20"/>
        <v>0</v>
      </c>
      <c r="EM31" s="537">
        <f t="shared" si="20"/>
        <v>0</v>
      </c>
      <c r="EN31" s="537">
        <f t="shared" si="20"/>
        <v>0</v>
      </c>
      <c r="EO31" s="537">
        <f t="shared" si="20"/>
        <v>0</v>
      </c>
      <c r="EP31" s="537">
        <f t="shared" si="20"/>
        <v>0</v>
      </c>
      <c r="EQ31" s="537">
        <f t="shared" si="20"/>
        <v>0</v>
      </c>
      <c r="ER31" s="537">
        <f t="shared" si="20"/>
        <v>0</v>
      </c>
      <c r="ES31" s="537">
        <f t="shared" si="20"/>
        <v>0</v>
      </c>
      <c r="ET31" s="537">
        <f t="shared" si="20"/>
        <v>0</v>
      </c>
      <c r="EU31" s="537">
        <f t="shared" si="20"/>
        <v>0</v>
      </c>
      <c r="EV31" s="537">
        <f t="shared" si="20"/>
        <v>0</v>
      </c>
      <c r="EW31" s="537">
        <f t="shared" si="20"/>
        <v>0</v>
      </c>
      <c r="EX31" s="537">
        <f t="shared" si="20"/>
        <v>0</v>
      </c>
      <c r="EY31" s="537">
        <f t="shared" si="20"/>
        <v>0</v>
      </c>
      <c r="EZ31" s="537">
        <f t="shared" si="20"/>
        <v>0</v>
      </c>
      <c r="FA31" s="537">
        <f t="shared" si="20"/>
        <v>0</v>
      </c>
      <c r="FB31" s="537">
        <f t="shared" si="20"/>
        <v>0</v>
      </c>
      <c r="FC31" s="537">
        <f t="shared" si="20"/>
        <v>0</v>
      </c>
      <c r="FD31" s="537">
        <f t="shared" si="20"/>
        <v>0</v>
      </c>
      <c r="FE31" s="537">
        <f t="shared" si="20"/>
        <v>0</v>
      </c>
      <c r="FF31" s="537">
        <f t="shared" si="20"/>
        <v>0</v>
      </c>
      <c r="FG31" s="537">
        <f t="shared" si="20"/>
        <v>0</v>
      </c>
      <c r="FH31" s="537">
        <f t="shared" si="20"/>
        <v>0</v>
      </c>
      <c r="FI31" s="537">
        <f t="shared" si="20"/>
        <v>0</v>
      </c>
      <c r="FJ31" s="537">
        <f t="shared" si="20"/>
        <v>0</v>
      </c>
      <c r="FK31" s="537">
        <f t="shared" si="20"/>
        <v>0</v>
      </c>
      <c r="FL31" s="537">
        <f t="shared" si="20"/>
        <v>0</v>
      </c>
      <c r="FM31" s="537">
        <f t="shared" si="20"/>
        <v>0</v>
      </c>
      <c r="FN31" s="537">
        <f t="shared" si="20"/>
        <v>0</v>
      </c>
      <c r="FO31" s="537">
        <f t="shared" si="20"/>
        <v>0</v>
      </c>
      <c r="FP31" s="537">
        <f t="shared" si="20"/>
        <v>0</v>
      </c>
      <c r="FQ31" s="537">
        <f t="shared" si="20"/>
        <v>0</v>
      </c>
      <c r="FR31" s="537">
        <f t="shared" si="20"/>
        <v>0</v>
      </c>
      <c r="FS31" s="537">
        <f t="shared" si="20"/>
        <v>0</v>
      </c>
      <c r="FT31" s="537">
        <f t="shared" si="20"/>
        <v>0</v>
      </c>
      <c r="FU31" s="537">
        <f t="shared" si="20"/>
        <v>0</v>
      </c>
      <c r="FV31" s="537">
        <f t="shared" si="20"/>
        <v>0</v>
      </c>
      <c r="FW31" s="537">
        <f t="shared" si="20"/>
        <v>0</v>
      </c>
      <c r="FX31" s="537">
        <f t="shared" si="20"/>
        <v>0</v>
      </c>
      <c r="FY31" s="537">
        <f t="shared" si="20"/>
        <v>0</v>
      </c>
      <c r="FZ31" s="537">
        <f t="shared" si="20"/>
        <v>0</v>
      </c>
      <c r="GA31" s="537">
        <f t="shared" si="20"/>
        <v>0</v>
      </c>
      <c r="GB31" s="537">
        <f t="shared" si="20"/>
        <v>0</v>
      </c>
      <c r="GC31" s="537">
        <f t="shared" si="20"/>
        <v>0</v>
      </c>
      <c r="GD31" s="537">
        <f t="shared" si="20"/>
        <v>0</v>
      </c>
      <c r="GE31" s="537">
        <f t="shared" si="20"/>
        <v>0</v>
      </c>
      <c r="GF31" s="537">
        <f t="shared" si="20"/>
        <v>0</v>
      </c>
      <c r="GG31" s="537">
        <f t="shared" si="20"/>
        <v>0</v>
      </c>
      <c r="GH31" s="537">
        <f t="shared" si="20"/>
        <v>0</v>
      </c>
      <c r="GI31" s="537">
        <f t="shared" si="20"/>
        <v>0</v>
      </c>
      <c r="GJ31" s="537">
        <f t="shared" si="20"/>
        <v>0</v>
      </c>
    </row>
    <row r="33" spans="1:255" x14ac:dyDescent="0.25">
      <c r="B33" s="15" t="s">
        <v>219</v>
      </c>
    </row>
    <row r="34" spans="1:255" x14ac:dyDescent="0.25">
      <c r="E34" s="198" t="str">
        <f xml:space="preserve"> InpC!E$52</f>
        <v>Senior debt swap rate</v>
      </c>
      <c r="F34" s="433">
        <f xml:space="preserve"> InpC!F$52</f>
        <v>2.5000000000000001E-2</v>
      </c>
      <c r="G34" s="198" t="str">
        <f xml:space="preserve"> InpC!G$52</f>
        <v>%</v>
      </c>
      <c r="H34" s="43"/>
    </row>
    <row r="35" spans="1:255" x14ac:dyDescent="0.25">
      <c r="E35" s="198" t="str">
        <f xml:space="preserve"> InpC!E$53</f>
        <v>Senior debt interest margin</v>
      </c>
      <c r="F35" s="433">
        <f xml:space="preserve"> InpC!F$53</f>
        <v>3.7999999999999999E-2</v>
      </c>
      <c r="G35" s="198" t="str">
        <f xml:space="preserve"> InpC!G$53</f>
        <v>%</v>
      </c>
      <c r="H35" s="43"/>
    </row>
    <row r="36" spans="1:255" x14ac:dyDescent="0.25">
      <c r="E36" s="12" t="s">
        <v>230</v>
      </c>
      <c r="F36" s="361">
        <f>SUM(F34:F35)</f>
        <v>6.3E-2</v>
      </c>
      <c r="G36" s="12" t="s">
        <v>108</v>
      </c>
    </row>
    <row r="38" spans="1:255" x14ac:dyDescent="0.25">
      <c r="E38" s="126" t="str">
        <f xml:space="preserve"> E$36</f>
        <v>All in annual senior debt interest rate</v>
      </c>
      <c r="F38" s="367">
        <f xml:space="preserve"> F$36</f>
        <v>6.3E-2</v>
      </c>
      <c r="G38" s="126" t="str">
        <f xml:space="preserve"> G$36</f>
        <v>%</v>
      </c>
    </row>
    <row r="39" spans="1:255" x14ac:dyDescent="0.25">
      <c r="E39" s="12" t="s">
        <v>234</v>
      </c>
      <c r="F39" s="267">
        <v>360</v>
      </c>
      <c r="G39" s="12" t="s">
        <v>232</v>
      </c>
    </row>
    <row r="40" spans="1:255" x14ac:dyDescent="0.25">
      <c r="E40" s="248" t="str">
        <f xml:space="preserve"> Time!E$155</f>
        <v>Days in period</v>
      </c>
      <c r="F40" s="248">
        <f xml:space="preserve"> Time!F$155</f>
        <v>0</v>
      </c>
      <c r="G40" s="248" t="str">
        <f xml:space="preserve"> Time!G$155</f>
        <v>days</v>
      </c>
      <c r="H40" s="248">
        <f xml:space="preserve"> Time!H$155</f>
        <v>0</v>
      </c>
      <c r="I40" s="248">
        <f xml:space="preserve"> Time!I$155</f>
        <v>0</v>
      </c>
      <c r="J40" s="248">
        <f xml:space="preserve"> Time!J$155</f>
        <v>92</v>
      </c>
      <c r="K40" s="248">
        <f xml:space="preserve"> Time!K$155</f>
        <v>92</v>
      </c>
      <c r="L40" s="248">
        <f xml:space="preserve"> Time!L$155</f>
        <v>90</v>
      </c>
      <c r="M40" s="248">
        <f xml:space="preserve"> Time!M$155</f>
        <v>91</v>
      </c>
      <c r="N40" s="248">
        <f xml:space="preserve"> Time!N$155</f>
        <v>92</v>
      </c>
      <c r="O40" s="248">
        <f xml:space="preserve"> Time!O$155</f>
        <v>92</v>
      </c>
      <c r="P40" s="248">
        <f xml:space="preserve"> Time!P$155</f>
        <v>90</v>
      </c>
      <c r="Q40" s="248">
        <f xml:space="preserve"> Time!Q$155</f>
        <v>91</v>
      </c>
      <c r="R40" s="248">
        <f xml:space="preserve"> Time!R$155</f>
        <v>92</v>
      </c>
      <c r="S40" s="248">
        <f xml:space="preserve"> Time!S$155</f>
        <v>92</v>
      </c>
      <c r="T40" s="248">
        <f xml:space="preserve"> Time!T$155</f>
        <v>90</v>
      </c>
      <c r="U40" s="248">
        <f xml:space="preserve"> Time!U$155</f>
        <v>91</v>
      </c>
      <c r="V40" s="248">
        <f xml:space="preserve"> Time!V$155</f>
        <v>92</v>
      </c>
      <c r="W40" s="248">
        <f xml:space="preserve"> Time!W$155</f>
        <v>92</v>
      </c>
      <c r="X40" s="248">
        <f xml:space="preserve"> Time!X$155</f>
        <v>91</v>
      </c>
      <c r="Y40" s="248">
        <f xml:space="preserve"> Time!Y$155</f>
        <v>91</v>
      </c>
      <c r="Z40" s="248">
        <f xml:space="preserve"> Time!Z$155</f>
        <v>92</v>
      </c>
      <c r="AA40" s="248">
        <f xml:space="preserve"> Time!AA$155</f>
        <v>92</v>
      </c>
      <c r="AB40" s="248">
        <f xml:space="preserve"> Time!AB$155</f>
        <v>90</v>
      </c>
      <c r="AC40" s="248">
        <f xml:space="preserve"> Time!AC$155</f>
        <v>91</v>
      </c>
      <c r="AD40" s="248">
        <f xml:space="preserve"> Time!AD$155</f>
        <v>92</v>
      </c>
      <c r="AE40" s="248">
        <f xml:space="preserve"> Time!AE$155</f>
        <v>92</v>
      </c>
      <c r="AF40" s="248">
        <f xml:space="preserve"> Time!AF$155</f>
        <v>90</v>
      </c>
      <c r="AG40" s="248">
        <f xml:space="preserve"> Time!AG$155</f>
        <v>91</v>
      </c>
      <c r="AH40" s="248">
        <f xml:space="preserve"> Time!AH$155</f>
        <v>92</v>
      </c>
      <c r="AI40" s="248">
        <f xml:space="preserve"> Time!AI$155</f>
        <v>92</v>
      </c>
      <c r="AJ40" s="248">
        <f xml:space="preserve"> Time!AJ$155</f>
        <v>90</v>
      </c>
      <c r="AK40" s="248">
        <f xml:space="preserve"> Time!AK$155</f>
        <v>91</v>
      </c>
      <c r="AL40" s="248">
        <f xml:space="preserve"> Time!AL$155</f>
        <v>92</v>
      </c>
      <c r="AM40" s="248">
        <f xml:space="preserve"> Time!AM$155</f>
        <v>92</v>
      </c>
      <c r="AN40" s="248">
        <f xml:space="preserve"> Time!AN$155</f>
        <v>91</v>
      </c>
      <c r="AO40" s="248">
        <f xml:space="preserve"> Time!AO$155</f>
        <v>91</v>
      </c>
      <c r="AP40" s="248">
        <f xml:space="preserve"> Time!AP$155</f>
        <v>92</v>
      </c>
      <c r="AQ40" s="248">
        <f xml:space="preserve"> Time!AQ$155</f>
        <v>92</v>
      </c>
      <c r="AR40" s="248">
        <f xml:space="preserve"> Time!AR$155</f>
        <v>90</v>
      </c>
      <c r="AS40" s="248">
        <f xml:space="preserve"> Time!AS$155</f>
        <v>91</v>
      </c>
      <c r="AT40" s="248">
        <f xml:space="preserve"> Time!AT$155</f>
        <v>92</v>
      </c>
      <c r="AU40" s="248">
        <f xml:space="preserve"> Time!AU$155</f>
        <v>92</v>
      </c>
      <c r="AV40" s="248">
        <f xml:space="preserve"> Time!AV$155</f>
        <v>90</v>
      </c>
      <c r="AW40" s="248">
        <f xml:space="preserve"> Time!AW$155</f>
        <v>91</v>
      </c>
      <c r="AX40" s="248">
        <f xml:space="preserve"> Time!AX$155</f>
        <v>92</v>
      </c>
      <c r="AY40" s="248">
        <f xml:space="preserve"> Time!AY$155</f>
        <v>92</v>
      </c>
      <c r="AZ40" s="248">
        <f xml:space="preserve"> Time!AZ$155</f>
        <v>90</v>
      </c>
      <c r="BA40" s="248">
        <f xml:space="preserve"> Time!BA$155</f>
        <v>91</v>
      </c>
      <c r="BB40" s="248">
        <f xml:space="preserve"> Time!BB$155</f>
        <v>92</v>
      </c>
      <c r="BC40" s="248">
        <f xml:space="preserve"> Time!BC$155</f>
        <v>92</v>
      </c>
      <c r="BD40" s="248">
        <f xml:space="preserve"> Time!BD$155</f>
        <v>91</v>
      </c>
      <c r="BE40" s="248">
        <f xml:space="preserve"> Time!BE$155</f>
        <v>91</v>
      </c>
      <c r="BF40" s="248">
        <f xml:space="preserve"> Time!BF$155</f>
        <v>92</v>
      </c>
      <c r="BG40" s="248">
        <f xml:space="preserve"> Time!BG$155</f>
        <v>92</v>
      </c>
      <c r="BH40" s="248">
        <f xml:space="preserve"> Time!BH$155</f>
        <v>90</v>
      </c>
      <c r="BI40" s="248">
        <f xml:space="preserve"> Time!BI$155</f>
        <v>91</v>
      </c>
      <c r="BJ40" s="248">
        <f xml:space="preserve"> Time!BJ$155</f>
        <v>92</v>
      </c>
      <c r="BK40" s="248">
        <f xml:space="preserve"> Time!BK$155</f>
        <v>92</v>
      </c>
      <c r="BL40" s="248">
        <f xml:space="preserve"> Time!BL$155</f>
        <v>90</v>
      </c>
      <c r="BM40" s="248">
        <f xml:space="preserve"> Time!BM$155</f>
        <v>91</v>
      </c>
      <c r="BN40" s="248">
        <f xml:space="preserve"> Time!BN$155</f>
        <v>92</v>
      </c>
      <c r="BO40" s="248">
        <f xml:space="preserve"> Time!BO$155</f>
        <v>92</v>
      </c>
      <c r="BP40" s="248">
        <f xml:space="preserve"> Time!BP$155</f>
        <v>90</v>
      </c>
      <c r="BQ40" s="248">
        <f xml:space="preserve"> Time!BQ$155</f>
        <v>91</v>
      </c>
      <c r="BR40" s="248">
        <f xml:space="preserve"> Time!BR$155</f>
        <v>92</v>
      </c>
      <c r="BS40" s="248">
        <f xml:space="preserve"> Time!BS$155</f>
        <v>92</v>
      </c>
      <c r="BT40" s="248">
        <f xml:space="preserve"> Time!BT$155</f>
        <v>91</v>
      </c>
      <c r="BU40" s="248">
        <f xml:space="preserve"> Time!BU$155</f>
        <v>91</v>
      </c>
      <c r="BV40" s="248">
        <f xml:space="preserve"> Time!BV$155</f>
        <v>92</v>
      </c>
      <c r="BW40" s="248">
        <f xml:space="preserve"> Time!BW$155</f>
        <v>92</v>
      </c>
      <c r="BX40" s="248">
        <f xml:space="preserve"> Time!BX$155</f>
        <v>90</v>
      </c>
      <c r="BY40" s="248">
        <f xml:space="preserve"> Time!BY$155</f>
        <v>91</v>
      </c>
      <c r="BZ40" s="248">
        <f xml:space="preserve"> Time!BZ$155</f>
        <v>92</v>
      </c>
      <c r="CA40" s="248">
        <f xml:space="preserve"> Time!CA$155</f>
        <v>92</v>
      </c>
      <c r="CB40" s="248">
        <f xml:space="preserve"> Time!CB$155</f>
        <v>90</v>
      </c>
      <c r="CC40" s="248">
        <f xml:space="preserve"> Time!CC$155</f>
        <v>91</v>
      </c>
      <c r="CD40" s="248">
        <f xml:space="preserve"> Time!CD$155</f>
        <v>92</v>
      </c>
      <c r="CE40" s="248">
        <f xml:space="preserve"> Time!CE$155</f>
        <v>92</v>
      </c>
      <c r="CF40" s="248">
        <f xml:space="preserve"> Time!CF$155</f>
        <v>90</v>
      </c>
      <c r="CG40" s="248">
        <f xml:space="preserve"> Time!CG$155</f>
        <v>91</v>
      </c>
      <c r="CH40" s="248">
        <f xml:space="preserve"> Time!CH$155</f>
        <v>92</v>
      </c>
      <c r="CI40" s="248">
        <f xml:space="preserve"> Time!CI$155</f>
        <v>92</v>
      </c>
      <c r="CJ40" s="248">
        <f xml:space="preserve"> Time!CJ$155</f>
        <v>91</v>
      </c>
      <c r="CK40" s="248">
        <f xml:space="preserve"> Time!CK$155</f>
        <v>91</v>
      </c>
      <c r="CL40" s="248">
        <f xml:space="preserve"> Time!CL$155</f>
        <v>92</v>
      </c>
      <c r="CM40" s="248">
        <f xml:space="preserve"> Time!CM$155</f>
        <v>92</v>
      </c>
      <c r="CN40" s="248">
        <f xml:space="preserve"> Time!CN$155</f>
        <v>90</v>
      </c>
      <c r="CO40" s="248">
        <f xml:space="preserve"> Time!CO$155</f>
        <v>91</v>
      </c>
      <c r="CP40" s="248">
        <f xml:space="preserve"> Time!CP$155</f>
        <v>92</v>
      </c>
      <c r="CQ40" s="248">
        <f xml:space="preserve"> Time!CQ$155</f>
        <v>92</v>
      </c>
      <c r="CR40" s="248">
        <f xml:space="preserve"> Time!CR$155</f>
        <v>90</v>
      </c>
      <c r="CS40" s="248">
        <f xml:space="preserve"> Time!CS$155</f>
        <v>91</v>
      </c>
      <c r="CT40" s="248">
        <f xml:space="preserve"> Time!CT$155</f>
        <v>92</v>
      </c>
      <c r="CU40" s="248">
        <f xml:space="preserve"> Time!CU$155</f>
        <v>92</v>
      </c>
      <c r="CV40" s="248">
        <f xml:space="preserve"> Time!CV$155</f>
        <v>90</v>
      </c>
      <c r="CW40" s="248">
        <f xml:space="preserve"> Time!CW$155</f>
        <v>91</v>
      </c>
      <c r="CX40" s="248">
        <f xml:space="preserve"> Time!CX$155</f>
        <v>92</v>
      </c>
      <c r="CY40" s="248">
        <f xml:space="preserve"> Time!CY$155</f>
        <v>92</v>
      </c>
      <c r="CZ40" s="248">
        <f xml:space="preserve"> Time!CZ$155</f>
        <v>91</v>
      </c>
      <c r="DA40" s="248">
        <f xml:space="preserve"> Time!DA$155</f>
        <v>91</v>
      </c>
      <c r="DB40" s="248">
        <f xml:space="preserve"> Time!DB$155</f>
        <v>92</v>
      </c>
      <c r="DC40" s="248">
        <f xml:space="preserve"> Time!DC$155</f>
        <v>92</v>
      </c>
      <c r="DD40" s="248">
        <f xml:space="preserve"> Time!DD$155</f>
        <v>90</v>
      </c>
      <c r="DE40" s="248">
        <f xml:space="preserve"> Time!DE$155</f>
        <v>91</v>
      </c>
      <c r="DF40" s="248">
        <f xml:space="preserve"> Time!DF$155</f>
        <v>92</v>
      </c>
      <c r="DG40" s="248">
        <f xml:space="preserve"> Time!DG$155</f>
        <v>92</v>
      </c>
      <c r="DH40" s="248">
        <f xml:space="preserve"> Time!DH$155</f>
        <v>90</v>
      </c>
      <c r="DI40" s="248">
        <f xml:space="preserve"> Time!DI$155</f>
        <v>91</v>
      </c>
      <c r="DJ40" s="248">
        <f xml:space="preserve"> Time!DJ$155</f>
        <v>92</v>
      </c>
      <c r="DK40" s="248">
        <f xml:space="preserve"> Time!DK$155</f>
        <v>92</v>
      </c>
      <c r="DL40" s="248">
        <f xml:space="preserve"> Time!DL$155</f>
        <v>90</v>
      </c>
      <c r="DM40" s="248">
        <f xml:space="preserve"> Time!DM$155</f>
        <v>91</v>
      </c>
      <c r="DN40" s="248">
        <f xml:space="preserve"> Time!DN$155</f>
        <v>92</v>
      </c>
      <c r="DO40" s="248">
        <f xml:space="preserve"> Time!DO$155</f>
        <v>92</v>
      </c>
      <c r="DP40" s="248">
        <f xml:space="preserve"> Time!DP$155</f>
        <v>91</v>
      </c>
      <c r="DQ40" s="248">
        <f xml:space="preserve"> Time!DQ$155</f>
        <v>91</v>
      </c>
      <c r="DR40" s="248">
        <f xml:space="preserve"> Time!DR$155</f>
        <v>92</v>
      </c>
      <c r="DS40" s="248">
        <f xml:space="preserve"> Time!DS$155</f>
        <v>92</v>
      </c>
      <c r="DT40" s="248">
        <f xml:space="preserve"> Time!DT$155</f>
        <v>90</v>
      </c>
      <c r="DU40" s="248">
        <f xml:space="preserve"> Time!DU$155</f>
        <v>91</v>
      </c>
      <c r="DV40" s="248">
        <f xml:space="preserve"> Time!DV$155</f>
        <v>92</v>
      </c>
      <c r="DW40" s="248">
        <f xml:space="preserve"> Time!DW$155</f>
        <v>92</v>
      </c>
      <c r="DX40" s="248">
        <f xml:space="preserve"> Time!DX$155</f>
        <v>90</v>
      </c>
      <c r="DY40" s="248">
        <f xml:space="preserve"> Time!DY$155</f>
        <v>91</v>
      </c>
      <c r="DZ40" s="248">
        <f xml:space="preserve"> Time!DZ$155</f>
        <v>92</v>
      </c>
      <c r="EA40" s="248">
        <f xml:space="preserve"> Time!EA$155</f>
        <v>92</v>
      </c>
      <c r="EB40" s="248">
        <f xml:space="preserve"> Time!EB$155</f>
        <v>90</v>
      </c>
      <c r="EC40" s="248">
        <f xml:space="preserve"> Time!EC$155</f>
        <v>91</v>
      </c>
      <c r="ED40" s="248">
        <f xml:space="preserve"> Time!ED$155</f>
        <v>92</v>
      </c>
      <c r="EE40" s="248">
        <f xml:space="preserve"> Time!EE$155</f>
        <v>92</v>
      </c>
      <c r="EF40" s="248">
        <f xml:space="preserve"> Time!EF$155</f>
        <v>91</v>
      </c>
      <c r="EG40" s="248">
        <f xml:space="preserve"> Time!EG$155</f>
        <v>91</v>
      </c>
      <c r="EH40" s="248">
        <f xml:space="preserve"> Time!EH$155</f>
        <v>92</v>
      </c>
      <c r="EI40" s="248">
        <f xml:space="preserve"> Time!EI$155</f>
        <v>92</v>
      </c>
      <c r="EJ40" s="248">
        <f xml:space="preserve"> Time!EJ$155</f>
        <v>90</v>
      </c>
      <c r="EK40" s="248">
        <f xml:space="preserve"> Time!EK$155</f>
        <v>91</v>
      </c>
      <c r="EL40" s="248">
        <f xml:space="preserve"> Time!EL$155</f>
        <v>92</v>
      </c>
      <c r="EM40" s="248">
        <f xml:space="preserve"> Time!EM$155</f>
        <v>92</v>
      </c>
      <c r="EN40" s="248">
        <f xml:space="preserve"> Time!EN$155</f>
        <v>90</v>
      </c>
      <c r="EO40" s="248">
        <f xml:space="preserve"> Time!EO$155</f>
        <v>91</v>
      </c>
      <c r="EP40" s="248">
        <f xml:space="preserve"> Time!EP$155</f>
        <v>92</v>
      </c>
      <c r="EQ40" s="248">
        <f xml:space="preserve"> Time!EQ$155</f>
        <v>92</v>
      </c>
      <c r="ER40" s="248">
        <f xml:space="preserve"> Time!ER$155</f>
        <v>90</v>
      </c>
      <c r="ES40" s="248">
        <f xml:space="preserve"> Time!ES$155</f>
        <v>91</v>
      </c>
      <c r="ET40" s="248">
        <f xml:space="preserve"> Time!ET$155</f>
        <v>92</v>
      </c>
      <c r="EU40" s="248">
        <f xml:space="preserve"> Time!EU$155</f>
        <v>92</v>
      </c>
      <c r="EV40" s="248">
        <f xml:space="preserve"> Time!EV$155</f>
        <v>91</v>
      </c>
      <c r="EW40" s="248">
        <f xml:space="preserve"> Time!EW$155</f>
        <v>91</v>
      </c>
      <c r="EX40" s="248">
        <f xml:space="preserve"> Time!EX$155</f>
        <v>92</v>
      </c>
      <c r="EY40" s="248">
        <f xml:space="preserve"> Time!EY$155</f>
        <v>92</v>
      </c>
      <c r="EZ40" s="248">
        <f xml:space="preserve"> Time!EZ$155</f>
        <v>90</v>
      </c>
      <c r="FA40" s="248">
        <f xml:space="preserve"> Time!FA$155</f>
        <v>91</v>
      </c>
      <c r="FB40" s="248">
        <f xml:space="preserve"> Time!FB$155</f>
        <v>92</v>
      </c>
      <c r="FC40" s="248">
        <f xml:space="preserve"> Time!FC$155</f>
        <v>92</v>
      </c>
      <c r="FD40" s="248">
        <f xml:space="preserve"> Time!FD$155</f>
        <v>90</v>
      </c>
      <c r="FE40" s="248">
        <f xml:space="preserve"> Time!FE$155</f>
        <v>91</v>
      </c>
      <c r="FF40" s="248">
        <f xml:space="preserve"> Time!FF$155</f>
        <v>92</v>
      </c>
      <c r="FG40" s="248">
        <f xml:space="preserve"> Time!FG$155</f>
        <v>92</v>
      </c>
      <c r="FH40" s="248">
        <f xml:space="preserve"> Time!FH$155</f>
        <v>90</v>
      </c>
      <c r="FI40" s="248">
        <f xml:space="preserve"> Time!FI$155</f>
        <v>91</v>
      </c>
      <c r="FJ40" s="248">
        <f xml:space="preserve"> Time!FJ$155</f>
        <v>92</v>
      </c>
      <c r="FK40" s="248">
        <f xml:space="preserve"> Time!FK$155</f>
        <v>92</v>
      </c>
      <c r="FL40" s="248">
        <f xml:space="preserve"> Time!FL$155</f>
        <v>91</v>
      </c>
      <c r="FM40" s="248">
        <f xml:space="preserve"> Time!FM$155</f>
        <v>91</v>
      </c>
      <c r="FN40" s="248">
        <f xml:space="preserve"> Time!FN$155</f>
        <v>92</v>
      </c>
      <c r="FO40" s="248">
        <f xml:space="preserve"> Time!FO$155</f>
        <v>92</v>
      </c>
      <c r="FP40" s="248">
        <f xml:space="preserve"> Time!FP$155</f>
        <v>90</v>
      </c>
      <c r="FQ40" s="248">
        <f xml:space="preserve"> Time!FQ$155</f>
        <v>91</v>
      </c>
      <c r="FR40" s="248">
        <f xml:space="preserve"> Time!FR$155</f>
        <v>92</v>
      </c>
      <c r="FS40" s="248">
        <f xml:space="preserve"> Time!FS$155</f>
        <v>92</v>
      </c>
      <c r="FT40" s="248">
        <f xml:space="preserve"> Time!FT$155</f>
        <v>90</v>
      </c>
      <c r="FU40" s="248">
        <f xml:space="preserve"> Time!FU$155</f>
        <v>91</v>
      </c>
      <c r="FV40" s="248">
        <f xml:space="preserve"> Time!FV$155</f>
        <v>92</v>
      </c>
      <c r="FW40" s="248">
        <f xml:space="preserve"> Time!FW$155</f>
        <v>92</v>
      </c>
      <c r="FX40" s="248">
        <f xml:space="preserve"> Time!FX$155</f>
        <v>90</v>
      </c>
      <c r="FY40" s="248">
        <f xml:space="preserve"> Time!FY$155</f>
        <v>91</v>
      </c>
      <c r="FZ40" s="248">
        <f xml:space="preserve"> Time!FZ$155</f>
        <v>92</v>
      </c>
      <c r="GA40" s="248">
        <f xml:space="preserve"> Time!GA$155</f>
        <v>92</v>
      </c>
      <c r="GB40" s="248">
        <f xml:space="preserve"> Time!GB$155</f>
        <v>91</v>
      </c>
      <c r="GC40" s="248">
        <f xml:space="preserve"> Time!GC$155</f>
        <v>91</v>
      </c>
      <c r="GD40" s="248">
        <f xml:space="preserve"> Time!GD$155</f>
        <v>92</v>
      </c>
      <c r="GE40" s="248">
        <f xml:space="preserve"> Time!GE$155</f>
        <v>92</v>
      </c>
      <c r="GF40" s="248">
        <f xml:space="preserve"> Time!GF$155</f>
        <v>90</v>
      </c>
      <c r="GG40" s="248">
        <f xml:space="preserve"> Time!GG$155</f>
        <v>91</v>
      </c>
      <c r="GH40" s="248">
        <f xml:space="preserve"> Time!GH$155</f>
        <v>92</v>
      </c>
      <c r="GI40" s="248">
        <f xml:space="preserve"> Time!GI$155</f>
        <v>92</v>
      </c>
      <c r="GJ40" s="248">
        <f xml:space="preserve"> Time!GJ$155</f>
        <v>90</v>
      </c>
    </row>
    <row r="41" spans="1:255" s="363" customFormat="1" x14ac:dyDescent="0.25">
      <c r="A41" s="362"/>
      <c r="B41" s="362"/>
      <c r="C41" s="432"/>
      <c r="D41" s="159"/>
      <c r="E41" s="361" t="s">
        <v>235</v>
      </c>
      <c r="F41" s="361"/>
      <c r="G41" s="361" t="s">
        <v>108</v>
      </c>
      <c r="H41" s="361"/>
      <c r="I41" s="156"/>
      <c r="J41" s="361">
        <f t="shared" ref="J41:AO41" si="21" xml:space="preserve"> $F38 / $F39 * J40</f>
        <v>1.61E-2</v>
      </c>
      <c r="K41" s="361">
        <f t="shared" si="21"/>
        <v>1.61E-2</v>
      </c>
      <c r="L41" s="361">
        <f t="shared" si="21"/>
        <v>1.575E-2</v>
      </c>
      <c r="M41" s="361">
        <f t="shared" si="21"/>
        <v>1.5924999999999998E-2</v>
      </c>
      <c r="N41" s="361">
        <f t="shared" si="21"/>
        <v>1.61E-2</v>
      </c>
      <c r="O41" s="361">
        <f t="shared" si="21"/>
        <v>1.61E-2</v>
      </c>
      <c r="P41" s="361">
        <f t="shared" si="21"/>
        <v>1.575E-2</v>
      </c>
      <c r="Q41" s="361">
        <f t="shared" si="21"/>
        <v>1.5924999999999998E-2</v>
      </c>
      <c r="R41" s="361">
        <f t="shared" si="21"/>
        <v>1.61E-2</v>
      </c>
      <c r="S41" s="361">
        <f t="shared" si="21"/>
        <v>1.61E-2</v>
      </c>
      <c r="T41" s="361">
        <f t="shared" si="21"/>
        <v>1.575E-2</v>
      </c>
      <c r="U41" s="361">
        <f t="shared" si="21"/>
        <v>1.5924999999999998E-2</v>
      </c>
      <c r="V41" s="361">
        <f t="shared" si="21"/>
        <v>1.61E-2</v>
      </c>
      <c r="W41" s="361">
        <f t="shared" si="21"/>
        <v>1.61E-2</v>
      </c>
      <c r="X41" s="361">
        <f t="shared" si="21"/>
        <v>1.5924999999999998E-2</v>
      </c>
      <c r="Y41" s="361">
        <f t="shared" si="21"/>
        <v>1.5924999999999998E-2</v>
      </c>
      <c r="Z41" s="361">
        <f t="shared" si="21"/>
        <v>1.61E-2</v>
      </c>
      <c r="AA41" s="361">
        <f t="shared" si="21"/>
        <v>1.61E-2</v>
      </c>
      <c r="AB41" s="361">
        <f t="shared" si="21"/>
        <v>1.575E-2</v>
      </c>
      <c r="AC41" s="361">
        <f t="shared" si="21"/>
        <v>1.5924999999999998E-2</v>
      </c>
      <c r="AD41" s="361">
        <f t="shared" si="21"/>
        <v>1.61E-2</v>
      </c>
      <c r="AE41" s="361">
        <f t="shared" si="21"/>
        <v>1.61E-2</v>
      </c>
      <c r="AF41" s="361">
        <f t="shared" si="21"/>
        <v>1.575E-2</v>
      </c>
      <c r="AG41" s="361">
        <f t="shared" si="21"/>
        <v>1.5924999999999998E-2</v>
      </c>
      <c r="AH41" s="361">
        <f t="shared" si="21"/>
        <v>1.61E-2</v>
      </c>
      <c r="AI41" s="361">
        <f t="shared" si="21"/>
        <v>1.61E-2</v>
      </c>
      <c r="AJ41" s="361">
        <f t="shared" si="21"/>
        <v>1.575E-2</v>
      </c>
      <c r="AK41" s="361">
        <f t="shared" si="21"/>
        <v>1.5924999999999998E-2</v>
      </c>
      <c r="AL41" s="361">
        <f t="shared" si="21"/>
        <v>1.61E-2</v>
      </c>
      <c r="AM41" s="361">
        <f t="shared" si="21"/>
        <v>1.61E-2</v>
      </c>
      <c r="AN41" s="361">
        <f t="shared" si="21"/>
        <v>1.5924999999999998E-2</v>
      </c>
      <c r="AO41" s="361">
        <f t="shared" si="21"/>
        <v>1.5924999999999998E-2</v>
      </c>
      <c r="AP41" s="361">
        <f t="shared" ref="AP41:BU41" si="22" xml:space="preserve"> $F38 / $F39 * AP40</f>
        <v>1.61E-2</v>
      </c>
      <c r="AQ41" s="361">
        <f t="shared" si="22"/>
        <v>1.61E-2</v>
      </c>
      <c r="AR41" s="361">
        <f t="shared" si="22"/>
        <v>1.575E-2</v>
      </c>
      <c r="AS41" s="361">
        <f t="shared" si="22"/>
        <v>1.5924999999999998E-2</v>
      </c>
      <c r="AT41" s="361">
        <f t="shared" si="22"/>
        <v>1.61E-2</v>
      </c>
      <c r="AU41" s="361">
        <f t="shared" si="22"/>
        <v>1.61E-2</v>
      </c>
      <c r="AV41" s="361">
        <f t="shared" si="22"/>
        <v>1.575E-2</v>
      </c>
      <c r="AW41" s="361">
        <f t="shared" si="22"/>
        <v>1.5924999999999998E-2</v>
      </c>
      <c r="AX41" s="361">
        <f t="shared" si="22"/>
        <v>1.61E-2</v>
      </c>
      <c r="AY41" s="361">
        <f t="shared" si="22"/>
        <v>1.61E-2</v>
      </c>
      <c r="AZ41" s="361">
        <f t="shared" si="22"/>
        <v>1.575E-2</v>
      </c>
      <c r="BA41" s="361">
        <f t="shared" si="22"/>
        <v>1.5924999999999998E-2</v>
      </c>
      <c r="BB41" s="361">
        <f t="shared" si="22"/>
        <v>1.61E-2</v>
      </c>
      <c r="BC41" s="361">
        <f t="shared" si="22"/>
        <v>1.61E-2</v>
      </c>
      <c r="BD41" s="361">
        <f t="shared" si="22"/>
        <v>1.5924999999999998E-2</v>
      </c>
      <c r="BE41" s="361">
        <f t="shared" si="22"/>
        <v>1.5924999999999998E-2</v>
      </c>
      <c r="BF41" s="361">
        <f t="shared" si="22"/>
        <v>1.61E-2</v>
      </c>
      <c r="BG41" s="361">
        <f t="shared" si="22"/>
        <v>1.61E-2</v>
      </c>
      <c r="BH41" s="361">
        <f t="shared" si="22"/>
        <v>1.575E-2</v>
      </c>
      <c r="BI41" s="361">
        <f t="shared" si="22"/>
        <v>1.5924999999999998E-2</v>
      </c>
      <c r="BJ41" s="361">
        <f t="shared" si="22"/>
        <v>1.61E-2</v>
      </c>
      <c r="BK41" s="361">
        <f t="shared" si="22"/>
        <v>1.61E-2</v>
      </c>
      <c r="BL41" s="361">
        <f t="shared" si="22"/>
        <v>1.575E-2</v>
      </c>
      <c r="BM41" s="361">
        <f t="shared" si="22"/>
        <v>1.5924999999999998E-2</v>
      </c>
      <c r="BN41" s="361">
        <f t="shared" si="22"/>
        <v>1.61E-2</v>
      </c>
      <c r="BO41" s="361">
        <f t="shared" si="22"/>
        <v>1.61E-2</v>
      </c>
      <c r="BP41" s="361">
        <f t="shared" si="22"/>
        <v>1.575E-2</v>
      </c>
      <c r="BQ41" s="361">
        <f t="shared" si="22"/>
        <v>1.5924999999999998E-2</v>
      </c>
      <c r="BR41" s="361">
        <f t="shared" si="22"/>
        <v>1.61E-2</v>
      </c>
      <c r="BS41" s="361">
        <f t="shared" si="22"/>
        <v>1.61E-2</v>
      </c>
      <c r="BT41" s="361">
        <f t="shared" si="22"/>
        <v>1.5924999999999998E-2</v>
      </c>
      <c r="BU41" s="361">
        <f t="shared" si="22"/>
        <v>1.5924999999999998E-2</v>
      </c>
      <c r="BV41" s="361">
        <f t="shared" ref="BV41:DA41" si="23" xml:space="preserve"> $F38 / $F39 * BV40</f>
        <v>1.61E-2</v>
      </c>
      <c r="BW41" s="361">
        <f t="shared" si="23"/>
        <v>1.61E-2</v>
      </c>
      <c r="BX41" s="361">
        <f t="shared" si="23"/>
        <v>1.575E-2</v>
      </c>
      <c r="BY41" s="361">
        <f t="shared" si="23"/>
        <v>1.5924999999999998E-2</v>
      </c>
      <c r="BZ41" s="361">
        <f t="shared" si="23"/>
        <v>1.61E-2</v>
      </c>
      <c r="CA41" s="361">
        <f t="shared" si="23"/>
        <v>1.61E-2</v>
      </c>
      <c r="CB41" s="361">
        <f t="shared" si="23"/>
        <v>1.575E-2</v>
      </c>
      <c r="CC41" s="361">
        <f t="shared" si="23"/>
        <v>1.5924999999999998E-2</v>
      </c>
      <c r="CD41" s="361">
        <f t="shared" si="23"/>
        <v>1.61E-2</v>
      </c>
      <c r="CE41" s="361">
        <f t="shared" si="23"/>
        <v>1.61E-2</v>
      </c>
      <c r="CF41" s="361">
        <f t="shared" si="23"/>
        <v>1.575E-2</v>
      </c>
      <c r="CG41" s="361">
        <f t="shared" si="23"/>
        <v>1.5924999999999998E-2</v>
      </c>
      <c r="CH41" s="361">
        <f t="shared" si="23"/>
        <v>1.61E-2</v>
      </c>
      <c r="CI41" s="361">
        <f t="shared" si="23"/>
        <v>1.61E-2</v>
      </c>
      <c r="CJ41" s="361">
        <f t="shared" si="23"/>
        <v>1.5924999999999998E-2</v>
      </c>
      <c r="CK41" s="361">
        <f t="shared" si="23"/>
        <v>1.5924999999999998E-2</v>
      </c>
      <c r="CL41" s="361">
        <f t="shared" si="23"/>
        <v>1.61E-2</v>
      </c>
      <c r="CM41" s="361">
        <f t="shared" si="23"/>
        <v>1.61E-2</v>
      </c>
      <c r="CN41" s="361">
        <f t="shared" si="23"/>
        <v>1.575E-2</v>
      </c>
      <c r="CO41" s="361">
        <f t="shared" si="23"/>
        <v>1.5924999999999998E-2</v>
      </c>
      <c r="CP41" s="361">
        <f t="shared" si="23"/>
        <v>1.61E-2</v>
      </c>
      <c r="CQ41" s="361">
        <f t="shared" si="23"/>
        <v>1.61E-2</v>
      </c>
      <c r="CR41" s="361">
        <f t="shared" si="23"/>
        <v>1.575E-2</v>
      </c>
      <c r="CS41" s="361">
        <f t="shared" si="23"/>
        <v>1.5924999999999998E-2</v>
      </c>
      <c r="CT41" s="361">
        <f t="shared" si="23"/>
        <v>1.61E-2</v>
      </c>
      <c r="CU41" s="361">
        <f t="shared" si="23"/>
        <v>1.61E-2</v>
      </c>
      <c r="CV41" s="361">
        <f t="shared" si="23"/>
        <v>1.575E-2</v>
      </c>
      <c r="CW41" s="361">
        <f t="shared" si="23"/>
        <v>1.5924999999999998E-2</v>
      </c>
      <c r="CX41" s="361">
        <f t="shared" si="23"/>
        <v>1.61E-2</v>
      </c>
      <c r="CY41" s="361">
        <f t="shared" si="23"/>
        <v>1.61E-2</v>
      </c>
      <c r="CZ41" s="361">
        <f t="shared" si="23"/>
        <v>1.5924999999999998E-2</v>
      </c>
      <c r="DA41" s="361">
        <f t="shared" si="23"/>
        <v>1.5924999999999998E-2</v>
      </c>
      <c r="DB41" s="361">
        <f t="shared" ref="DB41:EG41" si="24" xml:space="preserve"> $F38 / $F39 * DB40</f>
        <v>1.61E-2</v>
      </c>
      <c r="DC41" s="361">
        <f t="shared" si="24"/>
        <v>1.61E-2</v>
      </c>
      <c r="DD41" s="361">
        <f t="shared" si="24"/>
        <v>1.575E-2</v>
      </c>
      <c r="DE41" s="361">
        <f t="shared" si="24"/>
        <v>1.5924999999999998E-2</v>
      </c>
      <c r="DF41" s="361">
        <f t="shared" si="24"/>
        <v>1.61E-2</v>
      </c>
      <c r="DG41" s="361">
        <f t="shared" si="24"/>
        <v>1.61E-2</v>
      </c>
      <c r="DH41" s="361">
        <f t="shared" si="24"/>
        <v>1.575E-2</v>
      </c>
      <c r="DI41" s="361">
        <f t="shared" si="24"/>
        <v>1.5924999999999998E-2</v>
      </c>
      <c r="DJ41" s="361">
        <f t="shared" si="24"/>
        <v>1.61E-2</v>
      </c>
      <c r="DK41" s="361">
        <f t="shared" si="24"/>
        <v>1.61E-2</v>
      </c>
      <c r="DL41" s="361">
        <f t="shared" si="24"/>
        <v>1.575E-2</v>
      </c>
      <c r="DM41" s="361">
        <f t="shared" si="24"/>
        <v>1.5924999999999998E-2</v>
      </c>
      <c r="DN41" s="361">
        <f t="shared" si="24"/>
        <v>1.61E-2</v>
      </c>
      <c r="DO41" s="361">
        <f t="shared" si="24"/>
        <v>1.61E-2</v>
      </c>
      <c r="DP41" s="361">
        <f t="shared" si="24"/>
        <v>1.5924999999999998E-2</v>
      </c>
      <c r="DQ41" s="361">
        <f t="shared" si="24"/>
        <v>1.5924999999999998E-2</v>
      </c>
      <c r="DR41" s="361">
        <f t="shared" si="24"/>
        <v>1.61E-2</v>
      </c>
      <c r="DS41" s="361">
        <f t="shared" si="24"/>
        <v>1.61E-2</v>
      </c>
      <c r="DT41" s="361">
        <f t="shared" si="24"/>
        <v>1.575E-2</v>
      </c>
      <c r="DU41" s="361">
        <f t="shared" si="24"/>
        <v>1.5924999999999998E-2</v>
      </c>
      <c r="DV41" s="361">
        <f t="shared" si="24"/>
        <v>1.61E-2</v>
      </c>
      <c r="DW41" s="361">
        <f t="shared" si="24"/>
        <v>1.61E-2</v>
      </c>
      <c r="DX41" s="361">
        <f t="shared" si="24"/>
        <v>1.575E-2</v>
      </c>
      <c r="DY41" s="361">
        <f t="shared" si="24"/>
        <v>1.5924999999999998E-2</v>
      </c>
      <c r="DZ41" s="361">
        <f t="shared" si="24"/>
        <v>1.61E-2</v>
      </c>
      <c r="EA41" s="361">
        <f t="shared" si="24"/>
        <v>1.61E-2</v>
      </c>
      <c r="EB41" s="361">
        <f t="shared" si="24"/>
        <v>1.575E-2</v>
      </c>
      <c r="EC41" s="361">
        <f t="shared" si="24"/>
        <v>1.5924999999999998E-2</v>
      </c>
      <c r="ED41" s="361">
        <f t="shared" si="24"/>
        <v>1.61E-2</v>
      </c>
      <c r="EE41" s="361">
        <f t="shared" si="24"/>
        <v>1.61E-2</v>
      </c>
      <c r="EF41" s="361">
        <f t="shared" si="24"/>
        <v>1.5924999999999998E-2</v>
      </c>
      <c r="EG41" s="361">
        <f t="shared" si="24"/>
        <v>1.5924999999999998E-2</v>
      </c>
      <c r="EH41" s="361">
        <f t="shared" ref="EH41:FM41" si="25" xml:space="preserve"> $F38 / $F39 * EH40</f>
        <v>1.61E-2</v>
      </c>
      <c r="EI41" s="361">
        <f t="shared" si="25"/>
        <v>1.61E-2</v>
      </c>
      <c r="EJ41" s="361">
        <f t="shared" si="25"/>
        <v>1.575E-2</v>
      </c>
      <c r="EK41" s="361">
        <f t="shared" si="25"/>
        <v>1.5924999999999998E-2</v>
      </c>
      <c r="EL41" s="361">
        <f t="shared" si="25"/>
        <v>1.61E-2</v>
      </c>
      <c r="EM41" s="361">
        <f t="shared" si="25"/>
        <v>1.61E-2</v>
      </c>
      <c r="EN41" s="361">
        <f t="shared" si="25"/>
        <v>1.575E-2</v>
      </c>
      <c r="EO41" s="361">
        <f t="shared" si="25"/>
        <v>1.5924999999999998E-2</v>
      </c>
      <c r="EP41" s="361">
        <f t="shared" si="25"/>
        <v>1.61E-2</v>
      </c>
      <c r="EQ41" s="361">
        <f t="shared" si="25"/>
        <v>1.61E-2</v>
      </c>
      <c r="ER41" s="361">
        <f t="shared" si="25"/>
        <v>1.575E-2</v>
      </c>
      <c r="ES41" s="361">
        <f t="shared" si="25"/>
        <v>1.5924999999999998E-2</v>
      </c>
      <c r="ET41" s="361">
        <f t="shared" si="25"/>
        <v>1.61E-2</v>
      </c>
      <c r="EU41" s="361">
        <f t="shared" si="25"/>
        <v>1.61E-2</v>
      </c>
      <c r="EV41" s="361">
        <f t="shared" si="25"/>
        <v>1.5924999999999998E-2</v>
      </c>
      <c r="EW41" s="361">
        <f t="shared" si="25"/>
        <v>1.5924999999999998E-2</v>
      </c>
      <c r="EX41" s="361">
        <f t="shared" si="25"/>
        <v>1.61E-2</v>
      </c>
      <c r="EY41" s="361">
        <f t="shared" si="25"/>
        <v>1.61E-2</v>
      </c>
      <c r="EZ41" s="361">
        <f t="shared" si="25"/>
        <v>1.575E-2</v>
      </c>
      <c r="FA41" s="361">
        <f t="shared" si="25"/>
        <v>1.5924999999999998E-2</v>
      </c>
      <c r="FB41" s="361">
        <f t="shared" si="25"/>
        <v>1.61E-2</v>
      </c>
      <c r="FC41" s="361">
        <f t="shared" si="25"/>
        <v>1.61E-2</v>
      </c>
      <c r="FD41" s="361">
        <f t="shared" si="25"/>
        <v>1.575E-2</v>
      </c>
      <c r="FE41" s="361">
        <f t="shared" si="25"/>
        <v>1.5924999999999998E-2</v>
      </c>
      <c r="FF41" s="361">
        <f t="shared" si="25"/>
        <v>1.61E-2</v>
      </c>
      <c r="FG41" s="361">
        <f t="shared" si="25"/>
        <v>1.61E-2</v>
      </c>
      <c r="FH41" s="361">
        <f t="shared" si="25"/>
        <v>1.575E-2</v>
      </c>
      <c r="FI41" s="361">
        <f t="shared" si="25"/>
        <v>1.5924999999999998E-2</v>
      </c>
      <c r="FJ41" s="361">
        <f t="shared" si="25"/>
        <v>1.61E-2</v>
      </c>
      <c r="FK41" s="361">
        <f t="shared" si="25"/>
        <v>1.61E-2</v>
      </c>
      <c r="FL41" s="361">
        <f t="shared" si="25"/>
        <v>1.5924999999999998E-2</v>
      </c>
      <c r="FM41" s="361">
        <f t="shared" si="25"/>
        <v>1.5924999999999998E-2</v>
      </c>
      <c r="FN41" s="361">
        <f t="shared" ref="FN41:GJ41" si="26" xml:space="preserve"> $F38 / $F39 * FN40</f>
        <v>1.61E-2</v>
      </c>
      <c r="FO41" s="361">
        <f t="shared" si="26"/>
        <v>1.61E-2</v>
      </c>
      <c r="FP41" s="361">
        <f t="shared" si="26"/>
        <v>1.575E-2</v>
      </c>
      <c r="FQ41" s="361">
        <f t="shared" si="26"/>
        <v>1.5924999999999998E-2</v>
      </c>
      <c r="FR41" s="361">
        <f t="shared" si="26"/>
        <v>1.61E-2</v>
      </c>
      <c r="FS41" s="361">
        <f t="shared" si="26"/>
        <v>1.61E-2</v>
      </c>
      <c r="FT41" s="361">
        <f t="shared" si="26"/>
        <v>1.575E-2</v>
      </c>
      <c r="FU41" s="361">
        <f t="shared" si="26"/>
        <v>1.5924999999999998E-2</v>
      </c>
      <c r="FV41" s="361">
        <f t="shared" si="26"/>
        <v>1.61E-2</v>
      </c>
      <c r="FW41" s="361">
        <f t="shared" si="26"/>
        <v>1.61E-2</v>
      </c>
      <c r="FX41" s="361">
        <f t="shared" si="26"/>
        <v>1.575E-2</v>
      </c>
      <c r="FY41" s="361">
        <f t="shared" si="26"/>
        <v>1.5924999999999998E-2</v>
      </c>
      <c r="FZ41" s="361">
        <f t="shared" si="26"/>
        <v>1.61E-2</v>
      </c>
      <c r="GA41" s="361">
        <f t="shared" si="26"/>
        <v>1.61E-2</v>
      </c>
      <c r="GB41" s="361">
        <f t="shared" si="26"/>
        <v>1.5924999999999998E-2</v>
      </c>
      <c r="GC41" s="361">
        <f t="shared" si="26"/>
        <v>1.5924999999999998E-2</v>
      </c>
      <c r="GD41" s="361">
        <f t="shared" si="26"/>
        <v>1.61E-2</v>
      </c>
      <c r="GE41" s="361">
        <f t="shared" si="26"/>
        <v>1.61E-2</v>
      </c>
      <c r="GF41" s="361">
        <f t="shared" si="26"/>
        <v>1.575E-2</v>
      </c>
      <c r="GG41" s="361">
        <f t="shared" si="26"/>
        <v>1.5924999999999998E-2</v>
      </c>
      <c r="GH41" s="361">
        <f t="shared" si="26"/>
        <v>1.61E-2</v>
      </c>
      <c r="GI41" s="361">
        <f t="shared" si="26"/>
        <v>1.61E-2</v>
      </c>
      <c r="GJ41" s="361">
        <f t="shared" si="26"/>
        <v>1.575E-2</v>
      </c>
    </row>
    <row r="43" spans="1:255" x14ac:dyDescent="0.25">
      <c r="E43" s="126" t="str">
        <f t="shared" ref="E43:AJ43" si="27" xml:space="preserve"> E$28</f>
        <v>Senior debt balance BEG</v>
      </c>
      <c r="F43" s="126">
        <f t="shared" si="27"/>
        <v>0</v>
      </c>
      <c r="G43" s="126" t="str">
        <f t="shared" si="27"/>
        <v>$ 000s</v>
      </c>
      <c r="H43" s="126">
        <f t="shared" si="27"/>
        <v>0</v>
      </c>
      <c r="I43" s="126">
        <f t="shared" si="27"/>
        <v>0</v>
      </c>
      <c r="J43" s="126">
        <f t="shared" si="27"/>
        <v>0</v>
      </c>
      <c r="K43" s="126">
        <f t="shared" si="27"/>
        <v>0</v>
      </c>
      <c r="L43" s="126">
        <f t="shared" si="27"/>
        <v>0</v>
      </c>
      <c r="M43" s="126">
        <f t="shared" si="27"/>
        <v>70000</v>
      </c>
      <c r="N43" s="126">
        <f t="shared" si="27"/>
        <v>68250</v>
      </c>
      <c r="O43" s="126">
        <f t="shared" si="27"/>
        <v>66500</v>
      </c>
      <c r="P43" s="126">
        <f t="shared" si="27"/>
        <v>64750</v>
      </c>
      <c r="Q43" s="126">
        <f t="shared" si="27"/>
        <v>63000</v>
      </c>
      <c r="R43" s="126">
        <f t="shared" si="27"/>
        <v>61250</v>
      </c>
      <c r="S43" s="126">
        <f t="shared" si="27"/>
        <v>59500</v>
      </c>
      <c r="T43" s="126">
        <f t="shared" si="27"/>
        <v>57750</v>
      </c>
      <c r="U43" s="126">
        <f t="shared" si="27"/>
        <v>56000</v>
      </c>
      <c r="V43" s="126">
        <f t="shared" si="27"/>
        <v>54250</v>
      </c>
      <c r="W43" s="126">
        <f t="shared" si="27"/>
        <v>52500</v>
      </c>
      <c r="X43" s="126">
        <f t="shared" si="27"/>
        <v>50750</v>
      </c>
      <c r="Y43" s="126">
        <f t="shared" si="27"/>
        <v>49000</v>
      </c>
      <c r="Z43" s="126">
        <f t="shared" si="27"/>
        <v>47250</v>
      </c>
      <c r="AA43" s="126">
        <f t="shared" si="27"/>
        <v>45500</v>
      </c>
      <c r="AB43" s="126">
        <f t="shared" si="27"/>
        <v>43750</v>
      </c>
      <c r="AC43" s="126">
        <f t="shared" si="27"/>
        <v>42000</v>
      </c>
      <c r="AD43" s="126">
        <f t="shared" si="27"/>
        <v>40250</v>
      </c>
      <c r="AE43" s="126">
        <f t="shared" si="27"/>
        <v>38500</v>
      </c>
      <c r="AF43" s="126">
        <f t="shared" si="27"/>
        <v>36750</v>
      </c>
      <c r="AG43" s="126">
        <f t="shared" si="27"/>
        <v>35000</v>
      </c>
      <c r="AH43" s="126">
        <f t="shared" si="27"/>
        <v>33250</v>
      </c>
      <c r="AI43" s="126">
        <f t="shared" si="27"/>
        <v>31500</v>
      </c>
      <c r="AJ43" s="126">
        <f t="shared" si="27"/>
        <v>29750</v>
      </c>
      <c r="AK43" s="126">
        <f t="shared" ref="AK43:BP43" si="28" xml:space="preserve"> AK$28</f>
        <v>28000</v>
      </c>
      <c r="AL43" s="126">
        <f t="shared" si="28"/>
        <v>26250</v>
      </c>
      <c r="AM43" s="126">
        <f t="shared" si="28"/>
        <v>24500</v>
      </c>
      <c r="AN43" s="126">
        <f t="shared" si="28"/>
        <v>22750</v>
      </c>
      <c r="AO43" s="126">
        <f t="shared" si="28"/>
        <v>21000</v>
      </c>
      <c r="AP43" s="126">
        <f t="shared" si="28"/>
        <v>19250</v>
      </c>
      <c r="AQ43" s="126">
        <f t="shared" si="28"/>
        <v>17500</v>
      </c>
      <c r="AR43" s="126">
        <f t="shared" si="28"/>
        <v>15750</v>
      </c>
      <c r="AS43" s="126">
        <f t="shared" si="28"/>
        <v>14000</v>
      </c>
      <c r="AT43" s="126">
        <f t="shared" si="28"/>
        <v>12250</v>
      </c>
      <c r="AU43" s="126">
        <f t="shared" si="28"/>
        <v>10500</v>
      </c>
      <c r="AV43" s="126">
        <f t="shared" si="28"/>
        <v>8750</v>
      </c>
      <c r="AW43" s="126">
        <f t="shared" si="28"/>
        <v>7000</v>
      </c>
      <c r="AX43" s="126">
        <f t="shared" si="28"/>
        <v>5250</v>
      </c>
      <c r="AY43" s="126">
        <f t="shared" si="28"/>
        <v>3500</v>
      </c>
      <c r="AZ43" s="126">
        <f t="shared" si="28"/>
        <v>1750</v>
      </c>
      <c r="BA43" s="126">
        <f t="shared" si="28"/>
        <v>0</v>
      </c>
      <c r="BB43" s="126">
        <f t="shared" si="28"/>
        <v>0</v>
      </c>
      <c r="BC43" s="126">
        <f t="shared" si="28"/>
        <v>0</v>
      </c>
      <c r="BD43" s="126">
        <f t="shared" si="28"/>
        <v>0</v>
      </c>
      <c r="BE43" s="126">
        <f t="shared" si="28"/>
        <v>0</v>
      </c>
      <c r="BF43" s="126">
        <f t="shared" si="28"/>
        <v>0</v>
      </c>
      <c r="BG43" s="126">
        <f t="shared" si="28"/>
        <v>0</v>
      </c>
      <c r="BH43" s="126">
        <f t="shared" si="28"/>
        <v>0</v>
      </c>
      <c r="BI43" s="126">
        <f t="shared" si="28"/>
        <v>0</v>
      </c>
      <c r="BJ43" s="126">
        <f t="shared" si="28"/>
        <v>0</v>
      </c>
      <c r="BK43" s="126">
        <f t="shared" si="28"/>
        <v>0</v>
      </c>
      <c r="BL43" s="126">
        <f t="shared" si="28"/>
        <v>0</v>
      </c>
      <c r="BM43" s="126">
        <f t="shared" si="28"/>
        <v>0</v>
      </c>
      <c r="BN43" s="126">
        <f t="shared" si="28"/>
        <v>0</v>
      </c>
      <c r="BO43" s="126">
        <f t="shared" si="28"/>
        <v>0</v>
      </c>
      <c r="BP43" s="126">
        <f t="shared" si="28"/>
        <v>0</v>
      </c>
      <c r="BQ43" s="126">
        <f t="shared" ref="BQ43:CV43" si="29" xml:space="preserve"> BQ$28</f>
        <v>0</v>
      </c>
      <c r="BR43" s="126">
        <f t="shared" si="29"/>
        <v>0</v>
      </c>
      <c r="BS43" s="126">
        <f t="shared" si="29"/>
        <v>0</v>
      </c>
      <c r="BT43" s="126">
        <f t="shared" si="29"/>
        <v>0</v>
      </c>
      <c r="BU43" s="126">
        <f t="shared" si="29"/>
        <v>0</v>
      </c>
      <c r="BV43" s="126">
        <f t="shared" si="29"/>
        <v>0</v>
      </c>
      <c r="BW43" s="126">
        <f t="shared" si="29"/>
        <v>0</v>
      </c>
      <c r="BX43" s="126">
        <f t="shared" si="29"/>
        <v>0</v>
      </c>
      <c r="BY43" s="126">
        <f t="shared" si="29"/>
        <v>0</v>
      </c>
      <c r="BZ43" s="126">
        <f t="shared" si="29"/>
        <v>0</v>
      </c>
      <c r="CA43" s="126">
        <f t="shared" si="29"/>
        <v>0</v>
      </c>
      <c r="CB43" s="126">
        <f t="shared" si="29"/>
        <v>0</v>
      </c>
      <c r="CC43" s="126">
        <f t="shared" si="29"/>
        <v>0</v>
      </c>
      <c r="CD43" s="126">
        <f t="shared" si="29"/>
        <v>0</v>
      </c>
      <c r="CE43" s="126">
        <f t="shared" si="29"/>
        <v>0</v>
      </c>
      <c r="CF43" s="126">
        <f t="shared" si="29"/>
        <v>0</v>
      </c>
      <c r="CG43" s="126">
        <f t="shared" si="29"/>
        <v>0</v>
      </c>
      <c r="CH43" s="126">
        <f t="shared" si="29"/>
        <v>0</v>
      </c>
      <c r="CI43" s="126">
        <f t="shared" si="29"/>
        <v>0</v>
      </c>
      <c r="CJ43" s="126">
        <f t="shared" si="29"/>
        <v>0</v>
      </c>
      <c r="CK43" s="126">
        <f t="shared" si="29"/>
        <v>0</v>
      </c>
      <c r="CL43" s="126">
        <f t="shared" si="29"/>
        <v>0</v>
      </c>
      <c r="CM43" s="126">
        <f t="shared" si="29"/>
        <v>0</v>
      </c>
      <c r="CN43" s="126">
        <f t="shared" si="29"/>
        <v>0</v>
      </c>
      <c r="CO43" s="126">
        <f t="shared" si="29"/>
        <v>0</v>
      </c>
      <c r="CP43" s="126">
        <f t="shared" si="29"/>
        <v>0</v>
      </c>
      <c r="CQ43" s="126">
        <f t="shared" si="29"/>
        <v>0</v>
      </c>
      <c r="CR43" s="126">
        <f t="shared" si="29"/>
        <v>0</v>
      </c>
      <c r="CS43" s="126">
        <f t="shared" si="29"/>
        <v>0</v>
      </c>
      <c r="CT43" s="126">
        <f t="shared" si="29"/>
        <v>0</v>
      </c>
      <c r="CU43" s="126">
        <f t="shared" si="29"/>
        <v>0</v>
      </c>
      <c r="CV43" s="126">
        <f t="shared" si="29"/>
        <v>0</v>
      </c>
      <c r="CW43" s="126">
        <f t="shared" ref="CW43:EB43" si="30" xml:space="preserve"> CW$28</f>
        <v>0</v>
      </c>
      <c r="CX43" s="126">
        <f t="shared" si="30"/>
        <v>0</v>
      </c>
      <c r="CY43" s="126">
        <f t="shared" si="30"/>
        <v>0</v>
      </c>
      <c r="CZ43" s="126">
        <f t="shared" si="30"/>
        <v>0</v>
      </c>
      <c r="DA43" s="126">
        <f t="shared" si="30"/>
        <v>0</v>
      </c>
      <c r="DB43" s="126">
        <f t="shared" si="30"/>
        <v>0</v>
      </c>
      <c r="DC43" s="126">
        <f t="shared" si="30"/>
        <v>0</v>
      </c>
      <c r="DD43" s="126">
        <f t="shared" si="30"/>
        <v>0</v>
      </c>
      <c r="DE43" s="126">
        <f t="shared" si="30"/>
        <v>0</v>
      </c>
      <c r="DF43" s="126">
        <f t="shared" si="30"/>
        <v>0</v>
      </c>
      <c r="DG43" s="126">
        <f t="shared" si="30"/>
        <v>0</v>
      </c>
      <c r="DH43" s="126">
        <f t="shared" si="30"/>
        <v>0</v>
      </c>
      <c r="DI43" s="126">
        <f t="shared" si="30"/>
        <v>0</v>
      </c>
      <c r="DJ43" s="126">
        <f t="shared" si="30"/>
        <v>0</v>
      </c>
      <c r="DK43" s="126">
        <f t="shared" si="30"/>
        <v>0</v>
      </c>
      <c r="DL43" s="126">
        <f t="shared" si="30"/>
        <v>0</v>
      </c>
      <c r="DM43" s="126">
        <f t="shared" si="30"/>
        <v>0</v>
      </c>
      <c r="DN43" s="126">
        <f t="shared" si="30"/>
        <v>0</v>
      </c>
      <c r="DO43" s="126">
        <f t="shared" si="30"/>
        <v>0</v>
      </c>
      <c r="DP43" s="126">
        <f t="shared" si="30"/>
        <v>0</v>
      </c>
      <c r="DQ43" s="126">
        <f t="shared" si="30"/>
        <v>0</v>
      </c>
      <c r="DR43" s="126">
        <f t="shared" si="30"/>
        <v>0</v>
      </c>
      <c r="DS43" s="126">
        <f t="shared" si="30"/>
        <v>0</v>
      </c>
      <c r="DT43" s="126">
        <f t="shared" si="30"/>
        <v>0</v>
      </c>
      <c r="DU43" s="126">
        <f t="shared" si="30"/>
        <v>0</v>
      </c>
      <c r="DV43" s="126">
        <f t="shared" si="30"/>
        <v>0</v>
      </c>
      <c r="DW43" s="126">
        <f t="shared" si="30"/>
        <v>0</v>
      </c>
      <c r="DX43" s="126">
        <f t="shared" si="30"/>
        <v>0</v>
      </c>
      <c r="DY43" s="126">
        <f t="shared" si="30"/>
        <v>0</v>
      </c>
      <c r="DZ43" s="126">
        <f t="shared" si="30"/>
        <v>0</v>
      </c>
      <c r="EA43" s="126">
        <f t="shared" si="30"/>
        <v>0</v>
      </c>
      <c r="EB43" s="126">
        <f t="shared" si="30"/>
        <v>0</v>
      </c>
      <c r="EC43" s="126">
        <f t="shared" ref="EC43:FH43" si="31" xml:space="preserve"> EC$28</f>
        <v>0</v>
      </c>
      <c r="ED43" s="126">
        <f t="shared" si="31"/>
        <v>0</v>
      </c>
      <c r="EE43" s="126">
        <f t="shared" si="31"/>
        <v>0</v>
      </c>
      <c r="EF43" s="126">
        <f t="shared" si="31"/>
        <v>0</v>
      </c>
      <c r="EG43" s="126">
        <f t="shared" si="31"/>
        <v>0</v>
      </c>
      <c r="EH43" s="126">
        <f t="shared" si="31"/>
        <v>0</v>
      </c>
      <c r="EI43" s="126">
        <f t="shared" si="31"/>
        <v>0</v>
      </c>
      <c r="EJ43" s="126">
        <f t="shared" si="31"/>
        <v>0</v>
      </c>
      <c r="EK43" s="126">
        <f t="shared" si="31"/>
        <v>0</v>
      </c>
      <c r="EL43" s="126">
        <f t="shared" si="31"/>
        <v>0</v>
      </c>
      <c r="EM43" s="126">
        <f t="shared" si="31"/>
        <v>0</v>
      </c>
      <c r="EN43" s="126">
        <f t="shared" si="31"/>
        <v>0</v>
      </c>
      <c r="EO43" s="126">
        <f t="shared" si="31"/>
        <v>0</v>
      </c>
      <c r="EP43" s="126">
        <f t="shared" si="31"/>
        <v>0</v>
      </c>
      <c r="EQ43" s="126">
        <f t="shared" si="31"/>
        <v>0</v>
      </c>
      <c r="ER43" s="126">
        <f t="shared" si="31"/>
        <v>0</v>
      </c>
      <c r="ES43" s="126">
        <f t="shared" si="31"/>
        <v>0</v>
      </c>
      <c r="ET43" s="126">
        <f t="shared" si="31"/>
        <v>0</v>
      </c>
      <c r="EU43" s="126">
        <f t="shared" si="31"/>
        <v>0</v>
      </c>
      <c r="EV43" s="126">
        <f t="shared" si="31"/>
        <v>0</v>
      </c>
      <c r="EW43" s="126">
        <f t="shared" si="31"/>
        <v>0</v>
      </c>
      <c r="EX43" s="126">
        <f t="shared" si="31"/>
        <v>0</v>
      </c>
      <c r="EY43" s="126">
        <f t="shared" si="31"/>
        <v>0</v>
      </c>
      <c r="EZ43" s="126">
        <f t="shared" si="31"/>
        <v>0</v>
      </c>
      <c r="FA43" s="126">
        <f t="shared" si="31"/>
        <v>0</v>
      </c>
      <c r="FB43" s="126">
        <f t="shared" si="31"/>
        <v>0</v>
      </c>
      <c r="FC43" s="126">
        <f t="shared" si="31"/>
        <v>0</v>
      </c>
      <c r="FD43" s="126">
        <f t="shared" si="31"/>
        <v>0</v>
      </c>
      <c r="FE43" s="126">
        <f t="shared" si="31"/>
        <v>0</v>
      </c>
      <c r="FF43" s="126">
        <f t="shared" si="31"/>
        <v>0</v>
      </c>
      <c r="FG43" s="126">
        <f t="shared" si="31"/>
        <v>0</v>
      </c>
      <c r="FH43" s="126">
        <f t="shared" si="31"/>
        <v>0</v>
      </c>
      <c r="FI43" s="126">
        <f t="shared" ref="FI43:GJ43" si="32" xml:space="preserve"> FI$28</f>
        <v>0</v>
      </c>
      <c r="FJ43" s="126">
        <f t="shared" si="32"/>
        <v>0</v>
      </c>
      <c r="FK43" s="126">
        <f t="shared" si="32"/>
        <v>0</v>
      </c>
      <c r="FL43" s="126">
        <f t="shared" si="32"/>
        <v>0</v>
      </c>
      <c r="FM43" s="126">
        <f t="shared" si="32"/>
        <v>0</v>
      </c>
      <c r="FN43" s="126">
        <f t="shared" si="32"/>
        <v>0</v>
      </c>
      <c r="FO43" s="126">
        <f t="shared" si="32"/>
        <v>0</v>
      </c>
      <c r="FP43" s="126">
        <f t="shared" si="32"/>
        <v>0</v>
      </c>
      <c r="FQ43" s="126">
        <f t="shared" si="32"/>
        <v>0</v>
      </c>
      <c r="FR43" s="126">
        <f t="shared" si="32"/>
        <v>0</v>
      </c>
      <c r="FS43" s="126">
        <f t="shared" si="32"/>
        <v>0</v>
      </c>
      <c r="FT43" s="126">
        <f t="shared" si="32"/>
        <v>0</v>
      </c>
      <c r="FU43" s="126">
        <f t="shared" si="32"/>
        <v>0</v>
      </c>
      <c r="FV43" s="126">
        <f t="shared" si="32"/>
        <v>0</v>
      </c>
      <c r="FW43" s="126">
        <f t="shared" si="32"/>
        <v>0</v>
      </c>
      <c r="FX43" s="126">
        <f t="shared" si="32"/>
        <v>0</v>
      </c>
      <c r="FY43" s="126">
        <f t="shared" si="32"/>
        <v>0</v>
      </c>
      <c r="FZ43" s="126">
        <f t="shared" si="32"/>
        <v>0</v>
      </c>
      <c r="GA43" s="126">
        <f t="shared" si="32"/>
        <v>0</v>
      </c>
      <c r="GB43" s="126">
        <f t="shared" si="32"/>
        <v>0</v>
      </c>
      <c r="GC43" s="126">
        <f t="shared" si="32"/>
        <v>0</v>
      </c>
      <c r="GD43" s="126">
        <f t="shared" si="32"/>
        <v>0</v>
      </c>
      <c r="GE43" s="126">
        <f t="shared" si="32"/>
        <v>0</v>
      </c>
      <c r="GF43" s="126">
        <f t="shared" si="32"/>
        <v>0</v>
      </c>
      <c r="GG43" s="126">
        <f t="shared" si="32"/>
        <v>0</v>
      </c>
      <c r="GH43" s="126">
        <f t="shared" si="32"/>
        <v>0</v>
      </c>
      <c r="GI43" s="126">
        <f t="shared" si="32"/>
        <v>0</v>
      </c>
      <c r="GJ43" s="126">
        <f t="shared" si="32"/>
        <v>0</v>
      </c>
    </row>
    <row r="44" spans="1:255" x14ac:dyDescent="0.25">
      <c r="E44" s="367" t="str">
        <f t="shared" ref="E44:AJ44" si="33" xml:space="preserve"> E$41</f>
        <v>Senior debt period interest rate</v>
      </c>
      <c r="F44" s="367">
        <f t="shared" si="33"/>
        <v>0</v>
      </c>
      <c r="G44" s="367" t="str">
        <f t="shared" si="33"/>
        <v>%</v>
      </c>
      <c r="H44" s="367">
        <f t="shared" si="33"/>
        <v>0</v>
      </c>
      <c r="I44" s="367">
        <f t="shared" si="33"/>
        <v>0</v>
      </c>
      <c r="J44" s="367">
        <f t="shared" si="33"/>
        <v>1.61E-2</v>
      </c>
      <c r="K44" s="367">
        <f t="shared" si="33"/>
        <v>1.61E-2</v>
      </c>
      <c r="L44" s="367">
        <f t="shared" si="33"/>
        <v>1.575E-2</v>
      </c>
      <c r="M44" s="367">
        <f t="shared" si="33"/>
        <v>1.5924999999999998E-2</v>
      </c>
      <c r="N44" s="367">
        <f t="shared" si="33"/>
        <v>1.61E-2</v>
      </c>
      <c r="O44" s="367">
        <f t="shared" si="33"/>
        <v>1.61E-2</v>
      </c>
      <c r="P44" s="367">
        <f t="shared" si="33"/>
        <v>1.575E-2</v>
      </c>
      <c r="Q44" s="367">
        <f t="shared" si="33"/>
        <v>1.5924999999999998E-2</v>
      </c>
      <c r="R44" s="367">
        <f t="shared" si="33"/>
        <v>1.61E-2</v>
      </c>
      <c r="S44" s="367">
        <f t="shared" si="33"/>
        <v>1.61E-2</v>
      </c>
      <c r="T44" s="367">
        <f t="shared" si="33"/>
        <v>1.575E-2</v>
      </c>
      <c r="U44" s="367">
        <f t="shared" si="33"/>
        <v>1.5924999999999998E-2</v>
      </c>
      <c r="V44" s="367">
        <f t="shared" si="33"/>
        <v>1.61E-2</v>
      </c>
      <c r="W44" s="367">
        <f t="shared" si="33"/>
        <v>1.61E-2</v>
      </c>
      <c r="X44" s="367">
        <f t="shared" si="33"/>
        <v>1.5924999999999998E-2</v>
      </c>
      <c r="Y44" s="367">
        <f t="shared" si="33"/>
        <v>1.5924999999999998E-2</v>
      </c>
      <c r="Z44" s="367">
        <f t="shared" si="33"/>
        <v>1.61E-2</v>
      </c>
      <c r="AA44" s="367">
        <f t="shared" si="33"/>
        <v>1.61E-2</v>
      </c>
      <c r="AB44" s="367">
        <f t="shared" si="33"/>
        <v>1.575E-2</v>
      </c>
      <c r="AC44" s="367">
        <f t="shared" si="33"/>
        <v>1.5924999999999998E-2</v>
      </c>
      <c r="AD44" s="367">
        <f t="shared" si="33"/>
        <v>1.61E-2</v>
      </c>
      <c r="AE44" s="367">
        <f t="shared" si="33"/>
        <v>1.61E-2</v>
      </c>
      <c r="AF44" s="367">
        <f t="shared" si="33"/>
        <v>1.575E-2</v>
      </c>
      <c r="AG44" s="367">
        <f t="shared" si="33"/>
        <v>1.5924999999999998E-2</v>
      </c>
      <c r="AH44" s="367">
        <f t="shared" si="33"/>
        <v>1.61E-2</v>
      </c>
      <c r="AI44" s="367">
        <f t="shared" si="33"/>
        <v>1.61E-2</v>
      </c>
      <c r="AJ44" s="367">
        <f t="shared" si="33"/>
        <v>1.575E-2</v>
      </c>
      <c r="AK44" s="367">
        <f t="shared" ref="AK44:BP44" si="34" xml:space="preserve"> AK$41</f>
        <v>1.5924999999999998E-2</v>
      </c>
      <c r="AL44" s="367">
        <f t="shared" si="34"/>
        <v>1.61E-2</v>
      </c>
      <c r="AM44" s="367">
        <f t="shared" si="34"/>
        <v>1.61E-2</v>
      </c>
      <c r="AN44" s="367">
        <f t="shared" si="34"/>
        <v>1.5924999999999998E-2</v>
      </c>
      <c r="AO44" s="367">
        <f t="shared" si="34"/>
        <v>1.5924999999999998E-2</v>
      </c>
      <c r="AP44" s="367">
        <f t="shared" si="34"/>
        <v>1.61E-2</v>
      </c>
      <c r="AQ44" s="367">
        <f t="shared" si="34"/>
        <v>1.61E-2</v>
      </c>
      <c r="AR44" s="367">
        <f t="shared" si="34"/>
        <v>1.575E-2</v>
      </c>
      <c r="AS44" s="367">
        <f t="shared" si="34"/>
        <v>1.5924999999999998E-2</v>
      </c>
      <c r="AT44" s="367">
        <f t="shared" si="34"/>
        <v>1.61E-2</v>
      </c>
      <c r="AU44" s="367">
        <f t="shared" si="34"/>
        <v>1.61E-2</v>
      </c>
      <c r="AV44" s="367">
        <f t="shared" si="34"/>
        <v>1.575E-2</v>
      </c>
      <c r="AW44" s="367">
        <f t="shared" si="34"/>
        <v>1.5924999999999998E-2</v>
      </c>
      <c r="AX44" s="367">
        <f t="shared" si="34"/>
        <v>1.61E-2</v>
      </c>
      <c r="AY44" s="367">
        <f t="shared" si="34"/>
        <v>1.61E-2</v>
      </c>
      <c r="AZ44" s="367">
        <f t="shared" si="34"/>
        <v>1.575E-2</v>
      </c>
      <c r="BA44" s="367">
        <f t="shared" si="34"/>
        <v>1.5924999999999998E-2</v>
      </c>
      <c r="BB44" s="367">
        <f t="shared" si="34"/>
        <v>1.61E-2</v>
      </c>
      <c r="BC44" s="367">
        <f t="shared" si="34"/>
        <v>1.61E-2</v>
      </c>
      <c r="BD44" s="367">
        <f t="shared" si="34"/>
        <v>1.5924999999999998E-2</v>
      </c>
      <c r="BE44" s="367">
        <f t="shared" si="34"/>
        <v>1.5924999999999998E-2</v>
      </c>
      <c r="BF44" s="367">
        <f t="shared" si="34"/>
        <v>1.61E-2</v>
      </c>
      <c r="BG44" s="367">
        <f t="shared" si="34"/>
        <v>1.61E-2</v>
      </c>
      <c r="BH44" s="367">
        <f t="shared" si="34"/>
        <v>1.575E-2</v>
      </c>
      <c r="BI44" s="367">
        <f t="shared" si="34"/>
        <v>1.5924999999999998E-2</v>
      </c>
      <c r="BJ44" s="367">
        <f t="shared" si="34"/>
        <v>1.61E-2</v>
      </c>
      <c r="BK44" s="367">
        <f t="shared" si="34"/>
        <v>1.61E-2</v>
      </c>
      <c r="BL44" s="367">
        <f t="shared" si="34"/>
        <v>1.575E-2</v>
      </c>
      <c r="BM44" s="367">
        <f t="shared" si="34"/>
        <v>1.5924999999999998E-2</v>
      </c>
      <c r="BN44" s="367">
        <f t="shared" si="34"/>
        <v>1.61E-2</v>
      </c>
      <c r="BO44" s="367">
        <f t="shared" si="34"/>
        <v>1.61E-2</v>
      </c>
      <c r="BP44" s="367">
        <f t="shared" si="34"/>
        <v>1.575E-2</v>
      </c>
      <c r="BQ44" s="367">
        <f t="shared" ref="BQ44:CV44" si="35" xml:space="preserve"> BQ$41</f>
        <v>1.5924999999999998E-2</v>
      </c>
      <c r="BR44" s="367">
        <f t="shared" si="35"/>
        <v>1.61E-2</v>
      </c>
      <c r="BS44" s="367">
        <f t="shared" si="35"/>
        <v>1.61E-2</v>
      </c>
      <c r="BT44" s="367">
        <f t="shared" si="35"/>
        <v>1.5924999999999998E-2</v>
      </c>
      <c r="BU44" s="367">
        <f t="shared" si="35"/>
        <v>1.5924999999999998E-2</v>
      </c>
      <c r="BV44" s="367">
        <f t="shared" si="35"/>
        <v>1.61E-2</v>
      </c>
      <c r="BW44" s="367">
        <f t="shared" si="35"/>
        <v>1.61E-2</v>
      </c>
      <c r="BX44" s="367">
        <f t="shared" si="35"/>
        <v>1.575E-2</v>
      </c>
      <c r="BY44" s="367">
        <f t="shared" si="35"/>
        <v>1.5924999999999998E-2</v>
      </c>
      <c r="BZ44" s="367">
        <f t="shared" si="35"/>
        <v>1.61E-2</v>
      </c>
      <c r="CA44" s="367">
        <f t="shared" si="35"/>
        <v>1.61E-2</v>
      </c>
      <c r="CB44" s="367">
        <f t="shared" si="35"/>
        <v>1.575E-2</v>
      </c>
      <c r="CC44" s="367">
        <f t="shared" si="35"/>
        <v>1.5924999999999998E-2</v>
      </c>
      <c r="CD44" s="367">
        <f t="shared" si="35"/>
        <v>1.61E-2</v>
      </c>
      <c r="CE44" s="367">
        <f t="shared" si="35"/>
        <v>1.61E-2</v>
      </c>
      <c r="CF44" s="367">
        <f t="shared" si="35"/>
        <v>1.575E-2</v>
      </c>
      <c r="CG44" s="367">
        <f t="shared" si="35"/>
        <v>1.5924999999999998E-2</v>
      </c>
      <c r="CH44" s="367">
        <f t="shared" si="35"/>
        <v>1.61E-2</v>
      </c>
      <c r="CI44" s="367">
        <f t="shared" si="35"/>
        <v>1.61E-2</v>
      </c>
      <c r="CJ44" s="367">
        <f t="shared" si="35"/>
        <v>1.5924999999999998E-2</v>
      </c>
      <c r="CK44" s="367">
        <f t="shared" si="35"/>
        <v>1.5924999999999998E-2</v>
      </c>
      <c r="CL44" s="367">
        <f t="shared" si="35"/>
        <v>1.61E-2</v>
      </c>
      <c r="CM44" s="367">
        <f t="shared" si="35"/>
        <v>1.61E-2</v>
      </c>
      <c r="CN44" s="367">
        <f t="shared" si="35"/>
        <v>1.575E-2</v>
      </c>
      <c r="CO44" s="367">
        <f t="shared" si="35"/>
        <v>1.5924999999999998E-2</v>
      </c>
      <c r="CP44" s="367">
        <f t="shared" si="35"/>
        <v>1.61E-2</v>
      </c>
      <c r="CQ44" s="367">
        <f t="shared" si="35"/>
        <v>1.61E-2</v>
      </c>
      <c r="CR44" s="367">
        <f t="shared" si="35"/>
        <v>1.575E-2</v>
      </c>
      <c r="CS44" s="367">
        <f t="shared" si="35"/>
        <v>1.5924999999999998E-2</v>
      </c>
      <c r="CT44" s="367">
        <f t="shared" si="35"/>
        <v>1.61E-2</v>
      </c>
      <c r="CU44" s="367">
        <f t="shared" si="35"/>
        <v>1.61E-2</v>
      </c>
      <c r="CV44" s="367">
        <f t="shared" si="35"/>
        <v>1.575E-2</v>
      </c>
      <c r="CW44" s="367">
        <f t="shared" ref="CW44:EB44" si="36" xml:space="preserve"> CW$41</f>
        <v>1.5924999999999998E-2</v>
      </c>
      <c r="CX44" s="367">
        <f t="shared" si="36"/>
        <v>1.61E-2</v>
      </c>
      <c r="CY44" s="367">
        <f t="shared" si="36"/>
        <v>1.61E-2</v>
      </c>
      <c r="CZ44" s="367">
        <f t="shared" si="36"/>
        <v>1.5924999999999998E-2</v>
      </c>
      <c r="DA44" s="367">
        <f t="shared" si="36"/>
        <v>1.5924999999999998E-2</v>
      </c>
      <c r="DB44" s="367">
        <f t="shared" si="36"/>
        <v>1.61E-2</v>
      </c>
      <c r="DC44" s="367">
        <f t="shared" si="36"/>
        <v>1.61E-2</v>
      </c>
      <c r="DD44" s="367">
        <f t="shared" si="36"/>
        <v>1.575E-2</v>
      </c>
      <c r="DE44" s="367">
        <f t="shared" si="36"/>
        <v>1.5924999999999998E-2</v>
      </c>
      <c r="DF44" s="367">
        <f t="shared" si="36"/>
        <v>1.61E-2</v>
      </c>
      <c r="DG44" s="367">
        <f t="shared" si="36"/>
        <v>1.61E-2</v>
      </c>
      <c r="DH44" s="367">
        <f t="shared" si="36"/>
        <v>1.575E-2</v>
      </c>
      <c r="DI44" s="367">
        <f t="shared" si="36"/>
        <v>1.5924999999999998E-2</v>
      </c>
      <c r="DJ44" s="367">
        <f t="shared" si="36"/>
        <v>1.61E-2</v>
      </c>
      <c r="DK44" s="367">
        <f t="shared" si="36"/>
        <v>1.61E-2</v>
      </c>
      <c r="DL44" s="367">
        <f t="shared" si="36"/>
        <v>1.575E-2</v>
      </c>
      <c r="DM44" s="367">
        <f t="shared" si="36"/>
        <v>1.5924999999999998E-2</v>
      </c>
      <c r="DN44" s="367">
        <f t="shared" si="36"/>
        <v>1.61E-2</v>
      </c>
      <c r="DO44" s="367">
        <f t="shared" si="36"/>
        <v>1.61E-2</v>
      </c>
      <c r="DP44" s="367">
        <f t="shared" si="36"/>
        <v>1.5924999999999998E-2</v>
      </c>
      <c r="DQ44" s="367">
        <f t="shared" si="36"/>
        <v>1.5924999999999998E-2</v>
      </c>
      <c r="DR44" s="367">
        <f t="shared" si="36"/>
        <v>1.61E-2</v>
      </c>
      <c r="DS44" s="367">
        <f t="shared" si="36"/>
        <v>1.61E-2</v>
      </c>
      <c r="DT44" s="367">
        <f t="shared" si="36"/>
        <v>1.575E-2</v>
      </c>
      <c r="DU44" s="367">
        <f t="shared" si="36"/>
        <v>1.5924999999999998E-2</v>
      </c>
      <c r="DV44" s="367">
        <f t="shared" si="36"/>
        <v>1.61E-2</v>
      </c>
      <c r="DW44" s="367">
        <f t="shared" si="36"/>
        <v>1.61E-2</v>
      </c>
      <c r="DX44" s="367">
        <f t="shared" si="36"/>
        <v>1.575E-2</v>
      </c>
      <c r="DY44" s="367">
        <f t="shared" si="36"/>
        <v>1.5924999999999998E-2</v>
      </c>
      <c r="DZ44" s="367">
        <f t="shared" si="36"/>
        <v>1.61E-2</v>
      </c>
      <c r="EA44" s="367">
        <f t="shared" si="36"/>
        <v>1.61E-2</v>
      </c>
      <c r="EB44" s="367">
        <f t="shared" si="36"/>
        <v>1.575E-2</v>
      </c>
      <c r="EC44" s="367">
        <f t="shared" ref="EC44:FH44" si="37" xml:space="preserve"> EC$41</f>
        <v>1.5924999999999998E-2</v>
      </c>
      <c r="ED44" s="367">
        <f t="shared" si="37"/>
        <v>1.61E-2</v>
      </c>
      <c r="EE44" s="367">
        <f t="shared" si="37"/>
        <v>1.61E-2</v>
      </c>
      <c r="EF44" s="367">
        <f t="shared" si="37"/>
        <v>1.5924999999999998E-2</v>
      </c>
      <c r="EG44" s="367">
        <f t="shared" si="37"/>
        <v>1.5924999999999998E-2</v>
      </c>
      <c r="EH44" s="367">
        <f t="shared" si="37"/>
        <v>1.61E-2</v>
      </c>
      <c r="EI44" s="367">
        <f t="shared" si="37"/>
        <v>1.61E-2</v>
      </c>
      <c r="EJ44" s="367">
        <f t="shared" si="37"/>
        <v>1.575E-2</v>
      </c>
      <c r="EK44" s="367">
        <f t="shared" si="37"/>
        <v>1.5924999999999998E-2</v>
      </c>
      <c r="EL44" s="367">
        <f t="shared" si="37"/>
        <v>1.61E-2</v>
      </c>
      <c r="EM44" s="367">
        <f t="shared" si="37"/>
        <v>1.61E-2</v>
      </c>
      <c r="EN44" s="367">
        <f t="shared" si="37"/>
        <v>1.575E-2</v>
      </c>
      <c r="EO44" s="367">
        <f t="shared" si="37"/>
        <v>1.5924999999999998E-2</v>
      </c>
      <c r="EP44" s="367">
        <f t="shared" si="37"/>
        <v>1.61E-2</v>
      </c>
      <c r="EQ44" s="367">
        <f t="shared" si="37"/>
        <v>1.61E-2</v>
      </c>
      <c r="ER44" s="367">
        <f t="shared" si="37"/>
        <v>1.575E-2</v>
      </c>
      <c r="ES44" s="367">
        <f t="shared" si="37"/>
        <v>1.5924999999999998E-2</v>
      </c>
      <c r="ET44" s="367">
        <f t="shared" si="37"/>
        <v>1.61E-2</v>
      </c>
      <c r="EU44" s="367">
        <f t="shared" si="37"/>
        <v>1.61E-2</v>
      </c>
      <c r="EV44" s="367">
        <f t="shared" si="37"/>
        <v>1.5924999999999998E-2</v>
      </c>
      <c r="EW44" s="367">
        <f t="shared" si="37"/>
        <v>1.5924999999999998E-2</v>
      </c>
      <c r="EX44" s="367">
        <f t="shared" si="37"/>
        <v>1.61E-2</v>
      </c>
      <c r="EY44" s="367">
        <f t="shared" si="37"/>
        <v>1.61E-2</v>
      </c>
      <c r="EZ44" s="367">
        <f t="shared" si="37"/>
        <v>1.575E-2</v>
      </c>
      <c r="FA44" s="367">
        <f t="shared" si="37"/>
        <v>1.5924999999999998E-2</v>
      </c>
      <c r="FB44" s="367">
        <f t="shared" si="37"/>
        <v>1.61E-2</v>
      </c>
      <c r="FC44" s="367">
        <f t="shared" si="37"/>
        <v>1.61E-2</v>
      </c>
      <c r="FD44" s="367">
        <f t="shared" si="37"/>
        <v>1.575E-2</v>
      </c>
      <c r="FE44" s="367">
        <f t="shared" si="37"/>
        <v>1.5924999999999998E-2</v>
      </c>
      <c r="FF44" s="367">
        <f t="shared" si="37"/>
        <v>1.61E-2</v>
      </c>
      <c r="FG44" s="367">
        <f t="shared" si="37"/>
        <v>1.61E-2</v>
      </c>
      <c r="FH44" s="367">
        <f t="shared" si="37"/>
        <v>1.575E-2</v>
      </c>
      <c r="FI44" s="367">
        <f t="shared" ref="FI44:GJ44" si="38" xml:space="preserve"> FI$41</f>
        <v>1.5924999999999998E-2</v>
      </c>
      <c r="FJ44" s="367">
        <f t="shared" si="38"/>
        <v>1.61E-2</v>
      </c>
      <c r="FK44" s="367">
        <f t="shared" si="38"/>
        <v>1.61E-2</v>
      </c>
      <c r="FL44" s="367">
        <f t="shared" si="38"/>
        <v>1.5924999999999998E-2</v>
      </c>
      <c r="FM44" s="367">
        <f t="shared" si="38"/>
        <v>1.5924999999999998E-2</v>
      </c>
      <c r="FN44" s="367">
        <f t="shared" si="38"/>
        <v>1.61E-2</v>
      </c>
      <c r="FO44" s="367">
        <f t="shared" si="38"/>
        <v>1.61E-2</v>
      </c>
      <c r="FP44" s="367">
        <f t="shared" si="38"/>
        <v>1.575E-2</v>
      </c>
      <c r="FQ44" s="367">
        <f t="shared" si="38"/>
        <v>1.5924999999999998E-2</v>
      </c>
      <c r="FR44" s="367">
        <f t="shared" si="38"/>
        <v>1.61E-2</v>
      </c>
      <c r="FS44" s="367">
        <f t="shared" si="38"/>
        <v>1.61E-2</v>
      </c>
      <c r="FT44" s="367">
        <f t="shared" si="38"/>
        <v>1.575E-2</v>
      </c>
      <c r="FU44" s="367">
        <f t="shared" si="38"/>
        <v>1.5924999999999998E-2</v>
      </c>
      <c r="FV44" s="367">
        <f t="shared" si="38"/>
        <v>1.61E-2</v>
      </c>
      <c r="FW44" s="367">
        <f t="shared" si="38"/>
        <v>1.61E-2</v>
      </c>
      <c r="FX44" s="367">
        <f t="shared" si="38"/>
        <v>1.575E-2</v>
      </c>
      <c r="FY44" s="367">
        <f t="shared" si="38"/>
        <v>1.5924999999999998E-2</v>
      </c>
      <c r="FZ44" s="367">
        <f t="shared" si="38"/>
        <v>1.61E-2</v>
      </c>
      <c r="GA44" s="367">
        <f t="shared" si="38"/>
        <v>1.61E-2</v>
      </c>
      <c r="GB44" s="367">
        <f t="shared" si="38"/>
        <v>1.5924999999999998E-2</v>
      </c>
      <c r="GC44" s="367">
        <f t="shared" si="38"/>
        <v>1.5924999999999998E-2</v>
      </c>
      <c r="GD44" s="367">
        <f t="shared" si="38"/>
        <v>1.61E-2</v>
      </c>
      <c r="GE44" s="367">
        <f t="shared" si="38"/>
        <v>1.61E-2</v>
      </c>
      <c r="GF44" s="367">
        <f t="shared" si="38"/>
        <v>1.575E-2</v>
      </c>
      <c r="GG44" s="367">
        <f t="shared" si="38"/>
        <v>1.5924999999999998E-2</v>
      </c>
      <c r="GH44" s="367">
        <f t="shared" si="38"/>
        <v>1.61E-2</v>
      </c>
      <c r="GI44" s="367">
        <f t="shared" si="38"/>
        <v>1.61E-2</v>
      </c>
      <c r="GJ44" s="367">
        <f t="shared" si="38"/>
        <v>1.575E-2</v>
      </c>
    </row>
    <row r="45" spans="1:255" x14ac:dyDescent="0.25">
      <c r="E45" s="12" t="s">
        <v>236</v>
      </c>
      <c r="J45" s="12">
        <f t="shared" ref="J45:AO45" si="39" xml:space="preserve"> J43 * J44</f>
        <v>0</v>
      </c>
      <c r="K45" s="12">
        <f t="shared" si="39"/>
        <v>0</v>
      </c>
      <c r="L45" s="12">
        <f t="shared" si="39"/>
        <v>0</v>
      </c>
      <c r="M45" s="12">
        <f t="shared" si="39"/>
        <v>1114.7499999999998</v>
      </c>
      <c r="N45" s="12">
        <f t="shared" si="39"/>
        <v>1098.825</v>
      </c>
      <c r="O45" s="12">
        <f t="shared" si="39"/>
        <v>1070.6500000000001</v>
      </c>
      <c r="P45" s="12">
        <f t="shared" si="39"/>
        <v>1019.8125</v>
      </c>
      <c r="Q45" s="12">
        <f t="shared" si="39"/>
        <v>1003.2749999999999</v>
      </c>
      <c r="R45" s="12">
        <f t="shared" si="39"/>
        <v>986.125</v>
      </c>
      <c r="S45" s="12">
        <f t="shared" si="39"/>
        <v>957.94999999999993</v>
      </c>
      <c r="T45" s="12">
        <f t="shared" si="39"/>
        <v>909.5625</v>
      </c>
      <c r="U45" s="12">
        <f t="shared" si="39"/>
        <v>891.8</v>
      </c>
      <c r="V45" s="12">
        <f t="shared" si="39"/>
        <v>873.42499999999995</v>
      </c>
      <c r="W45" s="12">
        <f t="shared" si="39"/>
        <v>845.25</v>
      </c>
      <c r="X45" s="12">
        <f t="shared" si="39"/>
        <v>808.19374999999991</v>
      </c>
      <c r="Y45" s="12">
        <f t="shared" si="39"/>
        <v>780.32499999999993</v>
      </c>
      <c r="Z45" s="12">
        <f t="shared" si="39"/>
        <v>760.72500000000002</v>
      </c>
      <c r="AA45" s="12">
        <f t="shared" si="39"/>
        <v>732.55</v>
      </c>
      <c r="AB45" s="12">
        <f t="shared" si="39"/>
        <v>689.0625</v>
      </c>
      <c r="AC45" s="12">
        <f t="shared" si="39"/>
        <v>668.84999999999991</v>
      </c>
      <c r="AD45" s="12">
        <f t="shared" si="39"/>
        <v>648.02499999999998</v>
      </c>
      <c r="AE45" s="12">
        <f t="shared" si="39"/>
        <v>619.85</v>
      </c>
      <c r="AF45" s="12">
        <f t="shared" si="39"/>
        <v>578.8125</v>
      </c>
      <c r="AG45" s="12">
        <f t="shared" si="39"/>
        <v>557.37499999999989</v>
      </c>
      <c r="AH45" s="12">
        <f t="shared" si="39"/>
        <v>535.32500000000005</v>
      </c>
      <c r="AI45" s="12">
        <f t="shared" si="39"/>
        <v>507.15</v>
      </c>
      <c r="AJ45" s="12">
        <f t="shared" si="39"/>
        <v>468.5625</v>
      </c>
      <c r="AK45" s="12">
        <f t="shared" si="39"/>
        <v>445.9</v>
      </c>
      <c r="AL45" s="12">
        <f t="shared" si="39"/>
        <v>422.625</v>
      </c>
      <c r="AM45" s="12">
        <f t="shared" si="39"/>
        <v>394.45</v>
      </c>
      <c r="AN45" s="12">
        <f t="shared" si="39"/>
        <v>362.29374999999993</v>
      </c>
      <c r="AO45" s="12">
        <f t="shared" si="39"/>
        <v>334.42499999999995</v>
      </c>
      <c r="AP45" s="12">
        <f t="shared" ref="AP45:BU45" si="40" xml:space="preserve"> AP43 * AP44</f>
        <v>309.92500000000001</v>
      </c>
      <c r="AQ45" s="12">
        <f t="shared" si="40"/>
        <v>281.75</v>
      </c>
      <c r="AR45" s="12">
        <f t="shared" si="40"/>
        <v>248.0625</v>
      </c>
      <c r="AS45" s="12">
        <f t="shared" si="40"/>
        <v>222.95</v>
      </c>
      <c r="AT45" s="12">
        <f t="shared" si="40"/>
        <v>197.22499999999999</v>
      </c>
      <c r="AU45" s="12">
        <f t="shared" si="40"/>
        <v>169.04999999999998</v>
      </c>
      <c r="AV45" s="12">
        <f t="shared" si="40"/>
        <v>137.8125</v>
      </c>
      <c r="AW45" s="12">
        <f t="shared" si="40"/>
        <v>111.47499999999999</v>
      </c>
      <c r="AX45" s="12">
        <f t="shared" si="40"/>
        <v>84.524999999999991</v>
      </c>
      <c r="AY45" s="12">
        <f t="shared" si="40"/>
        <v>56.35</v>
      </c>
      <c r="AZ45" s="12">
        <f t="shared" si="40"/>
        <v>27.5625</v>
      </c>
      <c r="BA45" s="12">
        <f t="shared" si="40"/>
        <v>0</v>
      </c>
      <c r="BB45" s="12">
        <f t="shared" si="40"/>
        <v>0</v>
      </c>
      <c r="BC45" s="12">
        <f t="shared" si="40"/>
        <v>0</v>
      </c>
      <c r="BD45" s="12">
        <f t="shared" si="40"/>
        <v>0</v>
      </c>
      <c r="BE45" s="12">
        <f t="shared" si="40"/>
        <v>0</v>
      </c>
      <c r="BF45" s="12">
        <f t="shared" si="40"/>
        <v>0</v>
      </c>
      <c r="BG45" s="12">
        <f t="shared" si="40"/>
        <v>0</v>
      </c>
      <c r="BH45" s="12">
        <f t="shared" si="40"/>
        <v>0</v>
      </c>
      <c r="BI45" s="12">
        <f t="shared" si="40"/>
        <v>0</v>
      </c>
      <c r="BJ45" s="12">
        <f t="shared" si="40"/>
        <v>0</v>
      </c>
      <c r="BK45" s="12">
        <f t="shared" si="40"/>
        <v>0</v>
      </c>
      <c r="BL45" s="12">
        <f t="shared" si="40"/>
        <v>0</v>
      </c>
      <c r="BM45" s="12">
        <f t="shared" si="40"/>
        <v>0</v>
      </c>
      <c r="BN45" s="12">
        <f t="shared" si="40"/>
        <v>0</v>
      </c>
      <c r="BO45" s="12">
        <f t="shared" si="40"/>
        <v>0</v>
      </c>
      <c r="BP45" s="12">
        <f t="shared" si="40"/>
        <v>0</v>
      </c>
      <c r="BQ45" s="12">
        <f t="shared" si="40"/>
        <v>0</v>
      </c>
      <c r="BR45" s="12">
        <f t="shared" si="40"/>
        <v>0</v>
      </c>
      <c r="BS45" s="12">
        <f t="shared" si="40"/>
        <v>0</v>
      </c>
      <c r="BT45" s="12">
        <f t="shared" si="40"/>
        <v>0</v>
      </c>
      <c r="BU45" s="12">
        <f t="shared" si="40"/>
        <v>0</v>
      </c>
      <c r="BV45" s="12">
        <f t="shared" ref="BV45:DA45" si="41" xml:space="preserve"> BV43 * BV44</f>
        <v>0</v>
      </c>
      <c r="BW45" s="12">
        <f t="shared" si="41"/>
        <v>0</v>
      </c>
      <c r="BX45" s="12">
        <f t="shared" si="41"/>
        <v>0</v>
      </c>
      <c r="BY45" s="12">
        <f t="shared" si="41"/>
        <v>0</v>
      </c>
      <c r="BZ45" s="12">
        <f t="shared" si="41"/>
        <v>0</v>
      </c>
      <c r="CA45" s="12">
        <f t="shared" si="41"/>
        <v>0</v>
      </c>
      <c r="CB45" s="12">
        <f t="shared" si="41"/>
        <v>0</v>
      </c>
      <c r="CC45" s="12">
        <f t="shared" si="41"/>
        <v>0</v>
      </c>
      <c r="CD45" s="12">
        <f t="shared" si="41"/>
        <v>0</v>
      </c>
      <c r="CE45" s="12">
        <f t="shared" si="41"/>
        <v>0</v>
      </c>
      <c r="CF45" s="12">
        <f t="shared" si="41"/>
        <v>0</v>
      </c>
      <c r="CG45" s="12">
        <f t="shared" si="41"/>
        <v>0</v>
      </c>
      <c r="CH45" s="12">
        <f t="shared" si="41"/>
        <v>0</v>
      </c>
      <c r="CI45" s="12">
        <f t="shared" si="41"/>
        <v>0</v>
      </c>
      <c r="CJ45" s="12">
        <f t="shared" si="41"/>
        <v>0</v>
      </c>
      <c r="CK45" s="12">
        <f t="shared" si="41"/>
        <v>0</v>
      </c>
      <c r="CL45" s="12">
        <f t="shared" si="41"/>
        <v>0</v>
      </c>
      <c r="CM45" s="12">
        <f t="shared" si="41"/>
        <v>0</v>
      </c>
      <c r="CN45" s="12">
        <f t="shared" si="41"/>
        <v>0</v>
      </c>
      <c r="CO45" s="12">
        <f t="shared" si="41"/>
        <v>0</v>
      </c>
      <c r="CP45" s="12">
        <f t="shared" si="41"/>
        <v>0</v>
      </c>
      <c r="CQ45" s="12">
        <f t="shared" si="41"/>
        <v>0</v>
      </c>
      <c r="CR45" s="12">
        <f t="shared" si="41"/>
        <v>0</v>
      </c>
      <c r="CS45" s="12">
        <f t="shared" si="41"/>
        <v>0</v>
      </c>
      <c r="CT45" s="12">
        <f t="shared" si="41"/>
        <v>0</v>
      </c>
      <c r="CU45" s="12">
        <f t="shared" si="41"/>
        <v>0</v>
      </c>
      <c r="CV45" s="12">
        <f t="shared" si="41"/>
        <v>0</v>
      </c>
      <c r="CW45" s="12">
        <f t="shared" si="41"/>
        <v>0</v>
      </c>
      <c r="CX45" s="12">
        <f t="shared" si="41"/>
        <v>0</v>
      </c>
      <c r="CY45" s="12">
        <f t="shared" si="41"/>
        <v>0</v>
      </c>
      <c r="CZ45" s="12">
        <f t="shared" si="41"/>
        <v>0</v>
      </c>
      <c r="DA45" s="12">
        <f t="shared" si="41"/>
        <v>0</v>
      </c>
      <c r="DB45" s="12">
        <f t="shared" ref="DB45:EG45" si="42" xml:space="preserve"> DB43 * DB44</f>
        <v>0</v>
      </c>
      <c r="DC45" s="12">
        <f t="shared" si="42"/>
        <v>0</v>
      </c>
      <c r="DD45" s="12">
        <f t="shared" si="42"/>
        <v>0</v>
      </c>
      <c r="DE45" s="12">
        <f t="shared" si="42"/>
        <v>0</v>
      </c>
      <c r="DF45" s="12">
        <f t="shared" si="42"/>
        <v>0</v>
      </c>
      <c r="DG45" s="12">
        <f t="shared" si="42"/>
        <v>0</v>
      </c>
      <c r="DH45" s="12">
        <f t="shared" si="42"/>
        <v>0</v>
      </c>
      <c r="DI45" s="12">
        <f t="shared" si="42"/>
        <v>0</v>
      </c>
      <c r="DJ45" s="12">
        <f t="shared" si="42"/>
        <v>0</v>
      </c>
      <c r="DK45" s="12">
        <f t="shared" si="42"/>
        <v>0</v>
      </c>
      <c r="DL45" s="12">
        <f t="shared" si="42"/>
        <v>0</v>
      </c>
      <c r="DM45" s="12">
        <f t="shared" si="42"/>
        <v>0</v>
      </c>
      <c r="DN45" s="12">
        <f t="shared" si="42"/>
        <v>0</v>
      </c>
      <c r="DO45" s="12">
        <f t="shared" si="42"/>
        <v>0</v>
      </c>
      <c r="DP45" s="12">
        <f t="shared" si="42"/>
        <v>0</v>
      </c>
      <c r="DQ45" s="12">
        <f t="shared" si="42"/>
        <v>0</v>
      </c>
      <c r="DR45" s="12">
        <f t="shared" si="42"/>
        <v>0</v>
      </c>
      <c r="DS45" s="12">
        <f t="shared" si="42"/>
        <v>0</v>
      </c>
      <c r="DT45" s="12">
        <f t="shared" si="42"/>
        <v>0</v>
      </c>
      <c r="DU45" s="12">
        <f t="shared" si="42"/>
        <v>0</v>
      </c>
      <c r="DV45" s="12">
        <f t="shared" si="42"/>
        <v>0</v>
      </c>
      <c r="DW45" s="12">
        <f t="shared" si="42"/>
        <v>0</v>
      </c>
      <c r="DX45" s="12">
        <f t="shared" si="42"/>
        <v>0</v>
      </c>
      <c r="DY45" s="12">
        <f t="shared" si="42"/>
        <v>0</v>
      </c>
      <c r="DZ45" s="12">
        <f t="shared" si="42"/>
        <v>0</v>
      </c>
      <c r="EA45" s="12">
        <f t="shared" si="42"/>
        <v>0</v>
      </c>
      <c r="EB45" s="12">
        <f t="shared" si="42"/>
        <v>0</v>
      </c>
      <c r="EC45" s="12">
        <f t="shared" si="42"/>
        <v>0</v>
      </c>
      <c r="ED45" s="12">
        <f t="shared" si="42"/>
        <v>0</v>
      </c>
      <c r="EE45" s="12">
        <f t="shared" si="42"/>
        <v>0</v>
      </c>
      <c r="EF45" s="12">
        <f t="shared" si="42"/>
        <v>0</v>
      </c>
      <c r="EG45" s="12">
        <f t="shared" si="42"/>
        <v>0</v>
      </c>
      <c r="EH45" s="12">
        <f t="shared" ref="EH45:FM45" si="43" xml:space="preserve"> EH43 * EH44</f>
        <v>0</v>
      </c>
      <c r="EI45" s="12">
        <f t="shared" si="43"/>
        <v>0</v>
      </c>
      <c r="EJ45" s="12">
        <f t="shared" si="43"/>
        <v>0</v>
      </c>
      <c r="EK45" s="12">
        <f t="shared" si="43"/>
        <v>0</v>
      </c>
      <c r="EL45" s="12">
        <f t="shared" si="43"/>
        <v>0</v>
      </c>
      <c r="EM45" s="12">
        <f t="shared" si="43"/>
        <v>0</v>
      </c>
      <c r="EN45" s="12">
        <f t="shared" si="43"/>
        <v>0</v>
      </c>
      <c r="EO45" s="12">
        <f t="shared" si="43"/>
        <v>0</v>
      </c>
      <c r="EP45" s="12">
        <f t="shared" si="43"/>
        <v>0</v>
      </c>
      <c r="EQ45" s="12">
        <f t="shared" si="43"/>
        <v>0</v>
      </c>
      <c r="ER45" s="12">
        <f t="shared" si="43"/>
        <v>0</v>
      </c>
      <c r="ES45" s="12">
        <f t="shared" si="43"/>
        <v>0</v>
      </c>
      <c r="ET45" s="12">
        <f t="shared" si="43"/>
        <v>0</v>
      </c>
      <c r="EU45" s="12">
        <f t="shared" si="43"/>
        <v>0</v>
      </c>
      <c r="EV45" s="12">
        <f t="shared" si="43"/>
        <v>0</v>
      </c>
      <c r="EW45" s="12">
        <f t="shared" si="43"/>
        <v>0</v>
      </c>
      <c r="EX45" s="12">
        <f t="shared" si="43"/>
        <v>0</v>
      </c>
      <c r="EY45" s="12">
        <f t="shared" si="43"/>
        <v>0</v>
      </c>
      <c r="EZ45" s="12">
        <f t="shared" si="43"/>
        <v>0</v>
      </c>
      <c r="FA45" s="12">
        <f t="shared" si="43"/>
        <v>0</v>
      </c>
      <c r="FB45" s="12">
        <f t="shared" si="43"/>
        <v>0</v>
      </c>
      <c r="FC45" s="12">
        <f t="shared" si="43"/>
        <v>0</v>
      </c>
      <c r="FD45" s="12">
        <f t="shared" si="43"/>
        <v>0</v>
      </c>
      <c r="FE45" s="12">
        <f t="shared" si="43"/>
        <v>0</v>
      </c>
      <c r="FF45" s="12">
        <f t="shared" si="43"/>
        <v>0</v>
      </c>
      <c r="FG45" s="12">
        <f t="shared" si="43"/>
        <v>0</v>
      </c>
      <c r="FH45" s="12">
        <f t="shared" si="43"/>
        <v>0</v>
      </c>
      <c r="FI45" s="12">
        <f t="shared" si="43"/>
        <v>0</v>
      </c>
      <c r="FJ45" s="12">
        <f t="shared" si="43"/>
        <v>0</v>
      </c>
      <c r="FK45" s="12">
        <f t="shared" si="43"/>
        <v>0</v>
      </c>
      <c r="FL45" s="12">
        <f t="shared" si="43"/>
        <v>0</v>
      </c>
      <c r="FM45" s="12">
        <f t="shared" si="43"/>
        <v>0</v>
      </c>
      <c r="FN45" s="12">
        <f t="shared" ref="FN45:GJ45" si="44" xml:space="preserve"> FN43 * FN44</f>
        <v>0</v>
      </c>
      <c r="FO45" s="12">
        <f t="shared" si="44"/>
        <v>0</v>
      </c>
      <c r="FP45" s="12">
        <f t="shared" si="44"/>
        <v>0</v>
      </c>
      <c r="FQ45" s="12">
        <f t="shared" si="44"/>
        <v>0</v>
      </c>
      <c r="FR45" s="12">
        <f t="shared" si="44"/>
        <v>0</v>
      </c>
      <c r="FS45" s="12">
        <f t="shared" si="44"/>
        <v>0</v>
      </c>
      <c r="FT45" s="12">
        <f t="shared" si="44"/>
        <v>0</v>
      </c>
      <c r="FU45" s="12">
        <f t="shared" si="44"/>
        <v>0</v>
      </c>
      <c r="FV45" s="12">
        <f t="shared" si="44"/>
        <v>0</v>
      </c>
      <c r="FW45" s="12">
        <f t="shared" si="44"/>
        <v>0</v>
      </c>
      <c r="FX45" s="12">
        <f t="shared" si="44"/>
        <v>0</v>
      </c>
      <c r="FY45" s="12">
        <f t="shared" si="44"/>
        <v>0</v>
      </c>
      <c r="FZ45" s="12">
        <f t="shared" si="44"/>
        <v>0</v>
      </c>
      <c r="GA45" s="12">
        <f t="shared" si="44"/>
        <v>0</v>
      </c>
      <c r="GB45" s="12">
        <f t="shared" si="44"/>
        <v>0</v>
      </c>
      <c r="GC45" s="12">
        <f t="shared" si="44"/>
        <v>0</v>
      </c>
      <c r="GD45" s="12">
        <f t="shared" si="44"/>
        <v>0</v>
      </c>
      <c r="GE45" s="12">
        <f t="shared" si="44"/>
        <v>0</v>
      </c>
      <c r="GF45" s="12">
        <f t="shared" si="44"/>
        <v>0</v>
      </c>
      <c r="GG45" s="12">
        <f t="shared" si="44"/>
        <v>0</v>
      </c>
      <c r="GH45" s="12">
        <f t="shared" si="44"/>
        <v>0</v>
      </c>
      <c r="GI45" s="12">
        <f t="shared" si="44"/>
        <v>0</v>
      </c>
      <c r="GJ45" s="12">
        <f t="shared" si="44"/>
        <v>0</v>
      </c>
    </row>
    <row r="46" spans="1:255" s="250" customFormat="1" x14ac:dyDescent="0.25">
      <c r="A46" s="189"/>
      <c r="B46" s="189"/>
      <c r="C46" s="190"/>
      <c r="D46" s="191"/>
      <c r="E46" s="249" t="str">
        <f xml:space="preserve"> LEFT(E45, LEN(E45) - 4)</f>
        <v>Senior debt interest</v>
      </c>
      <c r="F46" s="249"/>
      <c r="G46" s="249" t="str">
        <f xml:space="preserve"> SMU</f>
        <v>$ 000s</v>
      </c>
      <c r="H46" s="249">
        <f xml:space="preserve"> SUM(J46:GJ46)</f>
        <v>-22932.612499999999</v>
      </c>
      <c r="I46" s="192"/>
      <c r="J46" s="249">
        <f t="shared" ref="J46:BU46" si="45" xml:space="preserve"> -1 * J45</f>
        <v>0</v>
      </c>
      <c r="K46" s="249">
        <f t="shared" si="45"/>
        <v>0</v>
      </c>
      <c r="L46" s="249">
        <f t="shared" si="45"/>
        <v>0</v>
      </c>
      <c r="M46" s="249">
        <f t="shared" si="45"/>
        <v>-1114.7499999999998</v>
      </c>
      <c r="N46" s="249">
        <f t="shared" si="45"/>
        <v>-1098.825</v>
      </c>
      <c r="O46" s="249">
        <f t="shared" si="45"/>
        <v>-1070.6500000000001</v>
      </c>
      <c r="P46" s="249">
        <f t="shared" si="45"/>
        <v>-1019.8125</v>
      </c>
      <c r="Q46" s="249">
        <f t="shared" si="45"/>
        <v>-1003.2749999999999</v>
      </c>
      <c r="R46" s="249">
        <f t="shared" si="45"/>
        <v>-986.125</v>
      </c>
      <c r="S46" s="249">
        <f t="shared" si="45"/>
        <v>-957.94999999999993</v>
      </c>
      <c r="T46" s="249">
        <f t="shared" si="45"/>
        <v>-909.5625</v>
      </c>
      <c r="U46" s="249">
        <f t="shared" si="45"/>
        <v>-891.8</v>
      </c>
      <c r="V46" s="249">
        <f t="shared" si="45"/>
        <v>-873.42499999999995</v>
      </c>
      <c r="W46" s="249">
        <f t="shared" si="45"/>
        <v>-845.25</v>
      </c>
      <c r="X46" s="249">
        <f t="shared" si="45"/>
        <v>-808.19374999999991</v>
      </c>
      <c r="Y46" s="249">
        <f t="shared" si="45"/>
        <v>-780.32499999999993</v>
      </c>
      <c r="Z46" s="249">
        <f t="shared" si="45"/>
        <v>-760.72500000000002</v>
      </c>
      <c r="AA46" s="249">
        <f t="shared" si="45"/>
        <v>-732.55</v>
      </c>
      <c r="AB46" s="249">
        <f t="shared" si="45"/>
        <v>-689.0625</v>
      </c>
      <c r="AC46" s="249">
        <f t="shared" si="45"/>
        <v>-668.84999999999991</v>
      </c>
      <c r="AD46" s="249">
        <f t="shared" si="45"/>
        <v>-648.02499999999998</v>
      </c>
      <c r="AE46" s="249">
        <f t="shared" si="45"/>
        <v>-619.85</v>
      </c>
      <c r="AF46" s="249">
        <f t="shared" si="45"/>
        <v>-578.8125</v>
      </c>
      <c r="AG46" s="249">
        <f t="shared" si="45"/>
        <v>-557.37499999999989</v>
      </c>
      <c r="AH46" s="249">
        <f t="shared" si="45"/>
        <v>-535.32500000000005</v>
      </c>
      <c r="AI46" s="249">
        <f t="shared" si="45"/>
        <v>-507.15</v>
      </c>
      <c r="AJ46" s="249">
        <f t="shared" si="45"/>
        <v>-468.5625</v>
      </c>
      <c r="AK46" s="249">
        <f t="shared" si="45"/>
        <v>-445.9</v>
      </c>
      <c r="AL46" s="249">
        <f t="shared" si="45"/>
        <v>-422.625</v>
      </c>
      <c r="AM46" s="249">
        <f t="shared" si="45"/>
        <v>-394.45</v>
      </c>
      <c r="AN46" s="249">
        <f t="shared" si="45"/>
        <v>-362.29374999999993</v>
      </c>
      <c r="AO46" s="249">
        <f t="shared" si="45"/>
        <v>-334.42499999999995</v>
      </c>
      <c r="AP46" s="249">
        <f t="shared" si="45"/>
        <v>-309.92500000000001</v>
      </c>
      <c r="AQ46" s="249">
        <f t="shared" si="45"/>
        <v>-281.75</v>
      </c>
      <c r="AR46" s="249">
        <f t="shared" si="45"/>
        <v>-248.0625</v>
      </c>
      <c r="AS46" s="249">
        <f t="shared" si="45"/>
        <v>-222.95</v>
      </c>
      <c r="AT46" s="249">
        <f t="shared" si="45"/>
        <v>-197.22499999999999</v>
      </c>
      <c r="AU46" s="249">
        <f t="shared" si="45"/>
        <v>-169.04999999999998</v>
      </c>
      <c r="AV46" s="249">
        <f t="shared" si="45"/>
        <v>-137.8125</v>
      </c>
      <c r="AW46" s="249">
        <f t="shared" si="45"/>
        <v>-111.47499999999999</v>
      </c>
      <c r="AX46" s="249">
        <f t="shared" si="45"/>
        <v>-84.524999999999991</v>
      </c>
      <c r="AY46" s="249">
        <f t="shared" si="45"/>
        <v>-56.35</v>
      </c>
      <c r="AZ46" s="249">
        <f t="shared" si="45"/>
        <v>-27.5625</v>
      </c>
      <c r="BA46" s="249">
        <f t="shared" si="45"/>
        <v>0</v>
      </c>
      <c r="BB46" s="249">
        <f t="shared" si="45"/>
        <v>0</v>
      </c>
      <c r="BC46" s="249">
        <f t="shared" si="45"/>
        <v>0</v>
      </c>
      <c r="BD46" s="249">
        <f t="shared" si="45"/>
        <v>0</v>
      </c>
      <c r="BE46" s="249">
        <f t="shared" si="45"/>
        <v>0</v>
      </c>
      <c r="BF46" s="249">
        <f t="shared" si="45"/>
        <v>0</v>
      </c>
      <c r="BG46" s="249">
        <f t="shared" si="45"/>
        <v>0</v>
      </c>
      <c r="BH46" s="249">
        <f t="shared" si="45"/>
        <v>0</v>
      </c>
      <c r="BI46" s="249">
        <f t="shared" si="45"/>
        <v>0</v>
      </c>
      <c r="BJ46" s="249">
        <f t="shared" si="45"/>
        <v>0</v>
      </c>
      <c r="BK46" s="249">
        <f t="shared" si="45"/>
        <v>0</v>
      </c>
      <c r="BL46" s="249">
        <f t="shared" si="45"/>
        <v>0</v>
      </c>
      <c r="BM46" s="249">
        <f t="shared" si="45"/>
        <v>0</v>
      </c>
      <c r="BN46" s="249">
        <f t="shared" si="45"/>
        <v>0</v>
      </c>
      <c r="BO46" s="249">
        <f t="shared" si="45"/>
        <v>0</v>
      </c>
      <c r="BP46" s="249">
        <f t="shared" si="45"/>
        <v>0</v>
      </c>
      <c r="BQ46" s="249">
        <f t="shared" si="45"/>
        <v>0</v>
      </c>
      <c r="BR46" s="249">
        <f t="shared" si="45"/>
        <v>0</v>
      </c>
      <c r="BS46" s="249">
        <f t="shared" si="45"/>
        <v>0</v>
      </c>
      <c r="BT46" s="249">
        <f t="shared" si="45"/>
        <v>0</v>
      </c>
      <c r="BU46" s="249">
        <f t="shared" si="45"/>
        <v>0</v>
      </c>
      <c r="BV46" s="249">
        <f t="shared" ref="BV46:EG46" si="46" xml:space="preserve"> -1 * BV45</f>
        <v>0</v>
      </c>
      <c r="BW46" s="249">
        <f t="shared" si="46"/>
        <v>0</v>
      </c>
      <c r="BX46" s="249">
        <f t="shared" si="46"/>
        <v>0</v>
      </c>
      <c r="BY46" s="249">
        <f t="shared" si="46"/>
        <v>0</v>
      </c>
      <c r="BZ46" s="249">
        <f t="shared" si="46"/>
        <v>0</v>
      </c>
      <c r="CA46" s="249">
        <f t="shared" si="46"/>
        <v>0</v>
      </c>
      <c r="CB46" s="249">
        <f t="shared" si="46"/>
        <v>0</v>
      </c>
      <c r="CC46" s="249">
        <f t="shared" si="46"/>
        <v>0</v>
      </c>
      <c r="CD46" s="249">
        <f t="shared" si="46"/>
        <v>0</v>
      </c>
      <c r="CE46" s="249">
        <f t="shared" si="46"/>
        <v>0</v>
      </c>
      <c r="CF46" s="249">
        <f t="shared" si="46"/>
        <v>0</v>
      </c>
      <c r="CG46" s="249">
        <f t="shared" si="46"/>
        <v>0</v>
      </c>
      <c r="CH46" s="249">
        <f t="shared" si="46"/>
        <v>0</v>
      </c>
      <c r="CI46" s="249">
        <f t="shared" si="46"/>
        <v>0</v>
      </c>
      <c r="CJ46" s="249">
        <f t="shared" si="46"/>
        <v>0</v>
      </c>
      <c r="CK46" s="249">
        <f t="shared" si="46"/>
        <v>0</v>
      </c>
      <c r="CL46" s="249">
        <f t="shared" si="46"/>
        <v>0</v>
      </c>
      <c r="CM46" s="249">
        <f t="shared" si="46"/>
        <v>0</v>
      </c>
      <c r="CN46" s="249">
        <f t="shared" si="46"/>
        <v>0</v>
      </c>
      <c r="CO46" s="249">
        <f t="shared" si="46"/>
        <v>0</v>
      </c>
      <c r="CP46" s="249">
        <f t="shared" si="46"/>
        <v>0</v>
      </c>
      <c r="CQ46" s="249">
        <f t="shared" si="46"/>
        <v>0</v>
      </c>
      <c r="CR46" s="249">
        <f t="shared" si="46"/>
        <v>0</v>
      </c>
      <c r="CS46" s="249">
        <f t="shared" si="46"/>
        <v>0</v>
      </c>
      <c r="CT46" s="249">
        <f t="shared" si="46"/>
        <v>0</v>
      </c>
      <c r="CU46" s="249">
        <f t="shared" si="46"/>
        <v>0</v>
      </c>
      <c r="CV46" s="249">
        <f t="shared" si="46"/>
        <v>0</v>
      </c>
      <c r="CW46" s="249">
        <f t="shared" si="46"/>
        <v>0</v>
      </c>
      <c r="CX46" s="249">
        <f t="shared" si="46"/>
        <v>0</v>
      </c>
      <c r="CY46" s="249">
        <f t="shared" si="46"/>
        <v>0</v>
      </c>
      <c r="CZ46" s="249">
        <f t="shared" si="46"/>
        <v>0</v>
      </c>
      <c r="DA46" s="249">
        <f t="shared" si="46"/>
        <v>0</v>
      </c>
      <c r="DB46" s="249">
        <f t="shared" si="46"/>
        <v>0</v>
      </c>
      <c r="DC46" s="249">
        <f t="shared" si="46"/>
        <v>0</v>
      </c>
      <c r="DD46" s="249">
        <f t="shared" si="46"/>
        <v>0</v>
      </c>
      <c r="DE46" s="249">
        <f t="shared" si="46"/>
        <v>0</v>
      </c>
      <c r="DF46" s="249">
        <f t="shared" si="46"/>
        <v>0</v>
      </c>
      <c r="DG46" s="249">
        <f t="shared" si="46"/>
        <v>0</v>
      </c>
      <c r="DH46" s="249">
        <f t="shared" si="46"/>
        <v>0</v>
      </c>
      <c r="DI46" s="249">
        <f t="shared" si="46"/>
        <v>0</v>
      </c>
      <c r="DJ46" s="249">
        <f t="shared" si="46"/>
        <v>0</v>
      </c>
      <c r="DK46" s="249">
        <f t="shared" si="46"/>
        <v>0</v>
      </c>
      <c r="DL46" s="249">
        <f t="shared" si="46"/>
        <v>0</v>
      </c>
      <c r="DM46" s="249">
        <f t="shared" si="46"/>
        <v>0</v>
      </c>
      <c r="DN46" s="249">
        <f t="shared" si="46"/>
        <v>0</v>
      </c>
      <c r="DO46" s="249">
        <f t="shared" si="46"/>
        <v>0</v>
      </c>
      <c r="DP46" s="249">
        <f t="shared" si="46"/>
        <v>0</v>
      </c>
      <c r="DQ46" s="249">
        <f t="shared" si="46"/>
        <v>0</v>
      </c>
      <c r="DR46" s="249">
        <f t="shared" si="46"/>
        <v>0</v>
      </c>
      <c r="DS46" s="249">
        <f t="shared" si="46"/>
        <v>0</v>
      </c>
      <c r="DT46" s="249">
        <f t="shared" si="46"/>
        <v>0</v>
      </c>
      <c r="DU46" s="249">
        <f t="shared" si="46"/>
        <v>0</v>
      </c>
      <c r="DV46" s="249">
        <f t="shared" si="46"/>
        <v>0</v>
      </c>
      <c r="DW46" s="249">
        <f t="shared" si="46"/>
        <v>0</v>
      </c>
      <c r="DX46" s="249">
        <f t="shared" si="46"/>
        <v>0</v>
      </c>
      <c r="DY46" s="249">
        <f t="shared" si="46"/>
        <v>0</v>
      </c>
      <c r="DZ46" s="249">
        <f t="shared" si="46"/>
        <v>0</v>
      </c>
      <c r="EA46" s="249">
        <f t="shared" si="46"/>
        <v>0</v>
      </c>
      <c r="EB46" s="249">
        <f t="shared" si="46"/>
        <v>0</v>
      </c>
      <c r="EC46" s="249">
        <f t="shared" si="46"/>
        <v>0</v>
      </c>
      <c r="ED46" s="249">
        <f t="shared" si="46"/>
        <v>0</v>
      </c>
      <c r="EE46" s="249">
        <f t="shared" si="46"/>
        <v>0</v>
      </c>
      <c r="EF46" s="249">
        <f t="shared" si="46"/>
        <v>0</v>
      </c>
      <c r="EG46" s="249">
        <f t="shared" si="46"/>
        <v>0</v>
      </c>
      <c r="EH46" s="249">
        <f t="shared" ref="EH46:GJ46" si="47" xml:space="preserve"> -1 * EH45</f>
        <v>0</v>
      </c>
      <c r="EI46" s="249">
        <f t="shared" si="47"/>
        <v>0</v>
      </c>
      <c r="EJ46" s="249">
        <f t="shared" si="47"/>
        <v>0</v>
      </c>
      <c r="EK46" s="249">
        <f t="shared" si="47"/>
        <v>0</v>
      </c>
      <c r="EL46" s="249">
        <f t="shared" si="47"/>
        <v>0</v>
      </c>
      <c r="EM46" s="249">
        <f t="shared" si="47"/>
        <v>0</v>
      </c>
      <c r="EN46" s="249">
        <f t="shared" si="47"/>
        <v>0</v>
      </c>
      <c r="EO46" s="249">
        <f t="shared" si="47"/>
        <v>0</v>
      </c>
      <c r="EP46" s="249">
        <f t="shared" si="47"/>
        <v>0</v>
      </c>
      <c r="EQ46" s="249">
        <f t="shared" si="47"/>
        <v>0</v>
      </c>
      <c r="ER46" s="249">
        <f t="shared" si="47"/>
        <v>0</v>
      </c>
      <c r="ES46" s="249">
        <f t="shared" si="47"/>
        <v>0</v>
      </c>
      <c r="ET46" s="249">
        <f t="shared" si="47"/>
        <v>0</v>
      </c>
      <c r="EU46" s="249">
        <f t="shared" si="47"/>
        <v>0</v>
      </c>
      <c r="EV46" s="249">
        <f t="shared" si="47"/>
        <v>0</v>
      </c>
      <c r="EW46" s="249">
        <f t="shared" si="47"/>
        <v>0</v>
      </c>
      <c r="EX46" s="249">
        <f t="shared" si="47"/>
        <v>0</v>
      </c>
      <c r="EY46" s="249">
        <f t="shared" si="47"/>
        <v>0</v>
      </c>
      <c r="EZ46" s="249">
        <f t="shared" si="47"/>
        <v>0</v>
      </c>
      <c r="FA46" s="249">
        <f t="shared" si="47"/>
        <v>0</v>
      </c>
      <c r="FB46" s="249">
        <f t="shared" si="47"/>
        <v>0</v>
      </c>
      <c r="FC46" s="249">
        <f t="shared" si="47"/>
        <v>0</v>
      </c>
      <c r="FD46" s="249">
        <f t="shared" si="47"/>
        <v>0</v>
      </c>
      <c r="FE46" s="249">
        <f t="shared" si="47"/>
        <v>0</v>
      </c>
      <c r="FF46" s="249">
        <f t="shared" si="47"/>
        <v>0</v>
      </c>
      <c r="FG46" s="249">
        <f t="shared" si="47"/>
        <v>0</v>
      </c>
      <c r="FH46" s="249">
        <f t="shared" si="47"/>
        <v>0</v>
      </c>
      <c r="FI46" s="249">
        <f t="shared" si="47"/>
        <v>0</v>
      </c>
      <c r="FJ46" s="249">
        <f t="shared" si="47"/>
        <v>0</v>
      </c>
      <c r="FK46" s="249">
        <f t="shared" si="47"/>
        <v>0</v>
      </c>
      <c r="FL46" s="249">
        <f t="shared" si="47"/>
        <v>0</v>
      </c>
      <c r="FM46" s="249">
        <f t="shared" si="47"/>
        <v>0</v>
      </c>
      <c r="FN46" s="249">
        <f t="shared" si="47"/>
        <v>0</v>
      </c>
      <c r="FO46" s="249">
        <f t="shared" si="47"/>
        <v>0</v>
      </c>
      <c r="FP46" s="249">
        <f t="shared" si="47"/>
        <v>0</v>
      </c>
      <c r="FQ46" s="249">
        <f t="shared" si="47"/>
        <v>0</v>
      </c>
      <c r="FR46" s="249">
        <f t="shared" si="47"/>
        <v>0</v>
      </c>
      <c r="FS46" s="249">
        <f t="shared" si="47"/>
        <v>0</v>
      </c>
      <c r="FT46" s="249">
        <f t="shared" si="47"/>
        <v>0</v>
      </c>
      <c r="FU46" s="249">
        <f t="shared" si="47"/>
        <v>0</v>
      </c>
      <c r="FV46" s="249">
        <f t="shared" si="47"/>
        <v>0</v>
      </c>
      <c r="FW46" s="249">
        <f t="shared" si="47"/>
        <v>0</v>
      </c>
      <c r="FX46" s="249">
        <f t="shared" si="47"/>
        <v>0</v>
      </c>
      <c r="FY46" s="249">
        <f t="shared" si="47"/>
        <v>0</v>
      </c>
      <c r="FZ46" s="249">
        <f t="shared" si="47"/>
        <v>0</v>
      </c>
      <c r="GA46" s="249">
        <f t="shared" si="47"/>
        <v>0</v>
      </c>
      <c r="GB46" s="249">
        <f t="shared" si="47"/>
        <v>0</v>
      </c>
      <c r="GC46" s="249">
        <f t="shared" si="47"/>
        <v>0</v>
      </c>
      <c r="GD46" s="249">
        <f t="shared" si="47"/>
        <v>0</v>
      </c>
      <c r="GE46" s="249">
        <f t="shared" si="47"/>
        <v>0</v>
      </c>
      <c r="GF46" s="249">
        <f t="shared" si="47"/>
        <v>0</v>
      </c>
      <c r="GG46" s="249">
        <f t="shared" si="47"/>
        <v>0</v>
      </c>
      <c r="GH46" s="249">
        <f t="shared" si="47"/>
        <v>0</v>
      </c>
      <c r="GI46" s="249">
        <f t="shared" si="47"/>
        <v>0</v>
      </c>
      <c r="GJ46" s="249">
        <f t="shared" si="47"/>
        <v>0</v>
      </c>
      <c r="GK46" s="554"/>
      <c r="GL46" s="554"/>
      <c r="GM46" s="554"/>
      <c r="GN46" s="554"/>
      <c r="GO46" s="554"/>
      <c r="GP46" s="554"/>
      <c r="GQ46" s="554"/>
      <c r="GR46" s="554"/>
      <c r="GS46" s="554"/>
      <c r="GT46" s="554"/>
      <c r="GU46" s="554"/>
      <c r="GV46" s="554"/>
      <c r="GW46" s="554"/>
      <c r="GX46" s="554"/>
      <c r="GY46" s="554"/>
      <c r="GZ46" s="554"/>
      <c r="HA46" s="554"/>
      <c r="HB46" s="554"/>
      <c r="HC46" s="554"/>
      <c r="HD46" s="554"/>
      <c r="HE46" s="554"/>
      <c r="HF46" s="554"/>
      <c r="HG46" s="554"/>
      <c r="HH46" s="554"/>
      <c r="HI46" s="554"/>
      <c r="HJ46" s="554"/>
      <c r="HK46" s="554"/>
      <c r="HL46" s="554"/>
      <c r="HM46" s="554"/>
      <c r="HN46" s="554"/>
      <c r="HO46" s="554"/>
      <c r="HP46" s="554"/>
      <c r="HQ46" s="554"/>
      <c r="HR46" s="554"/>
      <c r="HS46" s="554"/>
      <c r="HT46" s="554"/>
      <c r="HU46" s="554"/>
      <c r="HV46" s="554"/>
      <c r="HW46" s="554"/>
      <c r="HX46" s="554"/>
      <c r="HY46" s="554"/>
      <c r="HZ46" s="554"/>
      <c r="IA46" s="554"/>
      <c r="IB46" s="554"/>
      <c r="IC46" s="554"/>
      <c r="ID46" s="554"/>
      <c r="IE46" s="554"/>
      <c r="IF46" s="554"/>
      <c r="IG46" s="554"/>
      <c r="IH46" s="554"/>
      <c r="II46" s="554"/>
      <c r="IJ46" s="554"/>
      <c r="IK46" s="554"/>
      <c r="IL46" s="554"/>
      <c r="IM46" s="554"/>
      <c r="IN46" s="554"/>
      <c r="IO46" s="554"/>
      <c r="IP46" s="554"/>
      <c r="IQ46" s="554"/>
      <c r="IR46" s="554"/>
      <c r="IS46" s="554"/>
      <c r="IT46" s="554"/>
      <c r="IU46" s="554"/>
    </row>
    <row r="49" spans="1:1" x14ac:dyDescent="0.25">
      <c r="A49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dataValidations count="1">
    <dataValidation allowBlank="1" showInputMessage="1" showErrorMessage="1" sqref="E11:H12 E34:H35" xr:uid="{EEF356D6-2221-4C43-B788-86151EB570A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7"/>
  <sheetViews>
    <sheetView defaultGridColor="0" colorId="22" zoomScale="90" zoomScaleNormal="9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192</v>
      </c>
    </row>
    <row r="10" spans="1:441" x14ac:dyDescent="0.25">
      <c r="E10" s="198" t="str">
        <f xml:space="preserve"> InpC!E$45</f>
        <v>Solar asset book value</v>
      </c>
      <c r="F10" s="198">
        <f xml:space="preserve"> InpC!F$45</f>
        <v>100000</v>
      </c>
      <c r="G10" s="198" t="str">
        <f xml:space="preserve"> InpC!G$45</f>
        <v>$ 000s</v>
      </c>
      <c r="H10" s="43"/>
    </row>
    <row r="11" spans="1:441" x14ac:dyDescent="0.25">
      <c r="E11" s="198" t="str">
        <f xml:space="preserve"> InpC!E$50</f>
        <v>Senior debt gearing</v>
      </c>
      <c r="F11" s="433">
        <f xml:space="preserve"> InpC!F$50</f>
        <v>0.7</v>
      </c>
      <c r="G11" s="198" t="str">
        <f xml:space="preserve"> InpC!G$50</f>
        <v>%</v>
      </c>
      <c r="H11" s="43"/>
    </row>
    <row r="12" spans="1:441" s="554" customFormat="1" x14ac:dyDescent="0.25">
      <c r="A12" s="189"/>
      <c r="B12" s="189"/>
      <c r="C12" s="190"/>
      <c r="D12" s="191"/>
      <c r="E12" s="249" t="s">
        <v>195</v>
      </c>
      <c r="F12" s="249">
        <f xml:space="preserve"> F10 * (1 - F11)</f>
        <v>30000.000000000004</v>
      </c>
      <c r="G12" s="249" t="str">
        <f xml:space="preserve"> SMU</f>
        <v>$ 000s</v>
      </c>
      <c r="H12" s="249"/>
      <c r="I12" s="192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49"/>
      <c r="EO12" s="249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49"/>
      <c r="FB12" s="249"/>
      <c r="FC12" s="249"/>
      <c r="FD12" s="249"/>
      <c r="FE12" s="249"/>
      <c r="FF12" s="249"/>
      <c r="FG12" s="249"/>
      <c r="FH12" s="249"/>
      <c r="FI12" s="249"/>
      <c r="FJ12" s="249"/>
      <c r="FK12" s="249"/>
      <c r="FL12" s="249"/>
      <c r="FM12" s="249"/>
      <c r="FN12" s="249"/>
      <c r="FO12" s="249"/>
      <c r="FP12" s="249"/>
      <c r="FQ12" s="249"/>
      <c r="FR12" s="249"/>
      <c r="FS12" s="249"/>
      <c r="FT12" s="249"/>
      <c r="FU12" s="249"/>
      <c r="FV12" s="249"/>
      <c r="FW12" s="249"/>
      <c r="FX12" s="249"/>
      <c r="FY12" s="249"/>
      <c r="FZ12" s="249"/>
      <c r="GA12" s="249"/>
      <c r="GB12" s="249"/>
      <c r="GC12" s="249"/>
      <c r="GD12" s="249"/>
      <c r="GE12" s="249"/>
      <c r="GF12" s="249"/>
      <c r="GG12" s="249"/>
      <c r="GH12" s="249"/>
      <c r="GI12" s="249"/>
      <c r="GJ12" s="249"/>
    </row>
    <row r="14" spans="1:441" x14ac:dyDescent="0.25">
      <c r="E14" s="268" t="str">
        <f t="shared" ref="E14:AJ14" si="0" xml:space="preserve"> E$22</f>
        <v>Share capital balance BEG</v>
      </c>
      <c r="F14" s="268">
        <f t="shared" si="0"/>
        <v>0</v>
      </c>
      <c r="G14" s="268" t="str">
        <f t="shared" si="0"/>
        <v>$ 000s</v>
      </c>
      <c r="H14" s="268">
        <f t="shared" si="0"/>
        <v>0</v>
      </c>
      <c r="I14" s="268">
        <f t="shared" si="0"/>
        <v>0</v>
      </c>
      <c r="J14" s="268">
        <f t="shared" si="0"/>
        <v>0</v>
      </c>
      <c r="K14" s="268">
        <f t="shared" si="0"/>
        <v>0</v>
      </c>
      <c r="L14" s="268">
        <f t="shared" si="0"/>
        <v>0</v>
      </c>
      <c r="M14" s="268">
        <f t="shared" si="0"/>
        <v>30000.000000000004</v>
      </c>
      <c r="N14" s="268">
        <f t="shared" si="0"/>
        <v>30000.000000000004</v>
      </c>
      <c r="O14" s="268">
        <f t="shared" si="0"/>
        <v>30000.000000000004</v>
      </c>
      <c r="P14" s="268">
        <f t="shared" si="0"/>
        <v>30000.000000000004</v>
      </c>
      <c r="Q14" s="268">
        <f t="shared" si="0"/>
        <v>30000.000000000004</v>
      </c>
      <c r="R14" s="268">
        <f t="shared" si="0"/>
        <v>30000.000000000004</v>
      </c>
      <c r="S14" s="268">
        <f t="shared" si="0"/>
        <v>30000.000000000004</v>
      </c>
      <c r="T14" s="268">
        <f t="shared" si="0"/>
        <v>30000.000000000004</v>
      </c>
      <c r="U14" s="268">
        <f t="shared" si="0"/>
        <v>30000.000000000004</v>
      </c>
      <c r="V14" s="268">
        <f t="shared" si="0"/>
        <v>30000.000000000004</v>
      </c>
      <c r="W14" s="268">
        <f t="shared" si="0"/>
        <v>30000.000000000004</v>
      </c>
      <c r="X14" s="268">
        <f t="shared" si="0"/>
        <v>30000.000000000004</v>
      </c>
      <c r="Y14" s="268">
        <f t="shared" si="0"/>
        <v>30000.000000000004</v>
      </c>
      <c r="Z14" s="268">
        <f t="shared" si="0"/>
        <v>30000.000000000004</v>
      </c>
      <c r="AA14" s="268">
        <f t="shared" si="0"/>
        <v>30000.000000000004</v>
      </c>
      <c r="AB14" s="268">
        <f t="shared" si="0"/>
        <v>30000.000000000004</v>
      </c>
      <c r="AC14" s="268">
        <f t="shared" si="0"/>
        <v>30000.000000000004</v>
      </c>
      <c r="AD14" s="268">
        <f t="shared" si="0"/>
        <v>30000.000000000004</v>
      </c>
      <c r="AE14" s="268">
        <f t="shared" si="0"/>
        <v>30000.000000000004</v>
      </c>
      <c r="AF14" s="268">
        <f t="shared" si="0"/>
        <v>30000.000000000004</v>
      </c>
      <c r="AG14" s="268">
        <f t="shared" si="0"/>
        <v>30000.000000000004</v>
      </c>
      <c r="AH14" s="268">
        <f t="shared" si="0"/>
        <v>30000.000000000004</v>
      </c>
      <c r="AI14" s="268">
        <f t="shared" si="0"/>
        <v>30000.000000000004</v>
      </c>
      <c r="AJ14" s="268">
        <f t="shared" si="0"/>
        <v>30000.000000000004</v>
      </c>
      <c r="AK14" s="268">
        <f t="shared" ref="AK14:BP14" si="1" xml:space="preserve"> AK$22</f>
        <v>30000.000000000004</v>
      </c>
      <c r="AL14" s="268">
        <f t="shared" si="1"/>
        <v>30000.000000000004</v>
      </c>
      <c r="AM14" s="268">
        <f t="shared" si="1"/>
        <v>30000.000000000004</v>
      </c>
      <c r="AN14" s="268">
        <f t="shared" si="1"/>
        <v>30000.000000000004</v>
      </c>
      <c r="AO14" s="268">
        <f t="shared" si="1"/>
        <v>30000.000000000004</v>
      </c>
      <c r="AP14" s="268">
        <f t="shared" si="1"/>
        <v>30000.000000000004</v>
      </c>
      <c r="AQ14" s="268">
        <f t="shared" si="1"/>
        <v>30000.000000000004</v>
      </c>
      <c r="AR14" s="268">
        <f t="shared" si="1"/>
        <v>30000.000000000004</v>
      </c>
      <c r="AS14" s="268">
        <f t="shared" si="1"/>
        <v>30000.000000000004</v>
      </c>
      <c r="AT14" s="268">
        <f t="shared" si="1"/>
        <v>30000.000000000004</v>
      </c>
      <c r="AU14" s="268">
        <f t="shared" si="1"/>
        <v>30000.000000000004</v>
      </c>
      <c r="AV14" s="268">
        <f t="shared" si="1"/>
        <v>30000.000000000004</v>
      </c>
      <c r="AW14" s="268">
        <f t="shared" si="1"/>
        <v>30000.000000000004</v>
      </c>
      <c r="AX14" s="268">
        <f t="shared" si="1"/>
        <v>30000.000000000004</v>
      </c>
      <c r="AY14" s="268">
        <f t="shared" si="1"/>
        <v>30000.000000000004</v>
      </c>
      <c r="AZ14" s="268">
        <f t="shared" si="1"/>
        <v>30000.000000000004</v>
      </c>
      <c r="BA14" s="268">
        <f t="shared" si="1"/>
        <v>30000.000000000004</v>
      </c>
      <c r="BB14" s="268">
        <f t="shared" si="1"/>
        <v>30000.000000000004</v>
      </c>
      <c r="BC14" s="268">
        <f t="shared" si="1"/>
        <v>30000.000000000004</v>
      </c>
      <c r="BD14" s="268">
        <f t="shared" si="1"/>
        <v>30000.000000000004</v>
      </c>
      <c r="BE14" s="268">
        <f t="shared" si="1"/>
        <v>30000.000000000004</v>
      </c>
      <c r="BF14" s="268">
        <f t="shared" si="1"/>
        <v>30000.000000000004</v>
      </c>
      <c r="BG14" s="268">
        <f t="shared" si="1"/>
        <v>30000.000000000004</v>
      </c>
      <c r="BH14" s="268">
        <f t="shared" si="1"/>
        <v>30000.000000000004</v>
      </c>
      <c r="BI14" s="268">
        <f t="shared" si="1"/>
        <v>30000.000000000004</v>
      </c>
      <c r="BJ14" s="268">
        <f t="shared" si="1"/>
        <v>30000.000000000004</v>
      </c>
      <c r="BK14" s="268">
        <f t="shared" si="1"/>
        <v>30000.000000000004</v>
      </c>
      <c r="BL14" s="268">
        <f t="shared" si="1"/>
        <v>30000.000000000004</v>
      </c>
      <c r="BM14" s="268">
        <f t="shared" si="1"/>
        <v>30000.000000000004</v>
      </c>
      <c r="BN14" s="268">
        <f t="shared" si="1"/>
        <v>30000.000000000004</v>
      </c>
      <c r="BO14" s="268">
        <f t="shared" si="1"/>
        <v>30000.000000000004</v>
      </c>
      <c r="BP14" s="268">
        <f t="shared" si="1"/>
        <v>30000.000000000004</v>
      </c>
      <c r="BQ14" s="268">
        <f t="shared" ref="BQ14:CV14" si="2" xml:space="preserve"> BQ$22</f>
        <v>30000.000000000004</v>
      </c>
      <c r="BR14" s="268">
        <f t="shared" si="2"/>
        <v>30000.000000000004</v>
      </c>
      <c r="BS14" s="268">
        <f t="shared" si="2"/>
        <v>30000.000000000004</v>
      </c>
      <c r="BT14" s="268">
        <f t="shared" si="2"/>
        <v>30000.000000000004</v>
      </c>
      <c r="BU14" s="268">
        <f t="shared" si="2"/>
        <v>30000.000000000004</v>
      </c>
      <c r="BV14" s="268">
        <f t="shared" si="2"/>
        <v>30000.000000000004</v>
      </c>
      <c r="BW14" s="268">
        <f t="shared" si="2"/>
        <v>30000.000000000004</v>
      </c>
      <c r="BX14" s="268">
        <f t="shared" si="2"/>
        <v>30000.000000000004</v>
      </c>
      <c r="BY14" s="268">
        <f t="shared" si="2"/>
        <v>30000.000000000004</v>
      </c>
      <c r="BZ14" s="268">
        <f t="shared" si="2"/>
        <v>30000.000000000004</v>
      </c>
      <c r="CA14" s="268">
        <f t="shared" si="2"/>
        <v>30000.000000000004</v>
      </c>
      <c r="CB14" s="268">
        <f t="shared" si="2"/>
        <v>30000.000000000004</v>
      </c>
      <c r="CC14" s="268">
        <f t="shared" si="2"/>
        <v>30000.000000000004</v>
      </c>
      <c r="CD14" s="268">
        <f t="shared" si="2"/>
        <v>30000.000000000004</v>
      </c>
      <c r="CE14" s="268">
        <f t="shared" si="2"/>
        <v>30000.000000000004</v>
      </c>
      <c r="CF14" s="268">
        <f t="shared" si="2"/>
        <v>30000.000000000004</v>
      </c>
      <c r="CG14" s="268">
        <f t="shared" si="2"/>
        <v>30000.000000000004</v>
      </c>
      <c r="CH14" s="268">
        <f t="shared" si="2"/>
        <v>30000.000000000004</v>
      </c>
      <c r="CI14" s="268">
        <f t="shared" si="2"/>
        <v>30000.000000000004</v>
      </c>
      <c r="CJ14" s="268">
        <f t="shared" si="2"/>
        <v>30000.000000000004</v>
      </c>
      <c r="CK14" s="268">
        <f t="shared" si="2"/>
        <v>30000.000000000004</v>
      </c>
      <c r="CL14" s="268">
        <f t="shared" si="2"/>
        <v>30000.000000000004</v>
      </c>
      <c r="CM14" s="268">
        <f t="shared" si="2"/>
        <v>30000.000000000004</v>
      </c>
      <c r="CN14" s="268">
        <f t="shared" si="2"/>
        <v>30000.000000000004</v>
      </c>
      <c r="CO14" s="268">
        <f t="shared" si="2"/>
        <v>30000.000000000004</v>
      </c>
      <c r="CP14" s="268">
        <f t="shared" si="2"/>
        <v>30000.000000000004</v>
      </c>
      <c r="CQ14" s="268">
        <f t="shared" si="2"/>
        <v>30000.000000000004</v>
      </c>
      <c r="CR14" s="268">
        <f t="shared" si="2"/>
        <v>30000.000000000004</v>
      </c>
      <c r="CS14" s="268">
        <f t="shared" si="2"/>
        <v>30000.000000000004</v>
      </c>
      <c r="CT14" s="268">
        <f t="shared" si="2"/>
        <v>30000.000000000004</v>
      </c>
      <c r="CU14" s="268">
        <f t="shared" si="2"/>
        <v>30000.000000000004</v>
      </c>
      <c r="CV14" s="268">
        <f t="shared" si="2"/>
        <v>30000.000000000004</v>
      </c>
      <c r="CW14" s="268">
        <f t="shared" ref="CW14:EB14" si="3" xml:space="preserve"> CW$22</f>
        <v>30000.000000000004</v>
      </c>
      <c r="CX14" s="268">
        <f t="shared" si="3"/>
        <v>30000.000000000004</v>
      </c>
      <c r="CY14" s="268">
        <f t="shared" si="3"/>
        <v>30000.000000000004</v>
      </c>
      <c r="CZ14" s="268">
        <f t="shared" si="3"/>
        <v>30000.000000000004</v>
      </c>
      <c r="DA14" s="268">
        <f t="shared" si="3"/>
        <v>30000.000000000004</v>
      </c>
      <c r="DB14" s="268">
        <f t="shared" si="3"/>
        <v>30000.000000000004</v>
      </c>
      <c r="DC14" s="268">
        <f t="shared" si="3"/>
        <v>30000.000000000004</v>
      </c>
      <c r="DD14" s="268">
        <f t="shared" si="3"/>
        <v>30000.000000000004</v>
      </c>
      <c r="DE14" s="268">
        <f t="shared" si="3"/>
        <v>30000.000000000004</v>
      </c>
      <c r="DF14" s="268">
        <f t="shared" si="3"/>
        <v>30000.000000000004</v>
      </c>
      <c r="DG14" s="268">
        <f t="shared" si="3"/>
        <v>30000.000000000004</v>
      </c>
      <c r="DH14" s="268">
        <f t="shared" si="3"/>
        <v>30000.000000000004</v>
      </c>
      <c r="DI14" s="268">
        <f t="shared" si="3"/>
        <v>0</v>
      </c>
      <c r="DJ14" s="268">
        <f t="shared" si="3"/>
        <v>0</v>
      </c>
      <c r="DK14" s="268">
        <f t="shared" si="3"/>
        <v>0</v>
      </c>
      <c r="DL14" s="268">
        <f t="shared" si="3"/>
        <v>0</v>
      </c>
      <c r="DM14" s="268">
        <f t="shared" si="3"/>
        <v>0</v>
      </c>
      <c r="DN14" s="268">
        <f t="shared" si="3"/>
        <v>0</v>
      </c>
      <c r="DO14" s="268">
        <f t="shared" si="3"/>
        <v>0</v>
      </c>
      <c r="DP14" s="268">
        <f t="shared" si="3"/>
        <v>0</v>
      </c>
      <c r="DQ14" s="268">
        <f t="shared" si="3"/>
        <v>0</v>
      </c>
      <c r="DR14" s="268">
        <f t="shared" si="3"/>
        <v>0</v>
      </c>
      <c r="DS14" s="268">
        <f t="shared" si="3"/>
        <v>0</v>
      </c>
      <c r="DT14" s="268">
        <f t="shared" si="3"/>
        <v>0</v>
      </c>
      <c r="DU14" s="268">
        <f t="shared" si="3"/>
        <v>0</v>
      </c>
      <c r="DV14" s="268">
        <f t="shared" si="3"/>
        <v>0</v>
      </c>
      <c r="DW14" s="268">
        <f t="shared" si="3"/>
        <v>0</v>
      </c>
      <c r="DX14" s="268">
        <f t="shared" si="3"/>
        <v>0</v>
      </c>
      <c r="DY14" s="268">
        <f t="shared" si="3"/>
        <v>0</v>
      </c>
      <c r="DZ14" s="268">
        <f t="shared" si="3"/>
        <v>0</v>
      </c>
      <c r="EA14" s="268">
        <f t="shared" si="3"/>
        <v>0</v>
      </c>
      <c r="EB14" s="268">
        <f t="shared" si="3"/>
        <v>0</v>
      </c>
      <c r="EC14" s="268">
        <f t="shared" ref="EC14:FH14" si="4" xml:space="preserve"> EC$22</f>
        <v>0</v>
      </c>
      <c r="ED14" s="268">
        <f t="shared" si="4"/>
        <v>0</v>
      </c>
      <c r="EE14" s="268">
        <f t="shared" si="4"/>
        <v>0</v>
      </c>
      <c r="EF14" s="268">
        <f t="shared" si="4"/>
        <v>0</v>
      </c>
      <c r="EG14" s="268">
        <f t="shared" si="4"/>
        <v>0</v>
      </c>
      <c r="EH14" s="268">
        <f t="shared" si="4"/>
        <v>0</v>
      </c>
      <c r="EI14" s="268">
        <f t="shared" si="4"/>
        <v>0</v>
      </c>
      <c r="EJ14" s="268">
        <f t="shared" si="4"/>
        <v>0</v>
      </c>
      <c r="EK14" s="268">
        <f t="shared" si="4"/>
        <v>0</v>
      </c>
      <c r="EL14" s="268">
        <f t="shared" si="4"/>
        <v>0</v>
      </c>
      <c r="EM14" s="268">
        <f t="shared" si="4"/>
        <v>0</v>
      </c>
      <c r="EN14" s="268">
        <f t="shared" si="4"/>
        <v>0</v>
      </c>
      <c r="EO14" s="268">
        <f t="shared" si="4"/>
        <v>0</v>
      </c>
      <c r="EP14" s="268">
        <f t="shared" si="4"/>
        <v>0</v>
      </c>
      <c r="EQ14" s="268">
        <f t="shared" si="4"/>
        <v>0</v>
      </c>
      <c r="ER14" s="268">
        <f t="shared" si="4"/>
        <v>0</v>
      </c>
      <c r="ES14" s="268">
        <f t="shared" si="4"/>
        <v>0</v>
      </c>
      <c r="ET14" s="268">
        <f t="shared" si="4"/>
        <v>0</v>
      </c>
      <c r="EU14" s="268">
        <f t="shared" si="4"/>
        <v>0</v>
      </c>
      <c r="EV14" s="268">
        <f t="shared" si="4"/>
        <v>0</v>
      </c>
      <c r="EW14" s="268">
        <f t="shared" si="4"/>
        <v>0</v>
      </c>
      <c r="EX14" s="268">
        <f t="shared" si="4"/>
        <v>0</v>
      </c>
      <c r="EY14" s="268">
        <f t="shared" si="4"/>
        <v>0</v>
      </c>
      <c r="EZ14" s="268">
        <f t="shared" si="4"/>
        <v>0</v>
      </c>
      <c r="FA14" s="268">
        <f t="shared" si="4"/>
        <v>0</v>
      </c>
      <c r="FB14" s="268">
        <f t="shared" si="4"/>
        <v>0</v>
      </c>
      <c r="FC14" s="268">
        <f t="shared" si="4"/>
        <v>0</v>
      </c>
      <c r="FD14" s="268">
        <f t="shared" si="4"/>
        <v>0</v>
      </c>
      <c r="FE14" s="268">
        <f t="shared" si="4"/>
        <v>0</v>
      </c>
      <c r="FF14" s="268">
        <f t="shared" si="4"/>
        <v>0</v>
      </c>
      <c r="FG14" s="268">
        <f t="shared" si="4"/>
        <v>0</v>
      </c>
      <c r="FH14" s="268">
        <f t="shared" si="4"/>
        <v>0</v>
      </c>
      <c r="FI14" s="268">
        <f t="shared" ref="FI14:GJ14" si="5" xml:space="preserve"> FI$22</f>
        <v>0</v>
      </c>
      <c r="FJ14" s="268">
        <f t="shared" si="5"/>
        <v>0</v>
      </c>
      <c r="FK14" s="268">
        <f t="shared" si="5"/>
        <v>0</v>
      </c>
      <c r="FL14" s="268">
        <f t="shared" si="5"/>
        <v>0</v>
      </c>
      <c r="FM14" s="268">
        <f t="shared" si="5"/>
        <v>0</v>
      </c>
      <c r="FN14" s="268">
        <f t="shared" si="5"/>
        <v>0</v>
      </c>
      <c r="FO14" s="268">
        <f t="shared" si="5"/>
        <v>0</v>
      </c>
      <c r="FP14" s="268">
        <f t="shared" si="5"/>
        <v>0</v>
      </c>
      <c r="FQ14" s="268">
        <f t="shared" si="5"/>
        <v>0</v>
      </c>
      <c r="FR14" s="268">
        <f t="shared" si="5"/>
        <v>0</v>
      </c>
      <c r="FS14" s="268">
        <f t="shared" si="5"/>
        <v>0</v>
      </c>
      <c r="FT14" s="268">
        <f t="shared" si="5"/>
        <v>0</v>
      </c>
      <c r="FU14" s="268">
        <f t="shared" si="5"/>
        <v>0</v>
      </c>
      <c r="FV14" s="268">
        <f t="shared" si="5"/>
        <v>0</v>
      </c>
      <c r="FW14" s="268">
        <f t="shared" si="5"/>
        <v>0</v>
      </c>
      <c r="FX14" s="268">
        <f t="shared" si="5"/>
        <v>0</v>
      </c>
      <c r="FY14" s="268">
        <f t="shared" si="5"/>
        <v>0</v>
      </c>
      <c r="FZ14" s="268">
        <f t="shared" si="5"/>
        <v>0</v>
      </c>
      <c r="GA14" s="268">
        <f t="shared" si="5"/>
        <v>0</v>
      </c>
      <c r="GB14" s="268">
        <f t="shared" si="5"/>
        <v>0</v>
      </c>
      <c r="GC14" s="268">
        <f t="shared" si="5"/>
        <v>0</v>
      </c>
      <c r="GD14" s="268">
        <f t="shared" si="5"/>
        <v>0</v>
      </c>
      <c r="GE14" s="268">
        <f t="shared" si="5"/>
        <v>0</v>
      </c>
      <c r="GF14" s="268">
        <f t="shared" si="5"/>
        <v>0</v>
      </c>
      <c r="GG14" s="268">
        <f t="shared" si="5"/>
        <v>0</v>
      </c>
      <c r="GH14" s="268">
        <f t="shared" si="5"/>
        <v>0</v>
      </c>
      <c r="GI14" s="268">
        <f t="shared" si="5"/>
        <v>0</v>
      </c>
      <c r="GJ14" s="268">
        <f t="shared" si="5"/>
        <v>0</v>
      </c>
    </row>
    <row r="15" spans="1:441" s="275" customFormat="1" x14ac:dyDescent="0.25">
      <c r="A15" s="15"/>
      <c r="B15" s="15"/>
      <c r="C15" s="21"/>
      <c r="D15" s="60"/>
      <c r="E15" s="301" t="str">
        <f xml:space="preserve"> Time!E$91</f>
        <v xml:space="preserve">Last operating period flag </v>
      </c>
      <c r="F15" s="301">
        <f xml:space="preserve"> Time!F$91</f>
        <v>0</v>
      </c>
      <c r="G15" s="301" t="str">
        <f xml:space="preserve"> Time!G$91</f>
        <v>flag</v>
      </c>
      <c r="H15" s="301">
        <f xml:space="preserve"> Time!H$91</f>
        <v>1</v>
      </c>
      <c r="I15" s="301">
        <f xml:space="preserve"> Time!I$91</f>
        <v>0</v>
      </c>
      <c r="J15" s="301">
        <f xml:space="preserve"> Time!J$91</f>
        <v>0</v>
      </c>
      <c r="K15" s="301">
        <f xml:space="preserve"> Time!K$91</f>
        <v>0</v>
      </c>
      <c r="L15" s="301">
        <f xml:space="preserve"> Time!L$91</f>
        <v>0</v>
      </c>
      <c r="M15" s="301">
        <f xml:space="preserve"> Time!M$91</f>
        <v>0</v>
      </c>
      <c r="N15" s="301">
        <f xml:space="preserve"> Time!N$91</f>
        <v>0</v>
      </c>
      <c r="O15" s="301">
        <f xml:space="preserve"> Time!O$91</f>
        <v>0</v>
      </c>
      <c r="P15" s="301">
        <f xml:space="preserve"> Time!P$91</f>
        <v>0</v>
      </c>
      <c r="Q15" s="301">
        <f xml:space="preserve"> Time!Q$91</f>
        <v>0</v>
      </c>
      <c r="R15" s="301">
        <f xml:space="preserve"> Time!R$91</f>
        <v>0</v>
      </c>
      <c r="S15" s="301">
        <f xml:space="preserve"> Time!S$91</f>
        <v>0</v>
      </c>
      <c r="T15" s="301">
        <f xml:space="preserve"> Time!T$91</f>
        <v>0</v>
      </c>
      <c r="U15" s="301">
        <f xml:space="preserve"> Time!U$91</f>
        <v>0</v>
      </c>
      <c r="V15" s="301">
        <f xml:space="preserve"> Time!V$91</f>
        <v>0</v>
      </c>
      <c r="W15" s="301">
        <f xml:space="preserve"> Time!W$91</f>
        <v>0</v>
      </c>
      <c r="X15" s="301">
        <f xml:space="preserve"> Time!X$91</f>
        <v>0</v>
      </c>
      <c r="Y15" s="301">
        <f xml:space="preserve"> Time!Y$91</f>
        <v>0</v>
      </c>
      <c r="Z15" s="301">
        <f xml:space="preserve"> Time!Z$91</f>
        <v>0</v>
      </c>
      <c r="AA15" s="301">
        <f xml:space="preserve"> Time!AA$91</f>
        <v>0</v>
      </c>
      <c r="AB15" s="301">
        <f xml:space="preserve"> Time!AB$91</f>
        <v>0</v>
      </c>
      <c r="AC15" s="301">
        <f xml:space="preserve"> Time!AC$91</f>
        <v>0</v>
      </c>
      <c r="AD15" s="301">
        <f xml:space="preserve"> Time!AD$91</f>
        <v>0</v>
      </c>
      <c r="AE15" s="301">
        <f xml:space="preserve"> Time!AE$91</f>
        <v>0</v>
      </c>
      <c r="AF15" s="301">
        <f xml:space="preserve"> Time!AF$91</f>
        <v>0</v>
      </c>
      <c r="AG15" s="301">
        <f xml:space="preserve"> Time!AG$91</f>
        <v>0</v>
      </c>
      <c r="AH15" s="301">
        <f xml:space="preserve"> Time!AH$91</f>
        <v>0</v>
      </c>
      <c r="AI15" s="301">
        <f xml:space="preserve"> Time!AI$91</f>
        <v>0</v>
      </c>
      <c r="AJ15" s="301">
        <f xml:space="preserve"> Time!AJ$91</f>
        <v>0</v>
      </c>
      <c r="AK15" s="301">
        <f xml:space="preserve"> Time!AK$91</f>
        <v>0</v>
      </c>
      <c r="AL15" s="301">
        <f xml:space="preserve"> Time!AL$91</f>
        <v>0</v>
      </c>
      <c r="AM15" s="301">
        <f xml:space="preserve"> Time!AM$91</f>
        <v>0</v>
      </c>
      <c r="AN15" s="301">
        <f xml:space="preserve"> Time!AN$91</f>
        <v>0</v>
      </c>
      <c r="AO15" s="301">
        <f xml:space="preserve"> Time!AO$91</f>
        <v>0</v>
      </c>
      <c r="AP15" s="301">
        <f xml:space="preserve"> Time!AP$91</f>
        <v>0</v>
      </c>
      <c r="AQ15" s="301">
        <f xml:space="preserve"> Time!AQ$91</f>
        <v>0</v>
      </c>
      <c r="AR15" s="301">
        <f xml:space="preserve"> Time!AR$91</f>
        <v>0</v>
      </c>
      <c r="AS15" s="301">
        <f xml:space="preserve"> Time!AS$91</f>
        <v>0</v>
      </c>
      <c r="AT15" s="301">
        <f xml:space="preserve"> Time!AT$91</f>
        <v>0</v>
      </c>
      <c r="AU15" s="301">
        <f xml:space="preserve"> Time!AU$91</f>
        <v>0</v>
      </c>
      <c r="AV15" s="301">
        <f xml:space="preserve"> Time!AV$91</f>
        <v>0</v>
      </c>
      <c r="AW15" s="301">
        <f xml:space="preserve"> Time!AW$91</f>
        <v>0</v>
      </c>
      <c r="AX15" s="301">
        <f xml:space="preserve"> Time!AX$91</f>
        <v>0</v>
      </c>
      <c r="AY15" s="301">
        <f xml:space="preserve"> Time!AY$91</f>
        <v>0</v>
      </c>
      <c r="AZ15" s="301">
        <f xml:space="preserve"> Time!AZ$91</f>
        <v>0</v>
      </c>
      <c r="BA15" s="301">
        <f xml:space="preserve"> Time!BA$91</f>
        <v>0</v>
      </c>
      <c r="BB15" s="301">
        <f xml:space="preserve"> Time!BB$91</f>
        <v>0</v>
      </c>
      <c r="BC15" s="301">
        <f xml:space="preserve"> Time!BC$91</f>
        <v>0</v>
      </c>
      <c r="BD15" s="301">
        <f xml:space="preserve"> Time!BD$91</f>
        <v>0</v>
      </c>
      <c r="BE15" s="301">
        <f xml:space="preserve"> Time!BE$91</f>
        <v>0</v>
      </c>
      <c r="BF15" s="301">
        <f xml:space="preserve"> Time!BF$91</f>
        <v>0</v>
      </c>
      <c r="BG15" s="301">
        <f xml:space="preserve"> Time!BG$91</f>
        <v>0</v>
      </c>
      <c r="BH15" s="301">
        <f xml:space="preserve"> Time!BH$91</f>
        <v>0</v>
      </c>
      <c r="BI15" s="301">
        <f xml:space="preserve"> Time!BI$91</f>
        <v>0</v>
      </c>
      <c r="BJ15" s="301">
        <f xml:space="preserve"> Time!BJ$91</f>
        <v>0</v>
      </c>
      <c r="BK15" s="301">
        <f xml:space="preserve"> Time!BK$91</f>
        <v>0</v>
      </c>
      <c r="BL15" s="301">
        <f xml:space="preserve"> Time!BL$91</f>
        <v>0</v>
      </c>
      <c r="BM15" s="301">
        <f xml:space="preserve"> Time!BM$91</f>
        <v>0</v>
      </c>
      <c r="BN15" s="301">
        <f xml:space="preserve"> Time!BN$91</f>
        <v>0</v>
      </c>
      <c r="BO15" s="301">
        <f xml:space="preserve"> Time!BO$91</f>
        <v>0</v>
      </c>
      <c r="BP15" s="301">
        <f xml:space="preserve"> Time!BP$91</f>
        <v>0</v>
      </c>
      <c r="BQ15" s="301">
        <f xml:space="preserve"> Time!BQ$91</f>
        <v>0</v>
      </c>
      <c r="BR15" s="301">
        <f xml:space="preserve"> Time!BR$91</f>
        <v>0</v>
      </c>
      <c r="BS15" s="301">
        <f xml:space="preserve"> Time!BS$91</f>
        <v>0</v>
      </c>
      <c r="BT15" s="301">
        <f xml:space="preserve"> Time!BT$91</f>
        <v>0</v>
      </c>
      <c r="BU15" s="301">
        <f xml:space="preserve"> Time!BU$91</f>
        <v>0</v>
      </c>
      <c r="BV15" s="301">
        <f xml:space="preserve"> Time!BV$91</f>
        <v>0</v>
      </c>
      <c r="BW15" s="301">
        <f xml:space="preserve"> Time!BW$91</f>
        <v>0</v>
      </c>
      <c r="BX15" s="301">
        <f xml:space="preserve"> Time!BX$91</f>
        <v>0</v>
      </c>
      <c r="BY15" s="301">
        <f xml:space="preserve"> Time!BY$91</f>
        <v>0</v>
      </c>
      <c r="BZ15" s="301">
        <f xml:space="preserve"> Time!BZ$91</f>
        <v>0</v>
      </c>
      <c r="CA15" s="301">
        <f xml:space="preserve"> Time!CA$91</f>
        <v>0</v>
      </c>
      <c r="CB15" s="301">
        <f xml:space="preserve"> Time!CB$91</f>
        <v>0</v>
      </c>
      <c r="CC15" s="301">
        <f xml:space="preserve"> Time!CC$91</f>
        <v>0</v>
      </c>
      <c r="CD15" s="301">
        <f xml:space="preserve"> Time!CD$91</f>
        <v>0</v>
      </c>
      <c r="CE15" s="301">
        <f xml:space="preserve"> Time!CE$91</f>
        <v>0</v>
      </c>
      <c r="CF15" s="301">
        <f xml:space="preserve"> Time!CF$91</f>
        <v>0</v>
      </c>
      <c r="CG15" s="301">
        <f xml:space="preserve"> Time!CG$91</f>
        <v>0</v>
      </c>
      <c r="CH15" s="301">
        <f xml:space="preserve"> Time!CH$91</f>
        <v>0</v>
      </c>
      <c r="CI15" s="301">
        <f xml:space="preserve"> Time!CI$91</f>
        <v>0</v>
      </c>
      <c r="CJ15" s="301">
        <f xml:space="preserve"> Time!CJ$91</f>
        <v>0</v>
      </c>
      <c r="CK15" s="301">
        <f xml:space="preserve"> Time!CK$91</f>
        <v>0</v>
      </c>
      <c r="CL15" s="301">
        <f xml:space="preserve"> Time!CL$91</f>
        <v>0</v>
      </c>
      <c r="CM15" s="301">
        <f xml:space="preserve"> Time!CM$91</f>
        <v>0</v>
      </c>
      <c r="CN15" s="301">
        <f xml:space="preserve"> Time!CN$91</f>
        <v>0</v>
      </c>
      <c r="CO15" s="301">
        <f xml:space="preserve"> Time!CO$91</f>
        <v>0</v>
      </c>
      <c r="CP15" s="301">
        <f xml:space="preserve"> Time!CP$91</f>
        <v>0</v>
      </c>
      <c r="CQ15" s="301">
        <f xml:space="preserve"> Time!CQ$91</f>
        <v>0</v>
      </c>
      <c r="CR15" s="301">
        <f xml:space="preserve"> Time!CR$91</f>
        <v>0</v>
      </c>
      <c r="CS15" s="301">
        <f xml:space="preserve"> Time!CS$91</f>
        <v>0</v>
      </c>
      <c r="CT15" s="301">
        <f xml:space="preserve"> Time!CT$91</f>
        <v>0</v>
      </c>
      <c r="CU15" s="301">
        <f xml:space="preserve"> Time!CU$91</f>
        <v>0</v>
      </c>
      <c r="CV15" s="301">
        <f xml:space="preserve"> Time!CV$91</f>
        <v>0</v>
      </c>
      <c r="CW15" s="301">
        <f xml:space="preserve"> Time!CW$91</f>
        <v>0</v>
      </c>
      <c r="CX15" s="301">
        <f xml:space="preserve"> Time!CX$91</f>
        <v>0</v>
      </c>
      <c r="CY15" s="301">
        <f xml:space="preserve"> Time!CY$91</f>
        <v>0</v>
      </c>
      <c r="CZ15" s="301">
        <f xml:space="preserve"> Time!CZ$91</f>
        <v>0</v>
      </c>
      <c r="DA15" s="301">
        <f xml:space="preserve"> Time!DA$91</f>
        <v>0</v>
      </c>
      <c r="DB15" s="301">
        <f xml:space="preserve"> Time!DB$91</f>
        <v>0</v>
      </c>
      <c r="DC15" s="301">
        <f xml:space="preserve"> Time!DC$91</f>
        <v>0</v>
      </c>
      <c r="DD15" s="301">
        <f xml:space="preserve"> Time!DD$91</f>
        <v>0</v>
      </c>
      <c r="DE15" s="301">
        <f xml:space="preserve"> Time!DE$91</f>
        <v>0</v>
      </c>
      <c r="DF15" s="301">
        <f xml:space="preserve"> Time!DF$91</f>
        <v>0</v>
      </c>
      <c r="DG15" s="301">
        <f xml:space="preserve"> Time!DG$91</f>
        <v>0</v>
      </c>
      <c r="DH15" s="301">
        <f xml:space="preserve"> Time!DH$91</f>
        <v>1</v>
      </c>
      <c r="DI15" s="301">
        <f xml:space="preserve"> Time!DI$91</f>
        <v>0</v>
      </c>
      <c r="DJ15" s="301">
        <f xml:space="preserve"> Time!DJ$91</f>
        <v>0</v>
      </c>
      <c r="DK15" s="301">
        <f xml:space="preserve"> Time!DK$91</f>
        <v>0</v>
      </c>
      <c r="DL15" s="301">
        <f xml:space="preserve"> Time!DL$91</f>
        <v>0</v>
      </c>
      <c r="DM15" s="301">
        <f xml:space="preserve"> Time!DM$91</f>
        <v>0</v>
      </c>
      <c r="DN15" s="301">
        <f xml:space="preserve"> Time!DN$91</f>
        <v>0</v>
      </c>
      <c r="DO15" s="301">
        <f xml:space="preserve"> Time!DO$91</f>
        <v>0</v>
      </c>
      <c r="DP15" s="301">
        <f xml:space="preserve"> Time!DP$91</f>
        <v>0</v>
      </c>
      <c r="DQ15" s="301">
        <f xml:space="preserve"> Time!DQ$91</f>
        <v>0</v>
      </c>
      <c r="DR15" s="301">
        <f xml:space="preserve"> Time!DR$91</f>
        <v>0</v>
      </c>
      <c r="DS15" s="301">
        <f xml:space="preserve"> Time!DS$91</f>
        <v>0</v>
      </c>
      <c r="DT15" s="301">
        <f xml:space="preserve"> Time!DT$91</f>
        <v>0</v>
      </c>
      <c r="DU15" s="301">
        <f xml:space="preserve"> Time!DU$91</f>
        <v>0</v>
      </c>
      <c r="DV15" s="301">
        <f xml:space="preserve"> Time!DV$91</f>
        <v>0</v>
      </c>
      <c r="DW15" s="301">
        <f xml:space="preserve"> Time!DW$91</f>
        <v>0</v>
      </c>
      <c r="DX15" s="301">
        <f xml:space="preserve"> Time!DX$91</f>
        <v>0</v>
      </c>
      <c r="DY15" s="301">
        <f xml:space="preserve"> Time!DY$91</f>
        <v>0</v>
      </c>
      <c r="DZ15" s="301">
        <f xml:space="preserve"> Time!DZ$91</f>
        <v>0</v>
      </c>
      <c r="EA15" s="301">
        <f xml:space="preserve"> Time!EA$91</f>
        <v>0</v>
      </c>
      <c r="EB15" s="301">
        <f xml:space="preserve"> Time!EB$91</f>
        <v>0</v>
      </c>
      <c r="EC15" s="301">
        <f xml:space="preserve"> Time!EC$91</f>
        <v>0</v>
      </c>
      <c r="ED15" s="301">
        <f xml:space="preserve"> Time!ED$91</f>
        <v>0</v>
      </c>
      <c r="EE15" s="301">
        <f xml:space="preserve"> Time!EE$91</f>
        <v>0</v>
      </c>
      <c r="EF15" s="301">
        <f xml:space="preserve"> Time!EF$91</f>
        <v>0</v>
      </c>
      <c r="EG15" s="301">
        <f xml:space="preserve"> Time!EG$91</f>
        <v>0</v>
      </c>
      <c r="EH15" s="301">
        <f xml:space="preserve"> Time!EH$91</f>
        <v>0</v>
      </c>
      <c r="EI15" s="301">
        <f xml:space="preserve"> Time!EI$91</f>
        <v>0</v>
      </c>
      <c r="EJ15" s="301">
        <f xml:space="preserve"> Time!EJ$91</f>
        <v>0</v>
      </c>
      <c r="EK15" s="301">
        <f xml:space="preserve"> Time!EK$91</f>
        <v>0</v>
      </c>
      <c r="EL15" s="301">
        <f xml:space="preserve"> Time!EL$91</f>
        <v>0</v>
      </c>
      <c r="EM15" s="301">
        <f xml:space="preserve"> Time!EM$91</f>
        <v>0</v>
      </c>
      <c r="EN15" s="301">
        <f xml:space="preserve"> Time!EN$91</f>
        <v>0</v>
      </c>
      <c r="EO15" s="301">
        <f xml:space="preserve"> Time!EO$91</f>
        <v>0</v>
      </c>
      <c r="EP15" s="301">
        <f xml:space="preserve"> Time!EP$91</f>
        <v>0</v>
      </c>
      <c r="EQ15" s="301">
        <f xml:space="preserve"> Time!EQ$91</f>
        <v>0</v>
      </c>
      <c r="ER15" s="301">
        <f xml:space="preserve"> Time!ER$91</f>
        <v>0</v>
      </c>
      <c r="ES15" s="301">
        <f xml:space="preserve"> Time!ES$91</f>
        <v>0</v>
      </c>
      <c r="ET15" s="301">
        <f xml:space="preserve"> Time!ET$91</f>
        <v>0</v>
      </c>
      <c r="EU15" s="301">
        <f xml:space="preserve"> Time!EU$91</f>
        <v>0</v>
      </c>
      <c r="EV15" s="301">
        <f xml:space="preserve"> Time!EV$91</f>
        <v>0</v>
      </c>
      <c r="EW15" s="301">
        <f xml:space="preserve"> Time!EW$91</f>
        <v>0</v>
      </c>
      <c r="EX15" s="301">
        <f xml:space="preserve"> Time!EX$91</f>
        <v>0</v>
      </c>
      <c r="EY15" s="301">
        <f xml:space="preserve"> Time!EY$91</f>
        <v>0</v>
      </c>
      <c r="EZ15" s="301">
        <f xml:space="preserve"> Time!EZ$91</f>
        <v>0</v>
      </c>
      <c r="FA15" s="301">
        <f xml:space="preserve"> Time!FA$91</f>
        <v>0</v>
      </c>
      <c r="FB15" s="301">
        <f xml:space="preserve"> Time!FB$91</f>
        <v>0</v>
      </c>
      <c r="FC15" s="301">
        <f xml:space="preserve"> Time!FC$91</f>
        <v>0</v>
      </c>
      <c r="FD15" s="301">
        <f xml:space="preserve"> Time!FD$91</f>
        <v>0</v>
      </c>
      <c r="FE15" s="301">
        <f xml:space="preserve"> Time!FE$91</f>
        <v>0</v>
      </c>
      <c r="FF15" s="301">
        <f xml:space="preserve"> Time!FF$91</f>
        <v>0</v>
      </c>
      <c r="FG15" s="301">
        <f xml:space="preserve"> Time!FG$91</f>
        <v>0</v>
      </c>
      <c r="FH15" s="301">
        <f xml:space="preserve"> Time!FH$91</f>
        <v>0</v>
      </c>
      <c r="FI15" s="301">
        <f xml:space="preserve"> Time!FI$91</f>
        <v>0</v>
      </c>
      <c r="FJ15" s="301">
        <f xml:space="preserve"> Time!FJ$91</f>
        <v>0</v>
      </c>
      <c r="FK15" s="301">
        <f xml:space="preserve"> Time!FK$91</f>
        <v>0</v>
      </c>
      <c r="FL15" s="301">
        <f xml:space="preserve"> Time!FL$91</f>
        <v>0</v>
      </c>
      <c r="FM15" s="301">
        <f xml:space="preserve"> Time!FM$91</f>
        <v>0</v>
      </c>
      <c r="FN15" s="301">
        <f xml:space="preserve"> Time!FN$91</f>
        <v>0</v>
      </c>
      <c r="FO15" s="301">
        <f xml:space="preserve"> Time!FO$91</f>
        <v>0</v>
      </c>
      <c r="FP15" s="301">
        <f xml:space="preserve"> Time!FP$91</f>
        <v>0</v>
      </c>
      <c r="FQ15" s="301">
        <f xml:space="preserve"> Time!FQ$91</f>
        <v>0</v>
      </c>
      <c r="FR15" s="301">
        <f xml:space="preserve"> Time!FR$91</f>
        <v>0</v>
      </c>
      <c r="FS15" s="301">
        <f xml:space="preserve"> Time!FS$91</f>
        <v>0</v>
      </c>
      <c r="FT15" s="301">
        <f xml:space="preserve"> Time!FT$91</f>
        <v>0</v>
      </c>
      <c r="FU15" s="301">
        <f xml:space="preserve"> Time!FU$91</f>
        <v>0</v>
      </c>
      <c r="FV15" s="301">
        <f xml:space="preserve"> Time!FV$91</f>
        <v>0</v>
      </c>
      <c r="FW15" s="301">
        <f xml:space="preserve"> Time!FW$91</f>
        <v>0</v>
      </c>
      <c r="FX15" s="301">
        <f xml:space="preserve"> Time!FX$91</f>
        <v>0</v>
      </c>
      <c r="FY15" s="301">
        <f xml:space="preserve"> Time!FY$91</f>
        <v>0</v>
      </c>
      <c r="FZ15" s="301">
        <f xml:space="preserve"> Time!FZ$91</f>
        <v>0</v>
      </c>
      <c r="GA15" s="301">
        <f xml:space="preserve"> Time!GA$91</f>
        <v>0</v>
      </c>
      <c r="GB15" s="301">
        <f xml:space="preserve"> Time!GB$91</f>
        <v>0</v>
      </c>
      <c r="GC15" s="301">
        <f xml:space="preserve"> Time!GC$91</f>
        <v>0</v>
      </c>
      <c r="GD15" s="301">
        <f xml:space="preserve"> Time!GD$91</f>
        <v>0</v>
      </c>
      <c r="GE15" s="301">
        <f xml:space="preserve"> Time!GE$91</f>
        <v>0</v>
      </c>
      <c r="GF15" s="301">
        <f xml:space="preserve"> Time!GF$91</f>
        <v>0</v>
      </c>
      <c r="GG15" s="301">
        <f xml:space="preserve"> Time!GG$91</f>
        <v>0</v>
      </c>
      <c r="GH15" s="301">
        <f xml:space="preserve"> Time!GH$91</f>
        <v>0</v>
      </c>
      <c r="GI15" s="301">
        <f xml:space="preserve"> Time!GI$91</f>
        <v>0</v>
      </c>
      <c r="GJ15" s="301">
        <f xml:space="preserve"> Time!GJ$91</f>
        <v>0</v>
      </c>
    </row>
    <row r="16" spans="1:441" s="562" customFormat="1" x14ac:dyDescent="0.25">
      <c r="A16" s="189"/>
      <c r="B16" s="189"/>
      <c r="C16" s="190"/>
      <c r="D16" s="191"/>
      <c r="E16" s="561" t="s">
        <v>197</v>
      </c>
      <c r="F16" s="561"/>
      <c r="G16" s="561" t="str">
        <f xml:space="preserve"> SMU</f>
        <v>$ 000s</v>
      </c>
      <c r="H16" s="561">
        <f xml:space="preserve"> SUM(J16:GJ16)</f>
        <v>30000.000000000004</v>
      </c>
      <c r="I16" s="561"/>
      <c r="J16" s="561">
        <f t="shared" ref="J16:AO16" si="6" xml:space="preserve"> J14 * J15</f>
        <v>0</v>
      </c>
      <c r="K16" s="561">
        <f t="shared" si="6"/>
        <v>0</v>
      </c>
      <c r="L16" s="561">
        <f t="shared" si="6"/>
        <v>0</v>
      </c>
      <c r="M16" s="561">
        <f t="shared" si="6"/>
        <v>0</v>
      </c>
      <c r="N16" s="561">
        <f t="shared" si="6"/>
        <v>0</v>
      </c>
      <c r="O16" s="561">
        <f t="shared" si="6"/>
        <v>0</v>
      </c>
      <c r="P16" s="561">
        <f t="shared" si="6"/>
        <v>0</v>
      </c>
      <c r="Q16" s="561">
        <f t="shared" si="6"/>
        <v>0</v>
      </c>
      <c r="R16" s="561">
        <f t="shared" si="6"/>
        <v>0</v>
      </c>
      <c r="S16" s="561">
        <f t="shared" si="6"/>
        <v>0</v>
      </c>
      <c r="T16" s="561">
        <f t="shared" si="6"/>
        <v>0</v>
      </c>
      <c r="U16" s="561">
        <f t="shared" si="6"/>
        <v>0</v>
      </c>
      <c r="V16" s="561">
        <f t="shared" si="6"/>
        <v>0</v>
      </c>
      <c r="W16" s="561">
        <f t="shared" si="6"/>
        <v>0</v>
      </c>
      <c r="X16" s="561">
        <f t="shared" si="6"/>
        <v>0</v>
      </c>
      <c r="Y16" s="561">
        <f t="shared" si="6"/>
        <v>0</v>
      </c>
      <c r="Z16" s="561">
        <f t="shared" si="6"/>
        <v>0</v>
      </c>
      <c r="AA16" s="561">
        <f t="shared" si="6"/>
        <v>0</v>
      </c>
      <c r="AB16" s="561">
        <f t="shared" si="6"/>
        <v>0</v>
      </c>
      <c r="AC16" s="561">
        <f t="shared" si="6"/>
        <v>0</v>
      </c>
      <c r="AD16" s="561">
        <f t="shared" si="6"/>
        <v>0</v>
      </c>
      <c r="AE16" s="561">
        <f t="shared" si="6"/>
        <v>0</v>
      </c>
      <c r="AF16" s="561">
        <f t="shared" si="6"/>
        <v>0</v>
      </c>
      <c r="AG16" s="561">
        <f t="shared" si="6"/>
        <v>0</v>
      </c>
      <c r="AH16" s="561">
        <f t="shared" si="6"/>
        <v>0</v>
      </c>
      <c r="AI16" s="561">
        <f t="shared" si="6"/>
        <v>0</v>
      </c>
      <c r="AJ16" s="561">
        <f t="shared" si="6"/>
        <v>0</v>
      </c>
      <c r="AK16" s="561">
        <f t="shared" si="6"/>
        <v>0</v>
      </c>
      <c r="AL16" s="561">
        <f t="shared" si="6"/>
        <v>0</v>
      </c>
      <c r="AM16" s="561">
        <f t="shared" si="6"/>
        <v>0</v>
      </c>
      <c r="AN16" s="561">
        <f t="shared" si="6"/>
        <v>0</v>
      </c>
      <c r="AO16" s="561">
        <f t="shared" si="6"/>
        <v>0</v>
      </c>
      <c r="AP16" s="561">
        <f t="shared" ref="AP16:BU16" si="7" xml:space="preserve"> AP14 * AP15</f>
        <v>0</v>
      </c>
      <c r="AQ16" s="561">
        <f t="shared" si="7"/>
        <v>0</v>
      </c>
      <c r="AR16" s="561">
        <f t="shared" si="7"/>
        <v>0</v>
      </c>
      <c r="AS16" s="561">
        <f t="shared" si="7"/>
        <v>0</v>
      </c>
      <c r="AT16" s="561">
        <f t="shared" si="7"/>
        <v>0</v>
      </c>
      <c r="AU16" s="561">
        <f t="shared" si="7"/>
        <v>0</v>
      </c>
      <c r="AV16" s="561">
        <f t="shared" si="7"/>
        <v>0</v>
      </c>
      <c r="AW16" s="561">
        <f t="shared" si="7"/>
        <v>0</v>
      </c>
      <c r="AX16" s="561">
        <f t="shared" si="7"/>
        <v>0</v>
      </c>
      <c r="AY16" s="561">
        <f t="shared" si="7"/>
        <v>0</v>
      </c>
      <c r="AZ16" s="561">
        <f t="shared" si="7"/>
        <v>0</v>
      </c>
      <c r="BA16" s="561">
        <f t="shared" si="7"/>
        <v>0</v>
      </c>
      <c r="BB16" s="561">
        <f t="shared" si="7"/>
        <v>0</v>
      </c>
      <c r="BC16" s="561">
        <f t="shared" si="7"/>
        <v>0</v>
      </c>
      <c r="BD16" s="561">
        <f t="shared" si="7"/>
        <v>0</v>
      </c>
      <c r="BE16" s="561">
        <f t="shared" si="7"/>
        <v>0</v>
      </c>
      <c r="BF16" s="561">
        <f t="shared" si="7"/>
        <v>0</v>
      </c>
      <c r="BG16" s="561">
        <f t="shared" si="7"/>
        <v>0</v>
      </c>
      <c r="BH16" s="561">
        <f t="shared" si="7"/>
        <v>0</v>
      </c>
      <c r="BI16" s="561">
        <f t="shared" si="7"/>
        <v>0</v>
      </c>
      <c r="BJ16" s="561">
        <f t="shared" si="7"/>
        <v>0</v>
      </c>
      <c r="BK16" s="561">
        <f t="shared" si="7"/>
        <v>0</v>
      </c>
      <c r="BL16" s="561">
        <f t="shared" si="7"/>
        <v>0</v>
      </c>
      <c r="BM16" s="561">
        <f t="shared" si="7"/>
        <v>0</v>
      </c>
      <c r="BN16" s="561">
        <f t="shared" si="7"/>
        <v>0</v>
      </c>
      <c r="BO16" s="561">
        <f t="shared" si="7"/>
        <v>0</v>
      </c>
      <c r="BP16" s="561">
        <f t="shared" si="7"/>
        <v>0</v>
      </c>
      <c r="BQ16" s="561">
        <f t="shared" si="7"/>
        <v>0</v>
      </c>
      <c r="BR16" s="561">
        <f t="shared" si="7"/>
        <v>0</v>
      </c>
      <c r="BS16" s="561">
        <f t="shared" si="7"/>
        <v>0</v>
      </c>
      <c r="BT16" s="561">
        <f t="shared" si="7"/>
        <v>0</v>
      </c>
      <c r="BU16" s="561">
        <f t="shared" si="7"/>
        <v>0</v>
      </c>
      <c r="BV16" s="561">
        <f t="shared" ref="BV16:DA16" si="8" xml:space="preserve"> BV14 * BV15</f>
        <v>0</v>
      </c>
      <c r="BW16" s="561">
        <f t="shared" si="8"/>
        <v>0</v>
      </c>
      <c r="BX16" s="561">
        <f t="shared" si="8"/>
        <v>0</v>
      </c>
      <c r="BY16" s="561">
        <f t="shared" si="8"/>
        <v>0</v>
      </c>
      <c r="BZ16" s="561">
        <f t="shared" si="8"/>
        <v>0</v>
      </c>
      <c r="CA16" s="561">
        <f t="shared" si="8"/>
        <v>0</v>
      </c>
      <c r="CB16" s="561">
        <f t="shared" si="8"/>
        <v>0</v>
      </c>
      <c r="CC16" s="561">
        <f t="shared" si="8"/>
        <v>0</v>
      </c>
      <c r="CD16" s="561">
        <f t="shared" si="8"/>
        <v>0</v>
      </c>
      <c r="CE16" s="561">
        <f t="shared" si="8"/>
        <v>0</v>
      </c>
      <c r="CF16" s="561">
        <f t="shared" si="8"/>
        <v>0</v>
      </c>
      <c r="CG16" s="561">
        <f t="shared" si="8"/>
        <v>0</v>
      </c>
      <c r="CH16" s="561">
        <f t="shared" si="8"/>
        <v>0</v>
      </c>
      <c r="CI16" s="561">
        <f t="shared" si="8"/>
        <v>0</v>
      </c>
      <c r="CJ16" s="561">
        <f t="shared" si="8"/>
        <v>0</v>
      </c>
      <c r="CK16" s="561">
        <f t="shared" si="8"/>
        <v>0</v>
      </c>
      <c r="CL16" s="561">
        <f t="shared" si="8"/>
        <v>0</v>
      </c>
      <c r="CM16" s="561">
        <f t="shared" si="8"/>
        <v>0</v>
      </c>
      <c r="CN16" s="561">
        <f t="shared" si="8"/>
        <v>0</v>
      </c>
      <c r="CO16" s="561">
        <f t="shared" si="8"/>
        <v>0</v>
      </c>
      <c r="CP16" s="561">
        <f t="shared" si="8"/>
        <v>0</v>
      </c>
      <c r="CQ16" s="561">
        <f t="shared" si="8"/>
        <v>0</v>
      </c>
      <c r="CR16" s="561">
        <f t="shared" si="8"/>
        <v>0</v>
      </c>
      <c r="CS16" s="561">
        <f t="shared" si="8"/>
        <v>0</v>
      </c>
      <c r="CT16" s="561">
        <f t="shared" si="8"/>
        <v>0</v>
      </c>
      <c r="CU16" s="561">
        <f t="shared" si="8"/>
        <v>0</v>
      </c>
      <c r="CV16" s="561">
        <f t="shared" si="8"/>
        <v>0</v>
      </c>
      <c r="CW16" s="561">
        <f t="shared" si="8"/>
        <v>0</v>
      </c>
      <c r="CX16" s="561">
        <f t="shared" si="8"/>
        <v>0</v>
      </c>
      <c r="CY16" s="561">
        <f t="shared" si="8"/>
        <v>0</v>
      </c>
      <c r="CZ16" s="561">
        <f t="shared" si="8"/>
        <v>0</v>
      </c>
      <c r="DA16" s="561">
        <f t="shared" si="8"/>
        <v>0</v>
      </c>
      <c r="DB16" s="561">
        <f t="shared" ref="DB16:EG16" si="9" xml:space="preserve"> DB14 * DB15</f>
        <v>0</v>
      </c>
      <c r="DC16" s="561">
        <f t="shared" si="9"/>
        <v>0</v>
      </c>
      <c r="DD16" s="561">
        <f t="shared" si="9"/>
        <v>0</v>
      </c>
      <c r="DE16" s="561">
        <f t="shared" si="9"/>
        <v>0</v>
      </c>
      <c r="DF16" s="561">
        <f t="shared" si="9"/>
        <v>0</v>
      </c>
      <c r="DG16" s="561">
        <f t="shared" si="9"/>
        <v>0</v>
      </c>
      <c r="DH16" s="561">
        <f t="shared" si="9"/>
        <v>30000.000000000004</v>
      </c>
      <c r="DI16" s="561">
        <f t="shared" si="9"/>
        <v>0</v>
      </c>
      <c r="DJ16" s="561">
        <f t="shared" si="9"/>
        <v>0</v>
      </c>
      <c r="DK16" s="561">
        <f t="shared" si="9"/>
        <v>0</v>
      </c>
      <c r="DL16" s="561">
        <f t="shared" si="9"/>
        <v>0</v>
      </c>
      <c r="DM16" s="561">
        <f t="shared" si="9"/>
        <v>0</v>
      </c>
      <c r="DN16" s="561">
        <f t="shared" si="9"/>
        <v>0</v>
      </c>
      <c r="DO16" s="561">
        <f t="shared" si="9"/>
        <v>0</v>
      </c>
      <c r="DP16" s="561">
        <f t="shared" si="9"/>
        <v>0</v>
      </c>
      <c r="DQ16" s="561">
        <f t="shared" si="9"/>
        <v>0</v>
      </c>
      <c r="DR16" s="561">
        <f t="shared" si="9"/>
        <v>0</v>
      </c>
      <c r="DS16" s="561">
        <f t="shared" si="9"/>
        <v>0</v>
      </c>
      <c r="DT16" s="561">
        <f t="shared" si="9"/>
        <v>0</v>
      </c>
      <c r="DU16" s="561">
        <f t="shared" si="9"/>
        <v>0</v>
      </c>
      <c r="DV16" s="561">
        <f t="shared" si="9"/>
        <v>0</v>
      </c>
      <c r="DW16" s="561">
        <f t="shared" si="9"/>
        <v>0</v>
      </c>
      <c r="DX16" s="561">
        <f t="shared" si="9"/>
        <v>0</v>
      </c>
      <c r="DY16" s="561">
        <f t="shared" si="9"/>
        <v>0</v>
      </c>
      <c r="DZ16" s="561">
        <f t="shared" si="9"/>
        <v>0</v>
      </c>
      <c r="EA16" s="561">
        <f t="shared" si="9"/>
        <v>0</v>
      </c>
      <c r="EB16" s="561">
        <f t="shared" si="9"/>
        <v>0</v>
      </c>
      <c r="EC16" s="561">
        <f t="shared" si="9"/>
        <v>0</v>
      </c>
      <c r="ED16" s="561">
        <f t="shared" si="9"/>
        <v>0</v>
      </c>
      <c r="EE16" s="561">
        <f t="shared" si="9"/>
        <v>0</v>
      </c>
      <c r="EF16" s="561">
        <f t="shared" si="9"/>
        <v>0</v>
      </c>
      <c r="EG16" s="561">
        <f t="shared" si="9"/>
        <v>0</v>
      </c>
      <c r="EH16" s="561">
        <f t="shared" ref="EH16:FM16" si="10" xml:space="preserve"> EH14 * EH15</f>
        <v>0</v>
      </c>
      <c r="EI16" s="561">
        <f t="shared" si="10"/>
        <v>0</v>
      </c>
      <c r="EJ16" s="561">
        <f t="shared" si="10"/>
        <v>0</v>
      </c>
      <c r="EK16" s="561">
        <f t="shared" si="10"/>
        <v>0</v>
      </c>
      <c r="EL16" s="561">
        <f t="shared" si="10"/>
        <v>0</v>
      </c>
      <c r="EM16" s="561">
        <f t="shared" si="10"/>
        <v>0</v>
      </c>
      <c r="EN16" s="561">
        <f t="shared" si="10"/>
        <v>0</v>
      </c>
      <c r="EO16" s="561">
        <f t="shared" si="10"/>
        <v>0</v>
      </c>
      <c r="EP16" s="561">
        <f t="shared" si="10"/>
        <v>0</v>
      </c>
      <c r="EQ16" s="561">
        <f t="shared" si="10"/>
        <v>0</v>
      </c>
      <c r="ER16" s="561">
        <f t="shared" si="10"/>
        <v>0</v>
      </c>
      <c r="ES16" s="561">
        <f t="shared" si="10"/>
        <v>0</v>
      </c>
      <c r="ET16" s="561">
        <f t="shared" si="10"/>
        <v>0</v>
      </c>
      <c r="EU16" s="561">
        <f t="shared" si="10"/>
        <v>0</v>
      </c>
      <c r="EV16" s="561">
        <f t="shared" si="10"/>
        <v>0</v>
      </c>
      <c r="EW16" s="561">
        <f t="shared" si="10"/>
        <v>0</v>
      </c>
      <c r="EX16" s="561">
        <f t="shared" si="10"/>
        <v>0</v>
      </c>
      <c r="EY16" s="561">
        <f t="shared" si="10"/>
        <v>0</v>
      </c>
      <c r="EZ16" s="561">
        <f t="shared" si="10"/>
        <v>0</v>
      </c>
      <c r="FA16" s="561">
        <f t="shared" si="10"/>
        <v>0</v>
      </c>
      <c r="FB16" s="561">
        <f t="shared" si="10"/>
        <v>0</v>
      </c>
      <c r="FC16" s="561">
        <f t="shared" si="10"/>
        <v>0</v>
      </c>
      <c r="FD16" s="561">
        <f t="shared" si="10"/>
        <v>0</v>
      </c>
      <c r="FE16" s="561">
        <f t="shared" si="10"/>
        <v>0</v>
      </c>
      <c r="FF16" s="561">
        <f t="shared" si="10"/>
        <v>0</v>
      </c>
      <c r="FG16" s="561">
        <f t="shared" si="10"/>
        <v>0</v>
      </c>
      <c r="FH16" s="561">
        <f t="shared" si="10"/>
        <v>0</v>
      </c>
      <c r="FI16" s="561">
        <f t="shared" si="10"/>
        <v>0</v>
      </c>
      <c r="FJ16" s="561">
        <f t="shared" si="10"/>
        <v>0</v>
      </c>
      <c r="FK16" s="561">
        <f t="shared" si="10"/>
        <v>0</v>
      </c>
      <c r="FL16" s="561">
        <f t="shared" si="10"/>
        <v>0</v>
      </c>
      <c r="FM16" s="561">
        <f t="shared" si="10"/>
        <v>0</v>
      </c>
      <c r="FN16" s="561">
        <f t="shared" ref="FN16:GJ16" si="11" xml:space="preserve"> FN14 * FN15</f>
        <v>0</v>
      </c>
      <c r="FO16" s="561">
        <f t="shared" si="11"/>
        <v>0</v>
      </c>
      <c r="FP16" s="561">
        <f t="shared" si="11"/>
        <v>0</v>
      </c>
      <c r="FQ16" s="561">
        <f t="shared" si="11"/>
        <v>0</v>
      </c>
      <c r="FR16" s="561">
        <f t="shared" si="11"/>
        <v>0</v>
      </c>
      <c r="FS16" s="561">
        <f t="shared" si="11"/>
        <v>0</v>
      </c>
      <c r="FT16" s="561">
        <f t="shared" si="11"/>
        <v>0</v>
      </c>
      <c r="FU16" s="561">
        <f t="shared" si="11"/>
        <v>0</v>
      </c>
      <c r="FV16" s="561">
        <f t="shared" si="11"/>
        <v>0</v>
      </c>
      <c r="FW16" s="561">
        <f t="shared" si="11"/>
        <v>0</v>
      </c>
      <c r="FX16" s="561">
        <f t="shared" si="11"/>
        <v>0</v>
      </c>
      <c r="FY16" s="561">
        <f t="shared" si="11"/>
        <v>0</v>
      </c>
      <c r="FZ16" s="561">
        <f t="shared" si="11"/>
        <v>0</v>
      </c>
      <c r="GA16" s="561">
        <f t="shared" si="11"/>
        <v>0</v>
      </c>
      <c r="GB16" s="561">
        <f t="shared" si="11"/>
        <v>0</v>
      </c>
      <c r="GC16" s="561">
        <f t="shared" si="11"/>
        <v>0</v>
      </c>
      <c r="GD16" s="561">
        <f t="shared" si="11"/>
        <v>0</v>
      </c>
      <c r="GE16" s="561">
        <f t="shared" si="11"/>
        <v>0</v>
      </c>
      <c r="GF16" s="561">
        <f t="shared" si="11"/>
        <v>0</v>
      </c>
      <c r="GG16" s="561">
        <f t="shared" si="11"/>
        <v>0</v>
      </c>
      <c r="GH16" s="561">
        <f t="shared" si="11"/>
        <v>0</v>
      </c>
      <c r="GI16" s="561">
        <f t="shared" si="11"/>
        <v>0</v>
      </c>
      <c r="GJ16" s="561">
        <f t="shared" si="11"/>
        <v>0</v>
      </c>
    </row>
    <row r="17" spans="1:255" s="250" customFormat="1" x14ac:dyDescent="0.25">
      <c r="A17" s="189"/>
      <c r="B17" s="189"/>
      <c r="C17" s="190"/>
      <c r="D17" s="191"/>
      <c r="E17" s="249" t="str">
        <f xml:space="preserve"> LEFT(E16, LEN(E16) - 4)</f>
        <v>Share capital redemption</v>
      </c>
      <c r="F17" s="249"/>
      <c r="G17" s="249" t="str">
        <f xml:space="preserve"> SMU</f>
        <v>$ 000s</v>
      </c>
      <c r="H17" s="249">
        <f xml:space="preserve"> SUM(J17:GJ17)</f>
        <v>-30000.000000000004</v>
      </c>
      <c r="I17" s="192"/>
      <c r="J17" s="249">
        <f t="shared" ref="J17:BU17" si="12" xml:space="preserve"> -1 * J16</f>
        <v>0</v>
      </c>
      <c r="K17" s="249">
        <f t="shared" si="12"/>
        <v>0</v>
      </c>
      <c r="L17" s="249">
        <f t="shared" si="12"/>
        <v>0</v>
      </c>
      <c r="M17" s="249">
        <f t="shared" si="12"/>
        <v>0</v>
      </c>
      <c r="N17" s="249">
        <f t="shared" si="12"/>
        <v>0</v>
      </c>
      <c r="O17" s="249">
        <f t="shared" si="12"/>
        <v>0</v>
      </c>
      <c r="P17" s="249">
        <f t="shared" si="12"/>
        <v>0</v>
      </c>
      <c r="Q17" s="249">
        <f t="shared" si="12"/>
        <v>0</v>
      </c>
      <c r="R17" s="249">
        <f t="shared" si="12"/>
        <v>0</v>
      </c>
      <c r="S17" s="249">
        <f t="shared" si="12"/>
        <v>0</v>
      </c>
      <c r="T17" s="249">
        <f t="shared" si="12"/>
        <v>0</v>
      </c>
      <c r="U17" s="249">
        <f t="shared" si="12"/>
        <v>0</v>
      </c>
      <c r="V17" s="249">
        <f t="shared" si="12"/>
        <v>0</v>
      </c>
      <c r="W17" s="249">
        <f t="shared" si="12"/>
        <v>0</v>
      </c>
      <c r="X17" s="249">
        <f t="shared" si="12"/>
        <v>0</v>
      </c>
      <c r="Y17" s="249">
        <f t="shared" si="12"/>
        <v>0</v>
      </c>
      <c r="Z17" s="249">
        <f t="shared" si="12"/>
        <v>0</v>
      </c>
      <c r="AA17" s="249">
        <f t="shared" si="12"/>
        <v>0</v>
      </c>
      <c r="AB17" s="249">
        <f t="shared" si="12"/>
        <v>0</v>
      </c>
      <c r="AC17" s="249">
        <f t="shared" si="12"/>
        <v>0</v>
      </c>
      <c r="AD17" s="249">
        <f t="shared" si="12"/>
        <v>0</v>
      </c>
      <c r="AE17" s="249">
        <f t="shared" si="12"/>
        <v>0</v>
      </c>
      <c r="AF17" s="249">
        <f t="shared" si="12"/>
        <v>0</v>
      </c>
      <c r="AG17" s="249">
        <f t="shared" si="12"/>
        <v>0</v>
      </c>
      <c r="AH17" s="249">
        <f t="shared" si="12"/>
        <v>0</v>
      </c>
      <c r="AI17" s="249">
        <f t="shared" si="12"/>
        <v>0</v>
      </c>
      <c r="AJ17" s="249">
        <f t="shared" si="12"/>
        <v>0</v>
      </c>
      <c r="AK17" s="249">
        <f t="shared" si="12"/>
        <v>0</v>
      </c>
      <c r="AL17" s="249">
        <f t="shared" si="12"/>
        <v>0</v>
      </c>
      <c r="AM17" s="249">
        <f t="shared" si="12"/>
        <v>0</v>
      </c>
      <c r="AN17" s="249">
        <f t="shared" si="12"/>
        <v>0</v>
      </c>
      <c r="AO17" s="249">
        <f t="shared" si="12"/>
        <v>0</v>
      </c>
      <c r="AP17" s="249">
        <f t="shared" si="12"/>
        <v>0</v>
      </c>
      <c r="AQ17" s="249">
        <f t="shared" si="12"/>
        <v>0</v>
      </c>
      <c r="AR17" s="249">
        <f t="shared" si="12"/>
        <v>0</v>
      </c>
      <c r="AS17" s="249">
        <f t="shared" si="12"/>
        <v>0</v>
      </c>
      <c r="AT17" s="249">
        <f t="shared" si="12"/>
        <v>0</v>
      </c>
      <c r="AU17" s="249">
        <f t="shared" si="12"/>
        <v>0</v>
      </c>
      <c r="AV17" s="249">
        <f t="shared" si="12"/>
        <v>0</v>
      </c>
      <c r="AW17" s="249">
        <f t="shared" si="12"/>
        <v>0</v>
      </c>
      <c r="AX17" s="249">
        <f t="shared" si="12"/>
        <v>0</v>
      </c>
      <c r="AY17" s="249">
        <f t="shared" si="12"/>
        <v>0</v>
      </c>
      <c r="AZ17" s="249">
        <f t="shared" si="12"/>
        <v>0</v>
      </c>
      <c r="BA17" s="249">
        <f t="shared" si="12"/>
        <v>0</v>
      </c>
      <c r="BB17" s="249">
        <f t="shared" si="12"/>
        <v>0</v>
      </c>
      <c r="BC17" s="249">
        <f t="shared" si="12"/>
        <v>0</v>
      </c>
      <c r="BD17" s="249">
        <f t="shared" si="12"/>
        <v>0</v>
      </c>
      <c r="BE17" s="249">
        <f t="shared" si="12"/>
        <v>0</v>
      </c>
      <c r="BF17" s="249">
        <f t="shared" si="12"/>
        <v>0</v>
      </c>
      <c r="BG17" s="249">
        <f t="shared" si="12"/>
        <v>0</v>
      </c>
      <c r="BH17" s="249">
        <f t="shared" si="12"/>
        <v>0</v>
      </c>
      <c r="BI17" s="249">
        <f t="shared" si="12"/>
        <v>0</v>
      </c>
      <c r="BJ17" s="249">
        <f t="shared" si="12"/>
        <v>0</v>
      </c>
      <c r="BK17" s="249">
        <f t="shared" si="12"/>
        <v>0</v>
      </c>
      <c r="BL17" s="249">
        <f t="shared" si="12"/>
        <v>0</v>
      </c>
      <c r="BM17" s="249">
        <f t="shared" si="12"/>
        <v>0</v>
      </c>
      <c r="BN17" s="249">
        <f t="shared" si="12"/>
        <v>0</v>
      </c>
      <c r="BO17" s="249">
        <f t="shared" si="12"/>
        <v>0</v>
      </c>
      <c r="BP17" s="249">
        <f t="shared" si="12"/>
        <v>0</v>
      </c>
      <c r="BQ17" s="249">
        <f t="shared" si="12"/>
        <v>0</v>
      </c>
      <c r="BR17" s="249">
        <f t="shared" si="12"/>
        <v>0</v>
      </c>
      <c r="BS17" s="249">
        <f t="shared" si="12"/>
        <v>0</v>
      </c>
      <c r="BT17" s="249">
        <f t="shared" si="12"/>
        <v>0</v>
      </c>
      <c r="BU17" s="249">
        <f t="shared" si="12"/>
        <v>0</v>
      </c>
      <c r="BV17" s="249">
        <f t="shared" ref="BV17:EG17" si="13" xml:space="preserve"> -1 * BV16</f>
        <v>0</v>
      </c>
      <c r="BW17" s="249">
        <f t="shared" si="13"/>
        <v>0</v>
      </c>
      <c r="BX17" s="249">
        <f t="shared" si="13"/>
        <v>0</v>
      </c>
      <c r="BY17" s="249">
        <f t="shared" si="13"/>
        <v>0</v>
      </c>
      <c r="BZ17" s="249">
        <f t="shared" si="13"/>
        <v>0</v>
      </c>
      <c r="CA17" s="249">
        <f t="shared" si="13"/>
        <v>0</v>
      </c>
      <c r="CB17" s="249">
        <f t="shared" si="13"/>
        <v>0</v>
      </c>
      <c r="CC17" s="249">
        <f t="shared" si="13"/>
        <v>0</v>
      </c>
      <c r="CD17" s="249">
        <f t="shared" si="13"/>
        <v>0</v>
      </c>
      <c r="CE17" s="249">
        <f t="shared" si="13"/>
        <v>0</v>
      </c>
      <c r="CF17" s="249">
        <f t="shared" si="13"/>
        <v>0</v>
      </c>
      <c r="CG17" s="249">
        <f t="shared" si="13"/>
        <v>0</v>
      </c>
      <c r="CH17" s="249">
        <f t="shared" si="13"/>
        <v>0</v>
      </c>
      <c r="CI17" s="249">
        <f t="shared" si="13"/>
        <v>0</v>
      </c>
      <c r="CJ17" s="249">
        <f t="shared" si="13"/>
        <v>0</v>
      </c>
      <c r="CK17" s="249">
        <f t="shared" si="13"/>
        <v>0</v>
      </c>
      <c r="CL17" s="249">
        <f t="shared" si="13"/>
        <v>0</v>
      </c>
      <c r="CM17" s="249">
        <f t="shared" si="13"/>
        <v>0</v>
      </c>
      <c r="CN17" s="249">
        <f t="shared" si="13"/>
        <v>0</v>
      </c>
      <c r="CO17" s="249">
        <f t="shared" si="13"/>
        <v>0</v>
      </c>
      <c r="CP17" s="249">
        <f t="shared" si="13"/>
        <v>0</v>
      </c>
      <c r="CQ17" s="249">
        <f t="shared" si="13"/>
        <v>0</v>
      </c>
      <c r="CR17" s="249">
        <f t="shared" si="13"/>
        <v>0</v>
      </c>
      <c r="CS17" s="249">
        <f t="shared" si="13"/>
        <v>0</v>
      </c>
      <c r="CT17" s="249">
        <f t="shared" si="13"/>
        <v>0</v>
      </c>
      <c r="CU17" s="249">
        <f t="shared" si="13"/>
        <v>0</v>
      </c>
      <c r="CV17" s="249">
        <f t="shared" si="13"/>
        <v>0</v>
      </c>
      <c r="CW17" s="249">
        <f t="shared" si="13"/>
        <v>0</v>
      </c>
      <c r="CX17" s="249">
        <f t="shared" si="13"/>
        <v>0</v>
      </c>
      <c r="CY17" s="249">
        <f t="shared" si="13"/>
        <v>0</v>
      </c>
      <c r="CZ17" s="249">
        <f t="shared" si="13"/>
        <v>0</v>
      </c>
      <c r="DA17" s="249">
        <f t="shared" si="13"/>
        <v>0</v>
      </c>
      <c r="DB17" s="249">
        <f t="shared" si="13"/>
        <v>0</v>
      </c>
      <c r="DC17" s="249">
        <f t="shared" si="13"/>
        <v>0</v>
      </c>
      <c r="DD17" s="249">
        <f t="shared" si="13"/>
        <v>0</v>
      </c>
      <c r="DE17" s="249">
        <f t="shared" si="13"/>
        <v>0</v>
      </c>
      <c r="DF17" s="249">
        <f t="shared" si="13"/>
        <v>0</v>
      </c>
      <c r="DG17" s="249">
        <f t="shared" si="13"/>
        <v>0</v>
      </c>
      <c r="DH17" s="249">
        <f t="shared" si="13"/>
        <v>-30000.000000000004</v>
      </c>
      <c r="DI17" s="249">
        <f t="shared" si="13"/>
        <v>0</v>
      </c>
      <c r="DJ17" s="249">
        <f t="shared" si="13"/>
        <v>0</v>
      </c>
      <c r="DK17" s="249">
        <f t="shared" si="13"/>
        <v>0</v>
      </c>
      <c r="DL17" s="249">
        <f t="shared" si="13"/>
        <v>0</v>
      </c>
      <c r="DM17" s="249">
        <f t="shared" si="13"/>
        <v>0</v>
      </c>
      <c r="DN17" s="249">
        <f t="shared" si="13"/>
        <v>0</v>
      </c>
      <c r="DO17" s="249">
        <f t="shared" si="13"/>
        <v>0</v>
      </c>
      <c r="DP17" s="249">
        <f t="shared" si="13"/>
        <v>0</v>
      </c>
      <c r="DQ17" s="249">
        <f t="shared" si="13"/>
        <v>0</v>
      </c>
      <c r="DR17" s="249">
        <f t="shared" si="13"/>
        <v>0</v>
      </c>
      <c r="DS17" s="249">
        <f t="shared" si="13"/>
        <v>0</v>
      </c>
      <c r="DT17" s="249">
        <f t="shared" si="13"/>
        <v>0</v>
      </c>
      <c r="DU17" s="249">
        <f t="shared" si="13"/>
        <v>0</v>
      </c>
      <c r="DV17" s="249">
        <f t="shared" si="13"/>
        <v>0</v>
      </c>
      <c r="DW17" s="249">
        <f t="shared" si="13"/>
        <v>0</v>
      </c>
      <c r="DX17" s="249">
        <f t="shared" si="13"/>
        <v>0</v>
      </c>
      <c r="DY17" s="249">
        <f t="shared" si="13"/>
        <v>0</v>
      </c>
      <c r="DZ17" s="249">
        <f t="shared" si="13"/>
        <v>0</v>
      </c>
      <c r="EA17" s="249">
        <f t="shared" si="13"/>
        <v>0</v>
      </c>
      <c r="EB17" s="249">
        <f t="shared" si="13"/>
        <v>0</v>
      </c>
      <c r="EC17" s="249">
        <f t="shared" si="13"/>
        <v>0</v>
      </c>
      <c r="ED17" s="249">
        <f t="shared" si="13"/>
        <v>0</v>
      </c>
      <c r="EE17" s="249">
        <f t="shared" si="13"/>
        <v>0</v>
      </c>
      <c r="EF17" s="249">
        <f t="shared" si="13"/>
        <v>0</v>
      </c>
      <c r="EG17" s="249">
        <f t="shared" si="13"/>
        <v>0</v>
      </c>
      <c r="EH17" s="249">
        <f t="shared" ref="EH17:GJ17" si="14" xml:space="preserve"> -1 * EH16</f>
        <v>0</v>
      </c>
      <c r="EI17" s="249">
        <f t="shared" si="14"/>
        <v>0</v>
      </c>
      <c r="EJ17" s="249">
        <f t="shared" si="14"/>
        <v>0</v>
      </c>
      <c r="EK17" s="249">
        <f t="shared" si="14"/>
        <v>0</v>
      </c>
      <c r="EL17" s="249">
        <f t="shared" si="14"/>
        <v>0</v>
      </c>
      <c r="EM17" s="249">
        <f t="shared" si="14"/>
        <v>0</v>
      </c>
      <c r="EN17" s="249">
        <f t="shared" si="14"/>
        <v>0</v>
      </c>
      <c r="EO17" s="249">
        <f t="shared" si="14"/>
        <v>0</v>
      </c>
      <c r="EP17" s="249">
        <f t="shared" si="14"/>
        <v>0</v>
      </c>
      <c r="EQ17" s="249">
        <f t="shared" si="14"/>
        <v>0</v>
      </c>
      <c r="ER17" s="249">
        <f t="shared" si="14"/>
        <v>0</v>
      </c>
      <c r="ES17" s="249">
        <f t="shared" si="14"/>
        <v>0</v>
      </c>
      <c r="ET17" s="249">
        <f t="shared" si="14"/>
        <v>0</v>
      </c>
      <c r="EU17" s="249">
        <f t="shared" si="14"/>
        <v>0</v>
      </c>
      <c r="EV17" s="249">
        <f t="shared" si="14"/>
        <v>0</v>
      </c>
      <c r="EW17" s="249">
        <f t="shared" si="14"/>
        <v>0</v>
      </c>
      <c r="EX17" s="249">
        <f t="shared" si="14"/>
        <v>0</v>
      </c>
      <c r="EY17" s="249">
        <f t="shared" si="14"/>
        <v>0</v>
      </c>
      <c r="EZ17" s="249">
        <f t="shared" si="14"/>
        <v>0</v>
      </c>
      <c r="FA17" s="249">
        <f t="shared" si="14"/>
        <v>0</v>
      </c>
      <c r="FB17" s="249">
        <f t="shared" si="14"/>
        <v>0</v>
      </c>
      <c r="FC17" s="249">
        <f t="shared" si="14"/>
        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
      <c r="FG17" s="249">
        <f t="shared" si="14"/>
        <v>0</v>
      </c>
      <c r="FH17" s="249">
        <f t="shared" si="14"/>
        <v>0</v>
      </c>
      <c r="FI17" s="249">
        <f t="shared" si="14"/>
        <v>0</v>
      </c>
      <c r="FJ17" s="249">
        <f t="shared" si="14"/>
        <v>0</v>
      </c>
      <c r="FK17" s="249">
        <f t="shared" si="14"/>
        <v>0</v>
      </c>
      <c r="FL17" s="249">
        <f t="shared" si="14"/>
        <v>0</v>
      </c>
      <c r="FM17" s="249">
        <f t="shared" si="14"/>
        <v>0</v>
      </c>
      <c r="FN17" s="249">
        <f t="shared" si="14"/>
        <v>0</v>
      </c>
      <c r="FO17" s="249">
        <f t="shared" si="14"/>
        <v>0</v>
      </c>
      <c r="FP17" s="249">
        <f t="shared" si="14"/>
        <v>0</v>
      </c>
      <c r="FQ17" s="249">
        <f t="shared" si="14"/>
        <v>0</v>
      </c>
      <c r="FR17" s="249">
        <f t="shared" si="14"/>
        <v>0</v>
      </c>
      <c r="FS17" s="249">
        <f t="shared" si="14"/>
        <v>0</v>
      </c>
      <c r="FT17" s="249">
        <f t="shared" si="14"/>
        <v>0</v>
      </c>
      <c r="FU17" s="249">
        <f t="shared" si="14"/>
        <v>0</v>
      </c>
      <c r="FV17" s="249">
        <f t="shared" si="14"/>
        <v>0</v>
      </c>
      <c r="FW17" s="249">
        <f t="shared" si="14"/>
        <v>0</v>
      </c>
      <c r="FX17" s="249">
        <f t="shared" si="14"/>
        <v>0</v>
      </c>
      <c r="FY17" s="249">
        <f t="shared" si="14"/>
        <v>0</v>
      </c>
      <c r="FZ17" s="249">
        <f t="shared" si="14"/>
        <v>0</v>
      </c>
      <c r="GA17" s="249">
        <f t="shared" si="14"/>
        <v>0</v>
      </c>
      <c r="GB17" s="249">
        <f t="shared" si="14"/>
        <v>0</v>
      </c>
      <c r="GC17" s="249">
        <f t="shared" si="14"/>
        <v>0</v>
      </c>
      <c r="GD17" s="249">
        <f t="shared" si="14"/>
        <v>0</v>
      </c>
      <c r="GE17" s="249">
        <f t="shared" si="14"/>
        <v>0</v>
      </c>
      <c r="GF17" s="249">
        <f t="shared" si="14"/>
        <v>0</v>
      </c>
      <c r="GG17" s="249">
        <f t="shared" si="14"/>
        <v>0</v>
      </c>
      <c r="GH17" s="249">
        <f t="shared" si="14"/>
        <v>0</v>
      </c>
      <c r="GI17" s="249">
        <f t="shared" si="14"/>
        <v>0</v>
      </c>
      <c r="GJ17" s="249">
        <f t="shared" si="14"/>
        <v>0</v>
      </c>
      <c r="GK17" s="554"/>
      <c r="GL17" s="554"/>
      <c r="GM17" s="554"/>
      <c r="GN17" s="554"/>
      <c r="GO17" s="554"/>
      <c r="GP17" s="554"/>
      <c r="GQ17" s="554"/>
      <c r="GR17" s="554"/>
      <c r="GS17" s="554"/>
      <c r="GT17" s="554"/>
      <c r="GU17" s="554"/>
      <c r="GV17" s="554"/>
      <c r="GW17" s="554"/>
      <c r="GX17" s="554"/>
      <c r="GY17" s="554"/>
      <c r="GZ17" s="554"/>
      <c r="HA17" s="554"/>
      <c r="HB17" s="554"/>
      <c r="HC17" s="554"/>
      <c r="HD17" s="554"/>
      <c r="HE17" s="554"/>
      <c r="HF17" s="554"/>
      <c r="HG17" s="554"/>
      <c r="HH17" s="554"/>
      <c r="HI17" s="554"/>
      <c r="HJ17" s="554"/>
      <c r="HK17" s="554"/>
      <c r="HL17" s="554"/>
      <c r="HM17" s="554"/>
      <c r="HN17" s="554"/>
      <c r="HO17" s="554"/>
      <c r="HP17" s="554"/>
      <c r="HQ17" s="554"/>
      <c r="HR17" s="554"/>
      <c r="HS17" s="554"/>
      <c r="HT17" s="554"/>
      <c r="HU17" s="554"/>
      <c r="HV17" s="554"/>
      <c r="HW17" s="554"/>
      <c r="HX17" s="554"/>
      <c r="HY17" s="554"/>
      <c r="HZ17" s="554"/>
      <c r="IA17" s="554"/>
      <c r="IB17" s="554"/>
      <c r="IC17" s="554"/>
      <c r="ID17" s="554"/>
      <c r="IE17" s="554"/>
      <c r="IF17" s="554"/>
      <c r="IG17" s="554"/>
      <c r="IH17" s="554"/>
      <c r="II17" s="554"/>
      <c r="IJ17" s="554"/>
      <c r="IK17" s="554"/>
      <c r="IL17" s="554"/>
      <c r="IM17" s="554"/>
      <c r="IN17" s="554"/>
      <c r="IO17" s="554"/>
      <c r="IP17" s="554"/>
      <c r="IQ17" s="554"/>
      <c r="IR17" s="554"/>
      <c r="IS17" s="554"/>
      <c r="IT17" s="554"/>
      <c r="IU17" s="554"/>
    </row>
    <row r="19" spans="1:255" s="293" customFormat="1" x14ac:dyDescent="0.25">
      <c r="A19" s="288"/>
      <c r="B19" s="288"/>
      <c r="C19" s="289"/>
      <c r="D19" s="290"/>
      <c r="E19" s="556" t="str">
        <f xml:space="preserve"> E$12</f>
        <v>Share capital drawdown</v>
      </c>
      <c r="F19" s="556">
        <f xml:space="preserve"> F$12</f>
        <v>30000.000000000004</v>
      </c>
      <c r="G19" s="557" t="str">
        <f xml:space="preserve"> G$12</f>
        <v>$ 000s</v>
      </c>
      <c r="H19" s="292"/>
      <c r="I19" s="292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1"/>
      <c r="DC19" s="291"/>
      <c r="DD19" s="291"/>
      <c r="DE19" s="291"/>
      <c r="DF19" s="291"/>
      <c r="DG19" s="291"/>
      <c r="DH19" s="291"/>
      <c r="DI19" s="291"/>
      <c r="DJ19" s="291"/>
      <c r="DK19" s="291"/>
      <c r="DL19" s="291"/>
      <c r="DM19" s="291"/>
      <c r="DN19" s="291"/>
      <c r="DO19" s="291"/>
      <c r="DP19" s="291"/>
      <c r="DQ19" s="291"/>
      <c r="DR19" s="291"/>
      <c r="DS19" s="291"/>
      <c r="DT19" s="291"/>
      <c r="DU19" s="291"/>
      <c r="DV19" s="291"/>
      <c r="DW19" s="291"/>
      <c r="DX19" s="291"/>
      <c r="DY19" s="291"/>
      <c r="DZ19" s="291"/>
      <c r="EA19" s="291"/>
      <c r="EB19" s="291"/>
      <c r="EC19" s="291"/>
      <c r="ED19" s="291"/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/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  <c r="FB19" s="291"/>
      <c r="FC19" s="291"/>
      <c r="FD19" s="291"/>
      <c r="FE19" s="291"/>
      <c r="FF19" s="291"/>
      <c r="FG19" s="291"/>
      <c r="FH19" s="291"/>
      <c r="FI19" s="291"/>
      <c r="FJ19" s="291"/>
      <c r="FK19" s="291"/>
      <c r="FL19" s="291"/>
      <c r="FM19" s="291"/>
      <c r="FN19" s="291"/>
      <c r="FO19" s="291"/>
      <c r="FP19" s="291"/>
      <c r="FQ19" s="291"/>
      <c r="FR19" s="291"/>
      <c r="FS19" s="291"/>
      <c r="FT19" s="291"/>
      <c r="FU19" s="291"/>
      <c r="FV19" s="291"/>
      <c r="FW19" s="291"/>
      <c r="FX19" s="291"/>
      <c r="FY19" s="291"/>
      <c r="FZ19" s="291"/>
      <c r="GA19" s="291"/>
      <c r="GB19" s="291"/>
      <c r="GC19" s="291"/>
      <c r="GD19" s="291"/>
      <c r="GE19" s="291"/>
      <c r="GF19" s="291"/>
      <c r="GG19" s="291"/>
      <c r="GH19" s="291"/>
      <c r="GI19" s="291"/>
      <c r="GJ19" s="291"/>
    </row>
    <row r="20" spans="1:255" s="275" customFormat="1" x14ac:dyDescent="0.25">
      <c r="A20" s="15"/>
      <c r="B20" s="15"/>
      <c r="C20" s="21"/>
      <c r="D20" s="60"/>
      <c r="E20" s="301" t="str">
        <f xml:space="preserve"> Time!E$76</f>
        <v>Financial close date flag</v>
      </c>
      <c r="F20" s="301">
        <f xml:space="preserve"> Time!F$76</f>
        <v>0</v>
      </c>
      <c r="G20" s="301" t="str">
        <f xml:space="preserve"> Time!G$76</f>
        <v>flag</v>
      </c>
      <c r="H20" s="301">
        <f xml:space="preserve"> Time!H$76</f>
        <v>1</v>
      </c>
      <c r="I20" s="301">
        <f xml:space="preserve"> Time!I$76</f>
        <v>0</v>
      </c>
      <c r="J20" s="301">
        <f xml:space="preserve"> Time!J$76</f>
        <v>0</v>
      </c>
      <c r="K20" s="301">
        <f xml:space="preserve"> Time!K$76</f>
        <v>0</v>
      </c>
      <c r="L20" s="301">
        <f xml:space="preserve"> Time!L$76</f>
        <v>1</v>
      </c>
      <c r="M20" s="301">
        <f xml:space="preserve"> Time!M$76</f>
        <v>0</v>
      </c>
      <c r="N20" s="301">
        <f xml:space="preserve"> Time!N$76</f>
        <v>0</v>
      </c>
      <c r="O20" s="301">
        <f xml:space="preserve"> Time!O$76</f>
        <v>0</v>
      </c>
      <c r="P20" s="301">
        <f xml:space="preserve"> Time!P$76</f>
        <v>0</v>
      </c>
      <c r="Q20" s="301">
        <f xml:space="preserve"> Time!Q$76</f>
        <v>0</v>
      </c>
      <c r="R20" s="301">
        <f xml:space="preserve"> Time!R$76</f>
        <v>0</v>
      </c>
      <c r="S20" s="301">
        <f xml:space="preserve"> Time!S$76</f>
        <v>0</v>
      </c>
      <c r="T20" s="301">
        <f xml:space="preserve"> Time!T$76</f>
        <v>0</v>
      </c>
      <c r="U20" s="301">
        <f xml:space="preserve"> Time!U$76</f>
        <v>0</v>
      </c>
      <c r="V20" s="301">
        <f xml:space="preserve"> Time!V$76</f>
        <v>0</v>
      </c>
      <c r="W20" s="301">
        <f xml:space="preserve"> Time!W$76</f>
        <v>0</v>
      </c>
      <c r="X20" s="301">
        <f xml:space="preserve"> Time!X$76</f>
        <v>0</v>
      </c>
      <c r="Y20" s="301">
        <f xml:space="preserve"> Time!Y$76</f>
        <v>0</v>
      </c>
      <c r="Z20" s="301">
        <f xml:space="preserve"> Time!Z$76</f>
        <v>0</v>
      </c>
      <c r="AA20" s="301">
        <f xml:space="preserve"> Time!AA$76</f>
        <v>0</v>
      </c>
      <c r="AB20" s="301">
        <f xml:space="preserve"> Time!AB$76</f>
        <v>0</v>
      </c>
      <c r="AC20" s="301">
        <f xml:space="preserve"> Time!AC$76</f>
        <v>0</v>
      </c>
      <c r="AD20" s="301">
        <f xml:space="preserve"> Time!AD$76</f>
        <v>0</v>
      </c>
      <c r="AE20" s="301">
        <f xml:space="preserve"> Time!AE$76</f>
        <v>0</v>
      </c>
      <c r="AF20" s="301">
        <f xml:space="preserve"> Time!AF$76</f>
        <v>0</v>
      </c>
      <c r="AG20" s="301">
        <f xml:space="preserve"> Time!AG$76</f>
        <v>0</v>
      </c>
      <c r="AH20" s="301">
        <f xml:space="preserve"> Time!AH$76</f>
        <v>0</v>
      </c>
      <c r="AI20" s="301">
        <f xml:space="preserve"> Time!AI$76</f>
        <v>0</v>
      </c>
      <c r="AJ20" s="301">
        <f xml:space="preserve"> Time!AJ$76</f>
        <v>0</v>
      </c>
      <c r="AK20" s="301">
        <f xml:space="preserve"> Time!AK$76</f>
        <v>0</v>
      </c>
      <c r="AL20" s="301">
        <f xml:space="preserve"> Time!AL$76</f>
        <v>0</v>
      </c>
      <c r="AM20" s="301">
        <f xml:space="preserve"> Time!AM$76</f>
        <v>0</v>
      </c>
      <c r="AN20" s="301">
        <f xml:space="preserve"> Time!AN$76</f>
        <v>0</v>
      </c>
      <c r="AO20" s="301">
        <f xml:space="preserve"> Time!AO$76</f>
        <v>0</v>
      </c>
      <c r="AP20" s="301">
        <f xml:space="preserve"> Time!AP$76</f>
        <v>0</v>
      </c>
      <c r="AQ20" s="301">
        <f xml:space="preserve"> Time!AQ$76</f>
        <v>0</v>
      </c>
      <c r="AR20" s="301">
        <f xml:space="preserve"> Time!AR$76</f>
        <v>0</v>
      </c>
      <c r="AS20" s="301">
        <f xml:space="preserve"> Time!AS$76</f>
        <v>0</v>
      </c>
      <c r="AT20" s="301">
        <f xml:space="preserve"> Time!AT$76</f>
        <v>0</v>
      </c>
      <c r="AU20" s="301">
        <f xml:space="preserve"> Time!AU$76</f>
        <v>0</v>
      </c>
      <c r="AV20" s="301">
        <f xml:space="preserve"> Time!AV$76</f>
        <v>0</v>
      </c>
      <c r="AW20" s="301">
        <f xml:space="preserve"> Time!AW$76</f>
        <v>0</v>
      </c>
      <c r="AX20" s="301">
        <f xml:space="preserve"> Time!AX$76</f>
        <v>0</v>
      </c>
      <c r="AY20" s="301">
        <f xml:space="preserve"> Time!AY$76</f>
        <v>0</v>
      </c>
      <c r="AZ20" s="301">
        <f xml:space="preserve"> Time!AZ$76</f>
        <v>0</v>
      </c>
      <c r="BA20" s="301">
        <f xml:space="preserve"> Time!BA$76</f>
        <v>0</v>
      </c>
      <c r="BB20" s="301">
        <f xml:space="preserve"> Time!BB$76</f>
        <v>0</v>
      </c>
      <c r="BC20" s="301">
        <f xml:space="preserve"> Time!BC$76</f>
        <v>0</v>
      </c>
      <c r="BD20" s="301">
        <f xml:space="preserve"> Time!BD$76</f>
        <v>0</v>
      </c>
      <c r="BE20" s="301">
        <f xml:space="preserve"> Time!BE$76</f>
        <v>0</v>
      </c>
      <c r="BF20" s="301">
        <f xml:space="preserve"> Time!BF$76</f>
        <v>0</v>
      </c>
      <c r="BG20" s="301">
        <f xml:space="preserve"> Time!BG$76</f>
        <v>0</v>
      </c>
      <c r="BH20" s="301">
        <f xml:space="preserve"> Time!BH$76</f>
        <v>0</v>
      </c>
      <c r="BI20" s="301">
        <f xml:space="preserve"> Time!BI$76</f>
        <v>0</v>
      </c>
      <c r="BJ20" s="301">
        <f xml:space="preserve"> Time!BJ$76</f>
        <v>0</v>
      </c>
      <c r="BK20" s="301">
        <f xml:space="preserve"> Time!BK$76</f>
        <v>0</v>
      </c>
      <c r="BL20" s="301">
        <f xml:space="preserve"> Time!BL$76</f>
        <v>0</v>
      </c>
      <c r="BM20" s="301">
        <f xml:space="preserve"> Time!BM$76</f>
        <v>0</v>
      </c>
      <c r="BN20" s="301">
        <f xml:space="preserve"> Time!BN$76</f>
        <v>0</v>
      </c>
      <c r="BO20" s="301">
        <f xml:space="preserve"> Time!BO$76</f>
        <v>0</v>
      </c>
      <c r="BP20" s="301">
        <f xml:space="preserve"> Time!BP$76</f>
        <v>0</v>
      </c>
      <c r="BQ20" s="301">
        <f xml:space="preserve"> Time!BQ$76</f>
        <v>0</v>
      </c>
      <c r="BR20" s="301">
        <f xml:space="preserve"> Time!BR$76</f>
        <v>0</v>
      </c>
      <c r="BS20" s="301">
        <f xml:space="preserve"> Time!BS$76</f>
        <v>0</v>
      </c>
      <c r="BT20" s="301">
        <f xml:space="preserve"> Time!BT$76</f>
        <v>0</v>
      </c>
      <c r="BU20" s="301">
        <f xml:space="preserve"> Time!BU$76</f>
        <v>0</v>
      </c>
      <c r="BV20" s="301">
        <f xml:space="preserve"> Time!BV$76</f>
        <v>0</v>
      </c>
      <c r="BW20" s="301">
        <f xml:space="preserve"> Time!BW$76</f>
        <v>0</v>
      </c>
      <c r="BX20" s="301">
        <f xml:space="preserve"> Time!BX$76</f>
        <v>0</v>
      </c>
      <c r="BY20" s="301">
        <f xml:space="preserve"> Time!BY$76</f>
        <v>0</v>
      </c>
      <c r="BZ20" s="301">
        <f xml:space="preserve"> Time!BZ$76</f>
        <v>0</v>
      </c>
      <c r="CA20" s="301">
        <f xml:space="preserve"> Time!CA$76</f>
        <v>0</v>
      </c>
      <c r="CB20" s="301">
        <f xml:space="preserve"> Time!CB$76</f>
        <v>0</v>
      </c>
      <c r="CC20" s="301">
        <f xml:space="preserve"> Time!CC$76</f>
        <v>0</v>
      </c>
      <c r="CD20" s="301">
        <f xml:space="preserve"> Time!CD$76</f>
        <v>0</v>
      </c>
      <c r="CE20" s="301">
        <f xml:space="preserve"> Time!CE$76</f>
        <v>0</v>
      </c>
      <c r="CF20" s="301">
        <f xml:space="preserve"> Time!CF$76</f>
        <v>0</v>
      </c>
      <c r="CG20" s="301">
        <f xml:space="preserve"> Time!CG$76</f>
        <v>0</v>
      </c>
      <c r="CH20" s="301">
        <f xml:space="preserve"> Time!CH$76</f>
        <v>0</v>
      </c>
      <c r="CI20" s="301">
        <f xml:space="preserve"> Time!CI$76</f>
        <v>0</v>
      </c>
      <c r="CJ20" s="301">
        <f xml:space="preserve"> Time!CJ$76</f>
        <v>0</v>
      </c>
      <c r="CK20" s="301">
        <f xml:space="preserve"> Time!CK$76</f>
        <v>0</v>
      </c>
      <c r="CL20" s="301">
        <f xml:space="preserve"> Time!CL$76</f>
        <v>0</v>
      </c>
      <c r="CM20" s="301">
        <f xml:space="preserve"> Time!CM$76</f>
        <v>0</v>
      </c>
      <c r="CN20" s="301">
        <f xml:space="preserve"> Time!CN$76</f>
        <v>0</v>
      </c>
      <c r="CO20" s="301">
        <f xml:space="preserve"> Time!CO$76</f>
        <v>0</v>
      </c>
      <c r="CP20" s="301">
        <f xml:space="preserve"> Time!CP$76</f>
        <v>0</v>
      </c>
      <c r="CQ20" s="301">
        <f xml:space="preserve"> Time!CQ$76</f>
        <v>0</v>
      </c>
      <c r="CR20" s="301">
        <f xml:space="preserve"> Time!CR$76</f>
        <v>0</v>
      </c>
      <c r="CS20" s="301">
        <f xml:space="preserve"> Time!CS$76</f>
        <v>0</v>
      </c>
      <c r="CT20" s="301">
        <f xml:space="preserve"> Time!CT$76</f>
        <v>0</v>
      </c>
      <c r="CU20" s="301">
        <f xml:space="preserve"> Time!CU$76</f>
        <v>0</v>
      </c>
      <c r="CV20" s="301">
        <f xml:space="preserve"> Time!CV$76</f>
        <v>0</v>
      </c>
      <c r="CW20" s="301">
        <f xml:space="preserve"> Time!CW$76</f>
        <v>0</v>
      </c>
      <c r="CX20" s="301">
        <f xml:space="preserve"> Time!CX$76</f>
        <v>0</v>
      </c>
      <c r="CY20" s="301">
        <f xml:space="preserve"> Time!CY$76</f>
        <v>0</v>
      </c>
      <c r="CZ20" s="301">
        <f xml:space="preserve"> Time!CZ$76</f>
        <v>0</v>
      </c>
      <c r="DA20" s="301">
        <f xml:space="preserve"> Time!DA$76</f>
        <v>0</v>
      </c>
      <c r="DB20" s="301">
        <f xml:space="preserve"> Time!DB$76</f>
        <v>0</v>
      </c>
      <c r="DC20" s="301">
        <f xml:space="preserve"> Time!DC$76</f>
        <v>0</v>
      </c>
      <c r="DD20" s="301">
        <f xml:space="preserve"> Time!DD$76</f>
        <v>0</v>
      </c>
      <c r="DE20" s="301">
        <f xml:space="preserve"> Time!DE$76</f>
        <v>0</v>
      </c>
      <c r="DF20" s="301">
        <f xml:space="preserve"> Time!DF$76</f>
        <v>0</v>
      </c>
      <c r="DG20" s="301">
        <f xml:space="preserve"> Time!DG$76</f>
        <v>0</v>
      </c>
      <c r="DH20" s="301">
        <f xml:space="preserve"> Time!DH$76</f>
        <v>0</v>
      </c>
      <c r="DI20" s="301">
        <f xml:space="preserve"> Time!DI$76</f>
        <v>0</v>
      </c>
      <c r="DJ20" s="301">
        <f xml:space="preserve"> Time!DJ$76</f>
        <v>0</v>
      </c>
      <c r="DK20" s="301">
        <f xml:space="preserve"> Time!DK$76</f>
        <v>0</v>
      </c>
      <c r="DL20" s="301">
        <f xml:space="preserve"> Time!DL$76</f>
        <v>0</v>
      </c>
      <c r="DM20" s="301">
        <f xml:space="preserve"> Time!DM$76</f>
        <v>0</v>
      </c>
      <c r="DN20" s="301">
        <f xml:space="preserve"> Time!DN$76</f>
        <v>0</v>
      </c>
      <c r="DO20" s="301">
        <f xml:space="preserve"> Time!DO$76</f>
        <v>0</v>
      </c>
      <c r="DP20" s="301">
        <f xml:space="preserve"> Time!DP$76</f>
        <v>0</v>
      </c>
      <c r="DQ20" s="301">
        <f xml:space="preserve"> Time!DQ$76</f>
        <v>0</v>
      </c>
      <c r="DR20" s="301">
        <f xml:space="preserve"> Time!DR$76</f>
        <v>0</v>
      </c>
      <c r="DS20" s="301">
        <f xml:space="preserve"> Time!DS$76</f>
        <v>0</v>
      </c>
      <c r="DT20" s="301">
        <f xml:space="preserve"> Time!DT$76</f>
        <v>0</v>
      </c>
      <c r="DU20" s="301">
        <f xml:space="preserve"> Time!DU$76</f>
        <v>0</v>
      </c>
      <c r="DV20" s="301">
        <f xml:space="preserve"> Time!DV$76</f>
        <v>0</v>
      </c>
      <c r="DW20" s="301">
        <f xml:space="preserve"> Time!DW$76</f>
        <v>0</v>
      </c>
      <c r="DX20" s="301">
        <f xml:space="preserve"> Time!DX$76</f>
        <v>0</v>
      </c>
      <c r="DY20" s="301">
        <f xml:space="preserve"> Time!DY$76</f>
        <v>0</v>
      </c>
      <c r="DZ20" s="301">
        <f xml:space="preserve"> Time!DZ$76</f>
        <v>0</v>
      </c>
      <c r="EA20" s="301">
        <f xml:space="preserve"> Time!EA$76</f>
        <v>0</v>
      </c>
      <c r="EB20" s="301">
        <f xml:space="preserve"> Time!EB$76</f>
        <v>0</v>
      </c>
      <c r="EC20" s="301">
        <f xml:space="preserve"> Time!EC$76</f>
        <v>0</v>
      </c>
      <c r="ED20" s="301">
        <f xml:space="preserve"> Time!ED$76</f>
        <v>0</v>
      </c>
      <c r="EE20" s="301">
        <f xml:space="preserve"> Time!EE$76</f>
        <v>0</v>
      </c>
      <c r="EF20" s="301">
        <f xml:space="preserve"> Time!EF$76</f>
        <v>0</v>
      </c>
      <c r="EG20" s="301">
        <f xml:space="preserve"> Time!EG$76</f>
        <v>0</v>
      </c>
      <c r="EH20" s="301">
        <f xml:space="preserve"> Time!EH$76</f>
        <v>0</v>
      </c>
      <c r="EI20" s="301">
        <f xml:space="preserve"> Time!EI$76</f>
        <v>0</v>
      </c>
      <c r="EJ20" s="301">
        <f xml:space="preserve"> Time!EJ$76</f>
        <v>0</v>
      </c>
      <c r="EK20" s="301">
        <f xml:space="preserve"> Time!EK$76</f>
        <v>0</v>
      </c>
      <c r="EL20" s="301">
        <f xml:space="preserve"> Time!EL$76</f>
        <v>0</v>
      </c>
      <c r="EM20" s="301">
        <f xml:space="preserve"> Time!EM$76</f>
        <v>0</v>
      </c>
      <c r="EN20" s="301">
        <f xml:space="preserve"> Time!EN$76</f>
        <v>0</v>
      </c>
      <c r="EO20" s="301">
        <f xml:space="preserve"> Time!EO$76</f>
        <v>0</v>
      </c>
      <c r="EP20" s="301">
        <f xml:space="preserve"> Time!EP$76</f>
        <v>0</v>
      </c>
      <c r="EQ20" s="301">
        <f xml:space="preserve"> Time!EQ$76</f>
        <v>0</v>
      </c>
      <c r="ER20" s="301">
        <f xml:space="preserve"> Time!ER$76</f>
        <v>0</v>
      </c>
      <c r="ES20" s="301">
        <f xml:space="preserve"> Time!ES$76</f>
        <v>0</v>
      </c>
      <c r="ET20" s="301">
        <f xml:space="preserve"> Time!ET$76</f>
        <v>0</v>
      </c>
      <c r="EU20" s="301">
        <f xml:space="preserve"> Time!EU$76</f>
        <v>0</v>
      </c>
      <c r="EV20" s="301">
        <f xml:space="preserve"> Time!EV$76</f>
        <v>0</v>
      </c>
      <c r="EW20" s="301">
        <f xml:space="preserve"> Time!EW$76</f>
        <v>0</v>
      </c>
      <c r="EX20" s="301">
        <f xml:space="preserve"> Time!EX$76</f>
        <v>0</v>
      </c>
      <c r="EY20" s="301">
        <f xml:space="preserve"> Time!EY$76</f>
        <v>0</v>
      </c>
      <c r="EZ20" s="301">
        <f xml:space="preserve"> Time!EZ$76</f>
        <v>0</v>
      </c>
      <c r="FA20" s="301">
        <f xml:space="preserve"> Time!FA$76</f>
        <v>0</v>
      </c>
      <c r="FB20" s="301">
        <f xml:space="preserve"> Time!FB$76</f>
        <v>0</v>
      </c>
      <c r="FC20" s="301">
        <f xml:space="preserve"> Time!FC$76</f>
        <v>0</v>
      </c>
      <c r="FD20" s="301">
        <f xml:space="preserve"> Time!FD$76</f>
        <v>0</v>
      </c>
      <c r="FE20" s="301">
        <f xml:space="preserve"> Time!FE$76</f>
        <v>0</v>
      </c>
      <c r="FF20" s="301">
        <f xml:space="preserve"> Time!FF$76</f>
        <v>0</v>
      </c>
      <c r="FG20" s="301">
        <f xml:space="preserve"> Time!FG$76</f>
        <v>0</v>
      </c>
      <c r="FH20" s="301">
        <f xml:space="preserve"> Time!FH$76</f>
        <v>0</v>
      </c>
      <c r="FI20" s="301">
        <f xml:space="preserve"> Time!FI$76</f>
        <v>0</v>
      </c>
      <c r="FJ20" s="301">
        <f xml:space="preserve"> Time!FJ$76</f>
        <v>0</v>
      </c>
      <c r="FK20" s="301">
        <f xml:space="preserve"> Time!FK$76</f>
        <v>0</v>
      </c>
      <c r="FL20" s="301">
        <f xml:space="preserve"> Time!FL$76</f>
        <v>0</v>
      </c>
      <c r="FM20" s="301">
        <f xml:space="preserve"> Time!FM$76</f>
        <v>0</v>
      </c>
      <c r="FN20" s="301">
        <f xml:space="preserve"> Time!FN$76</f>
        <v>0</v>
      </c>
      <c r="FO20" s="301">
        <f xml:space="preserve"> Time!FO$76</f>
        <v>0</v>
      </c>
      <c r="FP20" s="301">
        <f xml:space="preserve"> Time!FP$76</f>
        <v>0</v>
      </c>
      <c r="FQ20" s="301">
        <f xml:space="preserve"> Time!FQ$76</f>
        <v>0</v>
      </c>
      <c r="FR20" s="301">
        <f xml:space="preserve"> Time!FR$76</f>
        <v>0</v>
      </c>
      <c r="FS20" s="301">
        <f xml:space="preserve"> Time!FS$76</f>
        <v>0</v>
      </c>
      <c r="FT20" s="301">
        <f xml:space="preserve"> Time!FT$76</f>
        <v>0</v>
      </c>
      <c r="FU20" s="301">
        <f xml:space="preserve"> Time!FU$76</f>
        <v>0</v>
      </c>
      <c r="FV20" s="301">
        <f xml:space="preserve"> Time!FV$76</f>
        <v>0</v>
      </c>
      <c r="FW20" s="301">
        <f xml:space="preserve"> Time!FW$76</f>
        <v>0</v>
      </c>
      <c r="FX20" s="301">
        <f xml:space="preserve"> Time!FX$76</f>
        <v>0</v>
      </c>
      <c r="FY20" s="301">
        <f xml:space="preserve"> Time!FY$76</f>
        <v>0</v>
      </c>
      <c r="FZ20" s="301">
        <f xml:space="preserve"> Time!FZ$76</f>
        <v>0</v>
      </c>
      <c r="GA20" s="301">
        <f xml:space="preserve"> Time!GA$76</f>
        <v>0</v>
      </c>
      <c r="GB20" s="301">
        <f xml:space="preserve"> Time!GB$76</f>
        <v>0</v>
      </c>
      <c r="GC20" s="301">
        <f xml:space="preserve"> Time!GC$76</f>
        <v>0</v>
      </c>
      <c r="GD20" s="301">
        <f xml:space="preserve"> Time!GD$76</f>
        <v>0</v>
      </c>
      <c r="GE20" s="301">
        <f xml:space="preserve"> Time!GE$76</f>
        <v>0</v>
      </c>
      <c r="GF20" s="301">
        <f xml:space="preserve"> Time!GF$76</f>
        <v>0</v>
      </c>
      <c r="GG20" s="301">
        <f xml:space="preserve"> Time!GG$76</f>
        <v>0</v>
      </c>
      <c r="GH20" s="301">
        <f xml:space="preserve"> Time!GH$76</f>
        <v>0</v>
      </c>
      <c r="GI20" s="301">
        <f xml:space="preserve"> Time!GI$76</f>
        <v>0</v>
      </c>
      <c r="GJ20" s="301">
        <f xml:space="preserve"> Time!GJ$76</f>
        <v>0</v>
      </c>
    </row>
    <row r="21" spans="1:255" s="275" customFormat="1" x14ac:dyDescent="0.25">
      <c r="A21" s="15"/>
      <c r="B21" s="15"/>
      <c r="C21" s="21"/>
      <c r="D21" s="60"/>
      <c r="E21" s="286"/>
      <c r="F21" s="286"/>
      <c r="G21" s="286"/>
      <c r="H21" s="286"/>
      <c r="I21" s="43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286"/>
      <c r="AQ21" s="286"/>
      <c r="AR21" s="286"/>
      <c r="AS21" s="286"/>
      <c r="AT21" s="286"/>
      <c r="AU21" s="286"/>
      <c r="AV21" s="286"/>
      <c r="AW21" s="286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286"/>
      <c r="BK21" s="286"/>
      <c r="BL21" s="286"/>
      <c r="BM21" s="286"/>
      <c r="BN21" s="286"/>
      <c r="BO21" s="286"/>
      <c r="BP21" s="286"/>
      <c r="BQ21" s="286"/>
      <c r="BR21" s="286"/>
      <c r="BS21" s="286"/>
      <c r="BT21" s="286"/>
      <c r="BU21" s="286"/>
      <c r="BV21" s="286"/>
      <c r="BW21" s="286"/>
      <c r="BX21" s="286"/>
      <c r="BY21" s="286"/>
      <c r="BZ21" s="286"/>
      <c r="CA21" s="286"/>
      <c r="CB21" s="286"/>
      <c r="CC21" s="286"/>
      <c r="CD21" s="286"/>
      <c r="CE21" s="286"/>
      <c r="CF21" s="286"/>
      <c r="CG21" s="286"/>
      <c r="CH21" s="286"/>
      <c r="CI21" s="286"/>
      <c r="CJ21" s="286"/>
      <c r="CK21" s="286"/>
      <c r="CL21" s="286"/>
      <c r="CM21" s="286"/>
      <c r="CN21" s="286"/>
      <c r="CO21" s="286"/>
      <c r="CP21" s="286"/>
      <c r="CQ21" s="286"/>
      <c r="CR21" s="286"/>
      <c r="CS21" s="286"/>
      <c r="CT21" s="286"/>
      <c r="CU21" s="286"/>
      <c r="CV21" s="286"/>
      <c r="CW21" s="286"/>
      <c r="CX21" s="286"/>
      <c r="CY21" s="286"/>
      <c r="CZ21" s="286"/>
      <c r="DA21" s="286"/>
      <c r="DB21" s="286"/>
      <c r="DC21" s="286"/>
      <c r="DD21" s="286"/>
      <c r="DE21" s="286"/>
      <c r="DF21" s="286"/>
      <c r="DG21" s="286"/>
      <c r="DH21" s="286"/>
      <c r="DI21" s="286"/>
      <c r="DJ21" s="286"/>
      <c r="DK21" s="286"/>
      <c r="DL21" s="286"/>
      <c r="DM21" s="286"/>
      <c r="DN21" s="286"/>
      <c r="DO21" s="286"/>
      <c r="DP21" s="286"/>
      <c r="DQ21" s="286"/>
      <c r="DR21" s="286"/>
      <c r="DS21" s="286"/>
      <c r="DT21" s="286"/>
      <c r="DU21" s="286"/>
      <c r="DV21" s="286"/>
      <c r="DW21" s="286"/>
      <c r="DX21" s="286"/>
      <c r="DY21" s="286"/>
      <c r="DZ21" s="286"/>
      <c r="EA21" s="286"/>
      <c r="EB21" s="286"/>
      <c r="EC21" s="286"/>
      <c r="ED21" s="286"/>
      <c r="EE21" s="286"/>
      <c r="EF21" s="286"/>
      <c r="EG21" s="286"/>
      <c r="EH21" s="286"/>
      <c r="EI21" s="286"/>
      <c r="EJ21" s="286"/>
      <c r="EK21" s="286"/>
      <c r="EL21" s="286"/>
      <c r="EM21" s="286"/>
      <c r="EN21" s="286"/>
      <c r="EO21" s="286"/>
      <c r="EP21" s="286"/>
      <c r="EQ21" s="286"/>
      <c r="ER21" s="286"/>
      <c r="ES21" s="286"/>
      <c r="ET21" s="286"/>
      <c r="EU21" s="286"/>
      <c r="EV21" s="286"/>
      <c r="EW21" s="286"/>
      <c r="EX21" s="286"/>
      <c r="EY21" s="286"/>
      <c r="EZ21" s="286"/>
      <c r="FA21" s="286"/>
      <c r="FB21" s="286"/>
      <c r="FC21" s="286"/>
      <c r="FD21" s="286"/>
      <c r="FE21" s="286"/>
      <c r="FF21" s="286"/>
      <c r="FG21" s="286"/>
      <c r="FH21" s="286"/>
      <c r="FI21" s="286"/>
      <c r="FJ21" s="286"/>
      <c r="FK21" s="286"/>
      <c r="FL21" s="286"/>
      <c r="FM21" s="286"/>
      <c r="FN21" s="286"/>
      <c r="FO21" s="286"/>
      <c r="FP21" s="286"/>
      <c r="FQ21" s="286"/>
      <c r="FR21" s="286"/>
      <c r="FS21" s="286"/>
      <c r="FT21" s="286"/>
      <c r="FU21" s="286"/>
      <c r="FV21" s="286"/>
      <c r="FW21" s="286"/>
      <c r="FX21" s="286"/>
      <c r="FY21" s="286"/>
      <c r="FZ21" s="286"/>
      <c r="GA21" s="286"/>
      <c r="GB21" s="286"/>
      <c r="GC21" s="286"/>
      <c r="GD21" s="286"/>
      <c r="GE21" s="286"/>
      <c r="GF21" s="286"/>
      <c r="GG21" s="286"/>
      <c r="GH21" s="286"/>
      <c r="GI21" s="286"/>
      <c r="GJ21" s="286"/>
    </row>
    <row r="22" spans="1:255" s="275" customFormat="1" x14ac:dyDescent="0.25">
      <c r="A22" s="15"/>
      <c r="B22" s="15"/>
      <c r="C22" s="21"/>
      <c r="D22" s="60"/>
      <c r="E22" s="286" t="s">
        <v>193</v>
      </c>
      <c r="F22" s="286"/>
      <c r="G22" s="286" t="str">
        <f xml:space="preserve"> SMU</f>
        <v>$ 000s</v>
      </c>
      <c r="H22" s="286"/>
      <c r="I22" s="43"/>
      <c r="J22" s="286">
        <f t="shared" ref="J22:BU22" si="15">I25</f>
        <v>0</v>
      </c>
      <c r="K22" s="286">
        <f t="shared" si="15"/>
        <v>0</v>
      </c>
      <c r="L22" s="286">
        <f t="shared" si="15"/>
        <v>0</v>
      </c>
      <c r="M22" s="286">
        <f t="shared" si="15"/>
        <v>30000.000000000004</v>
      </c>
      <c r="N22" s="286">
        <f t="shared" si="15"/>
        <v>30000.000000000004</v>
      </c>
      <c r="O22" s="286">
        <f t="shared" si="15"/>
        <v>30000.000000000004</v>
      </c>
      <c r="P22" s="286">
        <f t="shared" si="15"/>
        <v>30000.000000000004</v>
      </c>
      <c r="Q22" s="286">
        <f t="shared" si="15"/>
        <v>30000.000000000004</v>
      </c>
      <c r="R22" s="286">
        <f t="shared" si="15"/>
        <v>30000.000000000004</v>
      </c>
      <c r="S22" s="286">
        <f t="shared" si="15"/>
        <v>30000.000000000004</v>
      </c>
      <c r="T22" s="286">
        <f t="shared" si="15"/>
        <v>30000.000000000004</v>
      </c>
      <c r="U22" s="286">
        <f t="shared" si="15"/>
        <v>30000.000000000004</v>
      </c>
      <c r="V22" s="286">
        <f t="shared" si="15"/>
        <v>30000.000000000004</v>
      </c>
      <c r="W22" s="286">
        <f t="shared" si="15"/>
        <v>30000.000000000004</v>
      </c>
      <c r="X22" s="286">
        <f t="shared" si="15"/>
        <v>30000.000000000004</v>
      </c>
      <c r="Y22" s="286">
        <f t="shared" si="15"/>
        <v>30000.000000000004</v>
      </c>
      <c r="Z22" s="286">
        <f t="shared" si="15"/>
        <v>30000.000000000004</v>
      </c>
      <c r="AA22" s="286">
        <f t="shared" si="15"/>
        <v>30000.000000000004</v>
      </c>
      <c r="AB22" s="286">
        <f t="shared" si="15"/>
        <v>30000.000000000004</v>
      </c>
      <c r="AC22" s="286">
        <f t="shared" si="15"/>
        <v>30000.000000000004</v>
      </c>
      <c r="AD22" s="286">
        <f t="shared" si="15"/>
        <v>30000.000000000004</v>
      </c>
      <c r="AE22" s="286">
        <f t="shared" si="15"/>
        <v>30000.000000000004</v>
      </c>
      <c r="AF22" s="286">
        <f t="shared" si="15"/>
        <v>30000.000000000004</v>
      </c>
      <c r="AG22" s="286">
        <f t="shared" si="15"/>
        <v>30000.000000000004</v>
      </c>
      <c r="AH22" s="286">
        <f t="shared" si="15"/>
        <v>30000.000000000004</v>
      </c>
      <c r="AI22" s="286">
        <f t="shared" si="15"/>
        <v>30000.000000000004</v>
      </c>
      <c r="AJ22" s="286">
        <f t="shared" si="15"/>
        <v>30000.000000000004</v>
      </c>
      <c r="AK22" s="286">
        <f t="shared" si="15"/>
        <v>30000.000000000004</v>
      </c>
      <c r="AL22" s="286">
        <f t="shared" si="15"/>
        <v>30000.000000000004</v>
      </c>
      <c r="AM22" s="286">
        <f t="shared" si="15"/>
        <v>30000.000000000004</v>
      </c>
      <c r="AN22" s="286">
        <f t="shared" si="15"/>
        <v>30000.000000000004</v>
      </c>
      <c r="AO22" s="286">
        <f t="shared" si="15"/>
        <v>30000.000000000004</v>
      </c>
      <c r="AP22" s="286">
        <f t="shared" si="15"/>
        <v>30000.000000000004</v>
      </c>
      <c r="AQ22" s="286">
        <f t="shared" si="15"/>
        <v>30000.000000000004</v>
      </c>
      <c r="AR22" s="286">
        <f t="shared" si="15"/>
        <v>30000.000000000004</v>
      </c>
      <c r="AS22" s="286">
        <f t="shared" si="15"/>
        <v>30000.000000000004</v>
      </c>
      <c r="AT22" s="286">
        <f t="shared" si="15"/>
        <v>30000.000000000004</v>
      </c>
      <c r="AU22" s="286">
        <f t="shared" si="15"/>
        <v>30000.000000000004</v>
      </c>
      <c r="AV22" s="286">
        <f t="shared" si="15"/>
        <v>30000.000000000004</v>
      </c>
      <c r="AW22" s="286">
        <f t="shared" si="15"/>
        <v>30000.000000000004</v>
      </c>
      <c r="AX22" s="286">
        <f t="shared" si="15"/>
        <v>30000.000000000004</v>
      </c>
      <c r="AY22" s="286">
        <f t="shared" si="15"/>
        <v>30000.000000000004</v>
      </c>
      <c r="AZ22" s="286">
        <f t="shared" si="15"/>
        <v>30000.000000000004</v>
      </c>
      <c r="BA22" s="286">
        <f t="shared" si="15"/>
        <v>30000.000000000004</v>
      </c>
      <c r="BB22" s="286">
        <f t="shared" si="15"/>
        <v>30000.000000000004</v>
      </c>
      <c r="BC22" s="286">
        <f t="shared" si="15"/>
        <v>30000.000000000004</v>
      </c>
      <c r="BD22" s="286">
        <f t="shared" si="15"/>
        <v>30000.000000000004</v>
      </c>
      <c r="BE22" s="286">
        <f t="shared" si="15"/>
        <v>30000.000000000004</v>
      </c>
      <c r="BF22" s="286">
        <f t="shared" si="15"/>
        <v>30000.000000000004</v>
      </c>
      <c r="BG22" s="286">
        <f t="shared" si="15"/>
        <v>30000.000000000004</v>
      </c>
      <c r="BH22" s="286">
        <f t="shared" si="15"/>
        <v>30000.000000000004</v>
      </c>
      <c r="BI22" s="286">
        <f t="shared" si="15"/>
        <v>30000.000000000004</v>
      </c>
      <c r="BJ22" s="286">
        <f t="shared" si="15"/>
        <v>30000.000000000004</v>
      </c>
      <c r="BK22" s="286">
        <f t="shared" si="15"/>
        <v>30000.000000000004</v>
      </c>
      <c r="BL22" s="286">
        <f t="shared" si="15"/>
        <v>30000.000000000004</v>
      </c>
      <c r="BM22" s="286">
        <f t="shared" si="15"/>
        <v>30000.000000000004</v>
      </c>
      <c r="BN22" s="286">
        <f t="shared" si="15"/>
        <v>30000.000000000004</v>
      </c>
      <c r="BO22" s="286">
        <f t="shared" si="15"/>
        <v>30000.000000000004</v>
      </c>
      <c r="BP22" s="286">
        <f t="shared" si="15"/>
        <v>30000.000000000004</v>
      </c>
      <c r="BQ22" s="286">
        <f t="shared" si="15"/>
        <v>30000.000000000004</v>
      </c>
      <c r="BR22" s="286">
        <f t="shared" si="15"/>
        <v>30000.000000000004</v>
      </c>
      <c r="BS22" s="286">
        <f t="shared" si="15"/>
        <v>30000.000000000004</v>
      </c>
      <c r="BT22" s="286">
        <f t="shared" si="15"/>
        <v>30000.000000000004</v>
      </c>
      <c r="BU22" s="286">
        <f t="shared" si="15"/>
        <v>30000.000000000004</v>
      </c>
      <c r="BV22" s="286">
        <f t="shared" ref="BV22:EG22" si="16">BU25</f>
        <v>30000.000000000004</v>
      </c>
      <c r="BW22" s="286">
        <f t="shared" si="16"/>
        <v>30000.000000000004</v>
      </c>
      <c r="BX22" s="286">
        <f t="shared" si="16"/>
        <v>30000.000000000004</v>
      </c>
      <c r="BY22" s="286">
        <f t="shared" si="16"/>
        <v>30000.000000000004</v>
      </c>
      <c r="BZ22" s="286">
        <f t="shared" si="16"/>
        <v>30000.000000000004</v>
      </c>
      <c r="CA22" s="286">
        <f t="shared" si="16"/>
        <v>30000.000000000004</v>
      </c>
      <c r="CB22" s="286">
        <f t="shared" si="16"/>
        <v>30000.000000000004</v>
      </c>
      <c r="CC22" s="286">
        <f t="shared" si="16"/>
        <v>30000.000000000004</v>
      </c>
      <c r="CD22" s="286">
        <f t="shared" si="16"/>
        <v>30000.000000000004</v>
      </c>
      <c r="CE22" s="286">
        <f t="shared" si="16"/>
        <v>30000.000000000004</v>
      </c>
      <c r="CF22" s="286">
        <f t="shared" si="16"/>
        <v>30000.000000000004</v>
      </c>
      <c r="CG22" s="286">
        <f t="shared" si="16"/>
        <v>30000.000000000004</v>
      </c>
      <c r="CH22" s="286">
        <f t="shared" si="16"/>
        <v>30000.000000000004</v>
      </c>
      <c r="CI22" s="286">
        <f t="shared" si="16"/>
        <v>30000.000000000004</v>
      </c>
      <c r="CJ22" s="286">
        <f t="shared" si="16"/>
        <v>30000.000000000004</v>
      </c>
      <c r="CK22" s="286">
        <f t="shared" si="16"/>
        <v>30000.000000000004</v>
      </c>
      <c r="CL22" s="286">
        <f t="shared" si="16"/>
        <v>30000.000000000004</v>
      </c>
      <c r="CM22" s="286">
        <f t="shared" si="16"/>
        <v>30000.000000000004</v>
      </c>
      <c r="CN22" s="286">
        <f t="shared" si="16"/>
        <v>30000.000000000004</v>
      </c>
      <c r="CO22" s="286">
        <f t="shared" si="16"/>
        <v>30000.000000000004</v>
      </c>
      <c r="CP22" s="286">
        <f t="shared" si="16"/>
        <v>30000.000000000004</v>
      </c>
      <c r="CQ22" s="286">
        <f t="shared" si="16"/>
        <v>30000.000000000004</v>
      </c>
      <c r="CR22" s="286">
        <f t="shared" si="16"/>
        <v>30000.000000000004</v>
      </c>
      <c r="CS22" s="286">
        <f t="shared" si="16"/>
        <v>30000.000000000004</v>
      </c>
      <c r="CT22" s="286">
        <f t="shared" si="16"/>
        <v>30000.000000000004</v>
      </c>
      <c r="CU22" s="286">
        <f t="shared" si="16"/>
        <v>30000.000000000004</v>
      </c>
      <c r="CV22" s="286">
        <f t="shared" si="16"/>
        <v>30000.000000000004</v>
      </c>
      <c r="CW22" s="286">
        <f t="shared" si="16"/>
        <v>30000.000000000004</v>
      </c>
      <c r="CX22" s="286">
        <f t="shared" si="16"/>
        <v>30000.000000000004</v>
      </c>
      <c r="CY22" s="286">
        <f t="shared" si="16"/>
        <v>30000.000000000004</v>
      </c>
      <c r="CZ22" s="286">
        <f t="shared" si="16"/>
        <v>30000.000000000004</v>
      </c>
      <c r="DA22" s="286">
        <f t="shared" si="16"/>
        <v>30000.000000000004</v>
      </c>
      <c r="DB22" s="286">
        <f t="shared" si="16"/>
        <v>30000.000000000004</v>
      </c>
      <c r="DC22" s="286">
        <f t="shared" si="16"/>
        <v>30000.000000000004</v>
      </c>
      <c r="DD22" s="286">
        <f t="shared" si="16"/>
        <v>30000.000000000004</v>
      </c>
      <c r="DE22" s="286">
        <f t="shared" si="16"/>
        <v>30000.000000000004</v>
      </c>
      <c r="DF22" s="286">
        <f t="shared" si="16"/>
        <v>30000.000000000004</v>
      </c>
      <c r="DG22" s="286">
        <f t="shared" si="16"/>
        <v>30000.000000000004</v>
      </c>
      <c r="DH22" s="286">
        <f t="shared" si="16"/>
        <v>30000.000000000004</v>
      </c>
      <c r="DI22" s="286">
        <f t="shared" si="16"/>
        <v>0</v>
      </c>
      <c r="DJ22" s="286">
        <f t="shared" si="16"/>
        <v>0</v>
      </c>
      <c r="DK22" s="286">
        <f t="shared" si="16"/>
        <v>0</v>
      </c>
      <c r="DL22" s="286">
        <f t="shared" si="16"/>
        <v>0</v>
      </c>
      <c r="DM22" s="286">
        <f t="shared" si="16"/>
        <v>0</v>
      </c>
      <c r="DN22" s="286">
        <f t="shared" si="16"/>
        <v>0</v>
      </c>
      <c r="DO22" s="286">
        <f t="shared" si="16"/>
        <v>0</v>
      </c>
      <c r="DP22" s="286">
        <f t="shared" si="16"/>
        <v>0</v>
      </c>
      <c r="DQ22" s="286">
        <f t="shared" si="16"/>
        <v>0</v>
      </c>
      <c r="DR22" s="286">
        <f t="shared" si="16"/>
        <v>0</v>
      </c>
      <c r="DS22" s="286">
        <f t="shared" si="16"/>
        <v>0</v>
      </c>
      <c r="DT22" s="286">
        <f t="shared" si="16"/>
        <v>0</v>
      </c>
      <c r="DU22" s="286">
        <f t="shared" si="16"/>
        <v>0</v>
      </c>
      <c r="DV22" s="286">
        <f t="shared" si="16"/>
        <v>0</v>
      </c>
      <c r="DW22" s="286">
        <f t="shared" si="16"/>
        <v>0</v>
      </c>
      <c r="DX22" s="286">
        <f t="shared" si="16"/>
        <v>0</v>
      </c>
      <c r="DY22" s="286">
        <f t="shared" si="16"/>
        <v>0</v>
      </c>
      <c r="DZ22" s="286">
        <f t="shared" si="16"/>
        <v>0</v>
      </c>
      <c r="EA22" s="286">
        <f t="shared" si="16"/>
        <v>0</v>
      </c>
      <c r="EB22" s="286">
        <f t="shared" si="16"/>
        <v>0</v>
      </c>
      <c r="EC22" s="286">
        <f t="shared" si="16"/>
        <v>0</v>
      </c>
      <c r="ED22" s="286">
        <f t="shared" si="16"/>
        <v>0</v>
      </c>
      <c r="EE22" s="286">
        <f t="shared" si="16"/>
        <v>0</v>
      </c>
      <c r="EF22" s="286">
        <f t="shared" si="16"/>
        <v>0</v>
      </c>
      <c r="EG22" s="286">
        <f t="shared" si="16"/>
        <v>0</v>
      </c>
      <c r="EH22" s="286">
        <f t="shared" ref="EH22:GJ22" si="17">EG25</f>
        <v>0</v>
      </c>
      <c r="EI22" s="286">
        <f t="shared" si="17"/>
        <v>0</v>
      </c>
      <c r="EJ22" s="286">
        <f t="shared" si="17"/>
        <v>0</v>
      </c>
      <c r="EK22" s="286">
        <f t="shared" si="17"/>
        <v>0</v>
      </c>
      <c r="EL22" s="286">
        <f t="shared" si="17"/>
        <v>0</v>
      </c>
      <c r="EM22" s="286">
        <f t="shared" si="17"/>
        <v>0</v>
      </c>
      <c r="EN22" s="286">
        <f t="shared" si="17"/>
        <v>0</v>
      </c>
      <c r="EO22" s="286">
        <f t="shared" si="17"/>
        <v>0</v>
      </c>
      <c r="EP22" s="286">
        <f t="shared" si="17"/>
        <v>0</v>
      </c>
      <c r="EQ22" s="286">
        <f t="shared" si="17"/>
        <v>0</v>
      </c>
      <c r="ER22" s="286">
        <f t="shared" si="17"/>
        <v>0</v>
      </c>
      <c r="ES22" s="286">
        <f t="shared" si="17"/>
        <v>0</v>
      </c>
      <c r="ET22" s="286">
        <f t="shared" si="17"/>
        <v>0</v>
      </c>
      <c r="EU22" s="286">
        <f t="shared" si="17"/>
        <v>0</v>
      </c>
      <c r="EV22" s="286">
        <f t="shared" si="17"/>
        <v>0</v>
      </c>
      <c r="EW22" s="286">
        <f t="shared" si="17"/>
        <v>0</v>
      </c>
      <c r="EX22" s="286">
        <f t="shared" si="17"/>
        <v>0</v>
      </c>
      <c r="EY22" s="286">
        <f t="shared" si="17"/>
        <v>0</v>
      </c>
      <c r="EZ22" s="286">
        <f t="shared" si="17"/>
        <v>0</v>
      </c>
      <c r="FA22" s="286">
        <f t="shared" si="17"/>
        <v>0</v>
      </c>
      <c r="FB22" s="286">
        <f t="shared" si="17"/>
        <v>0</v>
      </c>
      <c r="FC22" s="286">
        <f t="shared" si="17"/>
        <v>0</v>
      </c>
      <c r="FD22" s="286">
        <f t="shared" si="17"/>
        <v>0</v>
      </c>
      <c r="FE22" s="286">
        <f t="shared" si="17"/>
        <v>0</v>
      </c>
      <c r="FF22" s="286">
        <f t="shared" si="17"/>
        <v>0</v>
      </c>
      <c r="FG22" s="286">
        <f t="shared" si="17"/>
        <v>0</v>
      </c>
      <c r="FH22" s="286">
        <f t="shared" si="17"/>
        <v>0</v>
      </c>
      <c r="FI22" s="286">
        <f t="shared" si="17"/>
        <v>0</v>
      </c>
      <c r="FJ22" s="286">
        <f t="shared" si="17"/>
        <v>0</v>
      </c>
      <c r="FK22" s="286">
        <f t="shared" si="17"/>
        <v>0</v>
      </c>
      <c r="FL22" s="286">
        <f t="shared" si="17"/>
        <v>0</v>
      </c>
      <c r="FM22" s="286">
        <f t="shared" si="17"/>
        <v>0</v>
      </c>
      <c r="FN22" s="286">
        <f t="shared" si="17"/>
        <v>0</v>
      </c>
      <c r="FO22" s="286">
        <f t="shared" si="17"/>
        <v>0</v>
      </c>
      <c r="FP22" s="286">
        <f t="shared" si="17"/>
        <v>0</v>
      </c>
      <c r="FQ22" s="286">
        <f t="shared" si="17"/>
        <v>0</v>
      </c>
      <c r="FR22" s="286">
        <f t="shared" si="17"/>
        <v>0</v>
      </c>
      <c r="FS22" s="286">
        <f t="shared" si="17"/>
        <v>0</v>
      </c>
      <c r="FT22" s="286">
        <f t="shared" si="17"/>
        <v>0</v>
      </c>
      <c r="FU22" s="286">
        <f t="shared" si="17"/>
        <v>0</v>
      </c>
      <c r="FV22" s="286">
        <f t="shared" si="17"/>
        <v>0</v>
      </c>
      <c r="FW22" s="286">
        <f t="shared" si="17"/>
        <v>0</v>
      </c>
      <c r="FX22" s="286">
        <f t="shared" si="17"/>
        <v>0</v>
      </c>
      <c r="FY22" s="286">
        <f t="shared" si="17"/>
        <v>0</v>
      </c>
      <c r="FZ22" s="286">
        <f t="shared" si="17"/>
        <v>0</v>
      </c>
      <c r="GA22" s="286">
        <f t="shared" si="17"/>
        <v>0</v>
      </c>
      <c r="GB22" s="286">
        <f t="shared" si="17"/>
        <v>0</v>
      </c>
      <c r="GC22" s="286">
        <f t="shared" si="17"/>
        <v>0</v>
      </c>
      <c r="GD22" s="286">
        <f t="shared" si="17"/>
        <v>0</v>
      </c>
      <c r="GE22" s="286">
        <f t="shared" si="17"/>
        <v>0</v>
      </c>
      <c r="GF22" s="286">
        <f t="shared" si="17"/>
        <v>0</v>
      </c>
      <c r="GG22" s="286">
        <f t="shared" si="17"/>
        <v>0</v>
      </c>
      <c r="GH22" s="286">
        <f t="shared" si="17"/>
        <v>0</v>
      </c>
      <c r="GI22" s="286">
        <f t="shared" si="17"/>
        <v>0</v>
      </c>
      <c r="GJ22" s="286">
        <f t="shared" si="17"/>
        <v>0</v>
      </c>
    </row>
    <row r="23" spans="1:255" s="275" customFormat="1" x14ac:dyDescent="0.25">
      <c r="A23" s="15"/>
      <c r="B23" s="15"/>
      <c r="C23" s="21"/>
      <c r="D23" s="60"/>
      <c r="E23" s="287" t="s">
        <v>196</v>
      </c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287"/>
      <c r="BP23" s="287"/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7"/>
      <c r="CI23" s="287"/>
      <c r="CJ23" s="287"/>
      <c r="CK23" s="287"/>
      <c r="CL23" s="287"/>
      <c r="CM23" s="287"/>
      <c r="CN23" s="287"/>
      <c r="CO23" s="287"/>
      <c r="CP23" s="287"/>
      <c r="CQ23" s="287"/>
      <c r="CR23" s="287"/>
      <c r="CS23" s="287"/>
      <c r="CT23" s="287"/>
      <c r="CU23" s="287"/>
      <c r="CV23" s="287"/>
      <c r="CW23" s="287"/>
      <c r="CX23" s="287"/>
      <c r="CY23" s="287"/>
      <c r="CZ23" s="287"/>
      <c r="DA23" s="287"/>
      <c r="DB23" s="287"/>
      <c r="DC23" s="287"/>
      <c r="DD23" s="287"/>
      <c r="DE23" s="287"/>
      <c r="DF23" s="287"/>
      <c r="DG23" s="287"/>
      <c r="DH23" s="287"/>
      <c r="DI23" s="287"/>
      <c r="DJ23" s="287"/>
      <c r="DK23" s="287"/>
      <c r="DL23" s="287"/>
      <c r="DM23" s="287"/>
      <c r="DN23" s="287"/>
      <c r="DO23" s="287"/>
      <c r="DP23" s="287"/>
      <c r="DQ23" s="287"/>
      <c r="DR23" s="287"/>
      <c r="DS23" s="287"/>
      <c r="DT23" s="287"/>
      <c r="DU23" s="287"/>
      <c r="DV23" s="287"/>
      <c r="DW23" s="287"/>
      <c r="DX23" s="287"/>
      <c r="DY23" s="287"/>
      <c r="DZ23" s="287"/>
      <c r="EA23" s="287"/>
      <c r="EB23" s="287"/>
      <c r="EC23" s="287"/>
      <c r="ED23" s="287"/>
      <c r="EE23" s="287"/>
      <c r="EF23" s="287"/>
      <c r="EG23" s="287"/>
      <c r="EH23" s="287"/>
      <c r="EI23" s="287"/>
      <c r="EJ23" s="287"/>
      <c r="EK23" s="287"/>
      <c r="EL23" s="287"/>
      <c r="EM23" s="287"/>
      <c r="EN23" s="287"/>
      <c r="EO23" s="287"/>
      <c r="EP23" s="287"/>
      <c r="EQ23" s="287"/>
      <c r="ER23" s="287"/>
      <c r="ES23" s="287"/>
      <c r="ET23" s="287"/>
      <c r="EU23" s="287"/>
      <c r="EV23" s="287"/>
      <c r="EW23" s="287"/>
      <c r="EX23" s="287"/>
      <c r="EY23" s="287"/>
      <c r="EZ23" s="287"/>
      <c r="FA23" s="287"/>
      <c r="FB23" s="287"/>
      <c r="FC23" s="287"/>
      <c r="FD23" s="287"/>
      <c r="FE23" s="287"/>
      <c r="FF23" s="287"/>
      <c r="FG23" s="287"/>
      <c r="FH23" s="287"/>
      <c r="FI23" s="287"/>
      <c r="FJ23" s="287"/>
      <c r="FK23" s="287"/>
      <c r="FL23" s="287"/>
      <c r="FM23" s="287"/>
      <c r="FN23" s="287"/>
      <c r="FO23" s="287"/>
      <c r="FP23" s="287"/>
      <c r="FQ23" s="287"/>
      <c r="FR23" s="287"/>
      <c r="FS23" s="287"/>
      <c r="FT23" s="287"/>
      <c r="FU23" s="287"/>
      <c r="FV23" s="287"/>
      <c r="FW23" s="287"/>
      <c r="FX23" s="287"/>
      <c r="FY23" s="287"/>
      <c r="FZ23" s="287"/>
      <c r="GA23" s="287"/>
      <c r="GB23" s="287"/>
      <c r="GC23" s="287"/>
      <c r="GD23" s="287"/>
      <c r="GE23" s="287"/>
      <c r="GF23" s="287"/>
      <c r="GG23" s="287"/>
      <c r="GH23" s="287"/>
      <c r="GI23" s="287"/>
      <c r="GJ23" s="287"/>
    </row>
    <row r="24" spans="1:255" s="533" customFormat="1" x14ac:dyDescent="0.25">
      <c r="A24" s="15"/>
      <c r="B24" s="15"/>
      <c r="C24" s="21"/>
      <c r="D24" s="60"/>
      <c r="E24" s="172" t="str">
        <f t="shared" ref="E24:AJ24" si="18" xml:space="preserve"> E$16</f>
        <v>Share capital redemption POS</v>
      </c>
      <c r="F24" s="172">
        <f t="shared" si="18"/>
        <v>0</v>
      </c>
      <c r="G24" s="172" t="str">
        <f t="shared" si="18"/>
        <v>$ 000s</v>
      </c>
      <c r="H24" s="172">
        <f t="shared" si="18"/>
        <v>30000.000000000004</v>
      </c>
      <c r="I24" s="172">
        <f t="shared" si="18"/>
        <v>0</v>
      </c>
      <c r="J24" s="172">
        <f t="shared" si="18"/>
        <v>0</v>
      </c>
      <c r="K24" s="172">
        <f t="shared" si="18"/>
        <v>0</v>
      </c>
      <c r="L24" s="172">
        <f t="shared" si="18"/>
        <v>0</v>
      </c>
      <c r="M24" s="172">
        <f t="shared" si="18"/>
        <v>0</v>
      </c>
      <c r="N24" s="172">
        <f t="shared" si="18"/>
        <v>0</v>
      </c>
      <c r="O24" s="172">
        <f t="shared" si="18"/>
        <v>0</v>
      </c>
      <c r="P24" s="172">
        <f t="shared" si="18"/>
        <v>0</v>
      </c>
      <c r="Q24" s="172">
        <f t="shared" si="18"/>
        <v>0</v>
      </c>
      <c r="R24" s="172">
        <f t="shared" si="18"/>
        <v>0</v>
      </c>
      <c r="S24" s="172">
        <f t="shared" si="18"/>
        <v>0</v>
      </c>
      <c r="T24" s="172">
        <f t="shared" si="18"/>
        <v>0</v>
      </c>
      <c r="U24" s="172">
        <f t="shared" si="18"/>
        <v>0</v>
      </c>
      <c r="V24" s="172">
        <f t="shared" si="18"/>
        <v>0</v>
      </c>
      <c r="W24" s="172">
        <f t="shared" si="18"/>
        <v>0</v>
      </c>
      <c r="X24" s="172">
        <f t="shared" si="18"/>
        <v>0</v>
      </c>
      <c r="Y24" s="172">
        <f t="shared" si="18"/>
        <v>0</v>
      </c>
      <c r="Z24" s="172">
        <f t="shared" si="18"/>
        <v>0</v>
      </c>
      <c r="AA24" s="172">
        <f t="shared" si="18"/>
        <v>0</v>
      </c>
      <c r="AB24" s="172">
        <f t="shared" si="18"/>
        <v>0</v>
      </c>
      <c r="AC24" s="172">
        <f t="shared" si="18"/>
        <v>0</v>
      </c>
      <c r="AD24" s="172">
        <f t="shared" si="18"/>
        <v>0</v>
      </c>
      <c r="AE24" s="172">
        <f t="shared" si="18"/>
        <v>0</v>
      </c>
      <c r="AF24" s="172">
        <f t="shared" si="18"/>
        <v>0</v>
      </c>
      <c r="AG24" s="172">
        <f t="shared" si="18"/>
        <v>0</v>
      </c>
      <c r="AH24" s="172">
        <f t="shared" si="18"/>
        <v>0</v>
      </c>
      <c r="AI24" s="172">
        <f t="shared" si="18"/>
        <v>0</v>
      </c>
      <c r="AJ24" s="172">
        <f t="shared" si="18"/>
        <v>0</v>
      </c>
      <c r="AK24" s="172">
        <f t="shared" ref="AK24:BP24" si="19" xml:space="preserve"> AK$16</f>
        <v>0</v>
      </c>
      <c r="AL24" s="172">
        <f t="shared" si="19"/>
        <v>0</v>
      </c>
      <c r="AM24" s="172">
        <f t="shared" si="19"/>
        <v>0</v>
      </c>
      <c r="AN24" s="172">
        <f t="shared" si="19"/>
        <v>0</v>
      </c>
      <c r="AO24" s="172">
        <f t="shared" si="19"/>
        <v>0</v>
      </c>
      <c r="AP24" s="172">
        <f t="shared" si="19"/>
        <v>0</v>
      </c>
      <c r="AQ24" s="172">
        <f t="shared" si="19"/>
        <v>0</v>
      </c>
      <c r="AR24" s="172">
        <f t="shared" si="19"/>
        <v>0</v>
      </c>
      <c r="AS24" s="172">
        <f t="shared" si="19"/>
        <v>0</v>
      </c>
      <c r="AT24" s="172">
        <f t="shared" si="19"/>
        <v>0</v>
      </c>
      <c r="AU24" s="172">
        <f t="shared" si="19"/>
        <v>0</v>
      </c>
      <c r="AV24" s="172">
        <f t="shared" si="19"/>
        <v>0</v>
      </c>
      <c r="AW24" s="172">
        <f t="shared" si="19"/>
        <v>0</v>
      </c>
      <c r="AX24" s="172">
        <f t="shared" si="19"/>
        <v>0</v>
      </c>
      <c r="AY24" s="172">
        <f t="shared" si="19"/>
        <v>0</v>
      </c>
      <c r="AZ24" s="172">
        <f t="shared" si="19"/>
        <v>0</v>
      </c>
      <c r="BA24" s="172">
        <f t="shared" si="19"/>
        <v>0</v>
      </c>
      <c r="BB24" s="172">
        <f t="shared" si="19"/>
        <v>0</v>
      </c>
      <c r="BC24" s="172">
        <f t="shared" si="19"/>
        <v>0</v>
      </c>
      <c r="BD24" s="172">
        <f t="shared" si="19"/>
        <v>0</v>
      </c>
      <c r="BE24" s="172">
        <f t="shared" si="19"/>
        <v>0</v>
      </c>
      <c r="BF24" s="172">
        <f t="shared" si="19"/>
        <v>0</v>
      </c>
      <c r="BG24" s="172">
        <f t="shared" si="19"/>
        <v>0</v>
      </c>
      <c r="BH24" s="172">
        <f t="shared" si="19"/>
        <v>0</v>
      </c>
      <c r="BI24" s="172">
        <f t="shared" si="19"/>
        <v>0</v>
      </c>
      <c r="BJ24" s="172">
        <f t="shared" si="19"/>
        <v>0</v>
      </c>
      <c r="BK24" s="172">
        <f t="shared" si="19"/>
        <v>0</v>
      </c>
      <c r="BL24" s="172">
        <f t="shared" si="19"/>
        <v>0</v>
      </c>
      <c r="BM24" s="172">
        <f t="shared" si="19"/>
        <v>0</v>
      </c>
      <c r="BN24" s="172">
        <f t="shared" si="19"/>
        <v>0</v>
      </c>
      <c r="BO24" s="172">
        <f t="shared" si="19"/>
        <v>0</v>
      </c>
      <c r="BP24" s="172">
        <f t="shared" si="19"/>
        <v>0</v>
      </c>
      <c r="BQ24" s="172">
        <f t="shared" ref="BQ24:CV24" si="20" xml:space="preserve"> BQ$16</f>
        <v>0</v>
      </c>
      <c r="BR24" s="172">
        <f t="shared" si="20"/>
        <v>0</v>
      </c>
      <c r="BS24" s="172">
        <f t="shared" si="20"/>
        <v>0</v>
      </c>
      <c r="BT24" s="172">
        <f t="shared" si="20"/>
        <v>0</v>
      </c>
      <c r="BU24" s="172">
        <f t="shared" si="20"/>
        <v>0</v>
      </c>
      <c r="BV24" s="172">
        <f t="shared" si="20"/>
        <v>0</v>
      </c>
      <c r="BW24" s="172">
        <f t="shared" si="20"/>
        <v>0</v>
      </c>
      <c r="BX24" s="172">
        <f t="shared" si="20"/>
        <v>0</v>
      </c>
      <c r="BY24" s="172">
        <f t="shared" si="20"/>
        <v>0</v>
      </c>
      <c r="BZ24" s="172">
        <f t="shared" si="20"/>
        <v>0</v>
      </c>
      <c r="CA24" s="172">
        <f t="shared" si="20"/>
        <v>0</v>
      </c>
      <c r="CB24" s="172">
        <f t="shared" si="20"/>
        <v>0</v>
      </c>
      <c r="CC24" s="172">
        <f t="shared" si="20"/>
        <v>0</v>
      </c>
      <c r="CD24" s="172">
        <f t="shared" si="20"/>
        <v>0</v>
      </c>
      <c r="CE24" s="172">
        <f t="shared" si="20"/>
        <v>0</v>
      </c>
      <c r="CF24" s="172">
        <f t="shared" si="20"/>
        <v>0</v>
      </c>
      <c r="CG24" s="172">
        <f t="shared" si="20"/>
        <v>0</v>
      </c>
      <c r="CH24" s="172">
        <f t="shared" si="20"/>
        <v>0</v>
      </c>
      <c r="CI24" s="172">
        <f t="shared" si="20"/>
        <v>0</v>
      </c>
      <c r="CJ24" s="172">
        <f t="shared" si="20"/>
        <v>0</v>
      </c>
      <c r="CK24" s="172">
        <f t="shared" si="20"/>
        <v>0</v>
      </c>
      <c r="CL24" s="172">
        <f t="shared" si="20"/>
        <v>0</v>
      </c>
      <c r="CM24" s="172">
        <f t="shared" si="20"/>
        <v>0</v>
      </c>
      <c r="CN24" s="172">
        <f t="shared" si="20"/>
        <v>0</v>
      </c>
      <c r="CO24" s="172">
        <f t="shared" si="20"/>
        <v>0</v>
      </c>
      <c r="CP24" s="172">
        <f t="shared" si="20"/>
        <v>0</v>
      </c>
      <c r="CQ24" s="172">
        <f t="shared" si="20"/>
        <v>0</v>
      </c>
      <c r="CR24" s="172">
        <f t="shared" si="20"/>
        <v>0</v>
      </c>
      <c r="CS24" s="172">
        <f t="shared" si="20"/>
        <v>0</v>
      </c>
      <c r="CT24" s="172">
        <f t="shared" si="20"/>
        <v>0</v>
      </c>
      <c r="CU24" s="172">
        <f t="shared" si="20"/>
        <v>0</v>
      </c>
      <c r="CV24" s="172">
        <f t="shared" si="20"/>
        <v>0</v>
      </c>
      <c r="CW24" s="172">
        <f t="shared" ref="CW24:EB24" si="21" xml:space="preserve"> CW$16</f>
        <v>0</v>
      </c>
      <c r="CX24" s="172">
        <f t="shared" si="21"/>
        <v>0</v>
      </c>
      <c r="CY24" s="172">
        <f t="shared" si="21"/>
        <v>0</v>
      </c>
      <c r="CZ24" s="172">
        <f t="shared" si="21"/>
        <v>0</v>
      </c>
      <c r="DA24" s="172">
        <f t="shared" si="21"/>
        <v>0</v>
      </c>
      <c r="DB24" s="172">
        <f t="shared" si="21"/>
        <v>0</v>
      </c>
      <c r="DC24" s="172">
        <f t="shared" si="21"/>
        <v>0</v>
      </c>
      <c r="DD24" s="172">
        <f t="shared" si="21"/>
        <v>0</v>
      </c>
      <c r="DE24" s="172">
        <f t="shared" si="21"/>
        <v>0</v>
      </c>
      <c r="DF24" s="172">
        <f t="shared" si="21"/>
        <v>0</v>
      </c>
      <c r="DG24" s="172">
        <f t="shared" si="21"/>
        <v>0</v>
      </c>
      <c r="DH24" s="172">
        <f t="shared" si="21"/>
        <v>30000.000000000004</v>
      </c>
      <c r="DI24" s="172">
        <f t="shared" si="21"/>
        <v>0</v>
      </c>
      <c r="DJ24" s="172">
        <f t="shared" si="21"/>
        <v>0</v>
      </c>
      <c r="DK24" s="172">
        <f t="shared" si="21"/>
        <v>0</v>
      </c>
      <c r="DL24" s="172">
        <f t="shared" si="21"/>
        <v>0</v>
      </c>
      <c r="DM24" s="172">
        <f t="shared" si="21"/>
        <v>0</v>
      </c>
      <c r="DN24" s="172">
        <f t="shared" si="21"/>
        <v>0</v>
      </c>
      <c r="DO24" s="172">
        <f t="shared" si="21"/>
        <v>0</v>
      </c>
      <c r="DP24" s="172">
        <f t="shared" si="21"/>
        <v>0</v>
      </c>
      <c r="DQ24" s="172">
        <f t="shared" si="21"/>
        <v>0</v>
      </c>
      <c r="DR24" s="172">
        <f t="shared" si="21"/>
        <v>0</v>
      </c>
      <c r="DS24" s="172">
        <f t="shared" si="21"/>
        <v>0</v>
      </c>
      <c r="DT24" s="172">
        <f t="shared" si="21"/>
        <v>0</v>
      </c>
      <c r="DU24" s="172">
        <f t="shared" si="21"/>
        <v>0</v>
      </c>
      <c r="DV24" s="172">
        <f t="shared" si="21"/>
        <v>0</v>
      </c>
      <c r="DW24" s="172">
        <f t="shared" si="21"/>
        <v>0</v>
      </c>
      <c r="DX24" s="172">
        <f t="shared" si="21"/>
        <v>0</v>
      </c>
      <c r="DY24" s="172">
        <f t="shared" si="21"/>
        <v>0</v>
      </c>
      <c r="DZ24" s="172">
        <f t="shared" si="21"/>
        <v>0</v>
      </c>
      <c r="EA24" s="172">
        <f t="shared" si="21"/>
        <v>0</v>
      </c>
      <c r="EB24" s="172">
        <f t="shared" si="21"/>
        <v>0</v>
      </c>
      <c r="EC24" s="172">
        <f t="shared" ref="EC24:FH24" si="22" xml:space="preserve"> EC$16</f>
        <v>0</v>
      </c>
      <c r="ED24" s="172">
        <f t="shared" si="22"/>
        <v>0</v>
      </c>
      <c r="EE24" s="172">
        <f t="shared" si="22"/>
        <v>0</v>
      </c>
      <c r="EF24" s="172">
        <f t="shared" si="22"/>
        <v>0</v>
      </c>
      <c r="EG24" s="172">
        <f t="shared" si="22"/>
        <v>0</v>
      </c>
      <c r="EH24" s="172">
        <f t="shared" si="22"/>
        <v>0</v>
      </c>
      <c r="EI24" s="172">
        <f t="shared" si="22"/>
        <v>0</v>
      </c>
      <c r="EJ24" s="172">
        <f t="shared" si="22"/>
        <v>0</v>
      </c>
      <c r="EK24" s="172">
        <f t="shared" si="22"/>
        <v>0</v>
      </c>
      <c r="EL24" s="172">
        <f t="shared" si="22"/>
        <v>0</v>
      </c>
      <c r="EM24" s="172">
        <f t="shared" si="22"/>
        <v>0</v>
      </c>
      <c r="EN24" s="172">
        <f t="shared" si="22"/>
        <v>0</v>
      </c>
      <c r="EO24" s="172">
        <f t="shared" si="22"/>
        <v>0</v>
      </c>
      <c r="EP24" s="172">
        <f t="shared" si="22"/>
        <v>0</v>
      </c>
      <c r="EQ24" s="172">
        <f t="shared" si="22"/>
        <v>0</v>
      </c>
      <c r="ER24" s="172">
        <f t="shared" si="22"/>
        <v>0</v>
      </c>
      <c r="ES24" s="172">
        <f t="shared" si="22"/>
        <v>0</v>
      </c>
      <c r="ET24" s="172">
        <f t="shared" si="22"/>
        <v>0</v>
      </c>
      <c r="EU24" s="172">
        <f t="shared" si="22"/>
        <v>0</v>
      </c>
      <c r="EV24" s="172">
        <f t="shared" si="22"/>
        <v>0</v>
      </c>
      <c r="EW24" s="172">
        <f t="shared" si="22"/>
        <v>0</v>
      </c>
      <c r="EX24" s="172">
        <f t="shared" si="22"/>
        <v>0</v>
      </c>
      <c r="EY24" s="172">
        <f t="shared" si="22"/>
        <v>0</v>
      </c>
      <c r="EZ24" s="172">
        <f t="shared" si="22"/>
        <v>0</v>
      </c>
      <c r="FA24" s="172">
        <f t="shared" si="22"/>
        <v>0</v>
      </c>
      <c r="FB24" s="172">
        <f t="shared" si="22"/>
        <v>0</v>
      </c>
      <c r="FC24" s="172">
        <f t="shared" si="22"/>
        <v>0</v>
      </c>
      <c r="FD24" s="172">
        <f t="shared" si="22"/>
        <v>0</v>
      </c>
      <c r="FE24" s="172">
        <f t="shared" si="22"/>
        <v>0</v>
      </c>
      <c r="FF24" s="172">
        <f t="shared" si="22"/>
        <v>0</v>
      </c>
      <c r="FG24" s="172">
        <f t="shared" si="22"/>
        <v>0</v>
      </c>
      <c r="FH24" s="172">
        <f t="shared" si="22"/>
        <v>0</v>
      </c>
      <c r="FI24" s="172">
        <f t="shared" ref="FI24:GJ24" si="23" xml:space="preserve"> FI$16</f>
        <v>0</v>
      </c>
      <c r="FJ24" s="172">
        <f t="shared" si="23"/>
        <v>0</v>
      </c>
      <c r="FK24" s="172">
        <f t="shared" si="23"/>
        <v>0</v>
      </c>
      <c r="FL24" s="172">
        <f t="shared" si="23"/>
        <v>0</v>
      </c>
      <c r="FM24" s="172">
        <f t="shared" si="23"/>
        <v>0</v>
      </c>
      <c r="FN24" s="172">
        <f t="shared" si="23"/>
        <v>0</v>
      </c>
      <c r="FO24" s="172">
        <f t="shared" si="23"/>
        <v>0</v>
      </c>
      <c r="FP24" s="172">
        <f t="shared" si="23"/>
        <v>0</v>
      </c>
      <c r="FQ24" s="172">
        <f t="shared" si="23"/>
        <v>0</v>
      </c>
      <c r="FR24" s="172">
        <f t="shared" si="23"/>
        <v>0</v>
      </c>
      <c r="FS24" s="172">
        <f t="shared" si="23"/>
        <v>0</v>
      </c>
      <c r="FT24" s="172">
        <f t="shared" si="23"/>
        <v>0</v>
      </c>
      <c r="FU24" s="172">
        <f t="shared" si="23"/>
        <v>0</v>
      </c>
      <c r="FV24" s="172">
        <f t="shared" si="23"/>
        <v>0</v>
      </c>
      <c r="FW24" s="172">
        <f t="shared" si="23"/>
        <v>0</v>
      </c>
      <c r="FX24" s="172">
        <f t="shared" si="23"/>
        <v>0</v>
      </c>
      <c r="FY24" s="172">
        <f t="shared" si="23"/>
        <v>0</v>
      </c>
      <c r="FZ24" s="172">
        <f t="shared" si="23"/>
        <v>0</v>
      </c>
      <c r="GA24" s="172">
        <f t="shared" si="23"/>
        <v>0</v>
      </c>
      <c r="GB24" s="172">
        <f t="shared" si="23"/>
        <v>0</v>
      </c>
      <c r="GC24" s="172">
        <f t="shared" si="23"/>
        <v>0</v>
      </c>
      <c r="GD24" s="172">
        <f t="shared" si="23"/>
        <v>0</v>
      </c>
      <c r="GE24" s="172">
        <f t="shared" si="23"/>
        <v>0</v>
      </c>
      <c r="GF24" s="172">
        <f t="shared" si="23"/>
        <v>0</v>
      </c>
      <c r="GG24" s="172">
        <f t="shared" si="23"/>
        <v>0</v>
      </c>
      <c r="GH24" s="172">
        <f t="shared" si="23"/>
        <v>0</v>
      </c>
      <c r="GI24" s="172">
        <f t="shared" si="23"/>
        <v>0</v>
      </c>
      <c r="GJ24" s="172">
        <f t="shared" si="23"/>
        <v>0</v>
      </c>
    </row>
    <row r="25" spans="1:255" s="539" customFormat="1" x14ac:dyDescent="0.25">
      <c r="A25" s="534"/>
      <c r="B25" s="534"/>
      <c r="C25" s="535"/>
      <c r="D25" s="536"/>
      <c r="E25" s="537" t="s">
        <v>194</v>
      </c>
      <c r="F25" s="537"/>
      <c r="G25" s="537" t="str">
        <f xml:space="preserve"> SMU</f>
        <v>$ 000s</v>
      </c>
      <c r="H25" s="537"/>
      <c r="I25" s="538"/>
      <c r="J25" s="537">
        <f t="shared" ref="J25:BU25" si="24" xml:space="preserve"> IF( J20 = 1, $F19, J22 + J23 - J24)</f>
        <v>0</v>
      </c>
      <c r="K25" s="537">
        <f t="shared" si="24"/>
        <v>0</v>
      </c>
      <c r="L25" s="537">
        <f t="shared" si="24"/>
        <v>30000.000000000004</v>
      </c>
      <c r="M25" s="537">
        <f t="shared" si="24"/>
        <v>30000.000000000004</v>
      </c>
      <c r="N25" s="537">
        <f t="shared" si="24"/>
        <v>30000.000000000004</v>
      </c>
      <c r="O25" s="537">
        <f t="shared" si="24"/>
        <v>30000.000000000004</v>
      </c>
      <c r="P25" s="537">
        <f t="shared" si="24"/>
        <v>30000.000000000004</v>
      </c>
      <c r="Q25" s="537">
        <f t="shared" si="24"/>
        <v>30000.000000000004</v>
      </c>
      <c r="R25" s="537">
        <f t="shared" si="24"/>
        <v>30000.000000000004</v>
      </c>
      <c r="S25" s="537">
        <f t="shared" si="24"/>
        <v>30000.000000000004</v>
      </c>
      <c r="T25" s="537">
        <f t="shared" si="24"/>
        <v>30000.000000000004</v>
      </c>
      <c r="U25" s="537">
        <f t="shared" si="24"/>
        <v>30000.000000000004</v>
      </c>
      <c r="V25" s="537">
        <f t="shared" si="24"/>
        <v>30000.000000000004</v>
      </c>
      <c r="W25" s="537">
        <f t="shared" si="24"/>
        <v>30000.000000000004</v>
      </c>
      <c r="X25" s="537">
        <f t="shared" si="24"/>
        <v>30000.000000000004</v>
      </c>
      <c r="Y25" s="537">
        <f t="shared" si="24"/>
        <v>30000.000000000004</v>
      </c>
      <c r="Z25" s="537">
        <f t="shared" si="24"/>
        <v>30000.000000000004</v>
      </c>
      <c r="AA25" s="537">
        <f t="shared" si="24"/>
        <v>30000.000000000004</v>
      </c>
      <c r="AB25" s="537">
        <f t="shared" si="24"/>
        <v>30000.000000000004</v>
      </c>
      <c r="AC25" s="537">
        <f t="shared" si="24"/>
        <v>30000.000000000004</v>
      </c>
      <c r="AD25" s="537">
        <f t="shared" si="24"/>
        <v>30000.000000000004</v>
      </c>
      <c r="AE25" s="537">
        <f t="shared" si="24"/>
        <v>30000.000000000004</v>
      </c>
      <c r="AF25" s="537">
        <f t="shared" si="24"/>
        <v>30000.000000000004</v>
      </c>
      <c r="AG25" s="537">
        <f t="shared" si="24"/>
        <v>30000.000000000004</v>
      </c>
      <c r="AH25" s="537">
        <f t="shared" si="24"/>
        <v>30000.000000000004</v>
      </c>
      <c r="AI25" s="537">
        <f t="shared" si="24"/>
        <v>30000.000000000004</v>
      </c>
      <c r="AJ25" s="537">
        <f t="shared" si="24"/>
        <v>30000.000000000004</v>
      </c>
      <c r="AK25" s="537">
        <f t="shared" si="24"/>
        <v>30000.000000000004</v>
      </c>
      <c r="AL25" s="537">
        <f t="shared" si="24"/>
        <v>30000.000000000004</v>
      </c>
      <c r="AM25" s="537">
        <f t="shared" si="24"/>
        <v>30000.000000000004</v>
      </c>
      <c r="AN25" s="537">
        <f t="shared" si="24"/>
        <v>30000.000000000004</v>
      </c>
      <c r="AO25" s="537">
        <f t="shared" si="24"/>
        <v>30000.000000000004</v>
      </c>
      <c r="AP25" s="537">
        <f t="shared" si="24"/>
        <v>30000.000000000004</v>
      </c>
      <c r="AQ25" s="537">
        <f t="shared" si="24"/>
        <v>30000.000000000004</v>
      </c>
      <c r="AR25" s="537">
        <f t="shared" si="24"/>
        <v>30000.000000000004</v>
      </c>
      <c r="AS25" s="537">
        <f t="shared" si="24"/>
        <v>30000.000000000004</v>
      </c>
      <c r="AT25" s="537">
        <f t="shared" si="24"/>
        <v>30000.000000000004</v>
      </c>
      <c r="AU25" s="537">
        <f t="shared" si="24"/>
        <v>30000.000000000004</v>
      </c>
      <c r="AV25" s="537">
        <f t="shared" si="24"/>
        <v>30000.000000000004</v>
      </c>
      <c r="AW25" s="537">
        <f t="shared" si="24"/>
        <v>30000.000000000004</v>
      </c>
      <c r="AX25" s="537">
        <f t="shared" si="24"/>
        <v>30000.000000000004</v>
      </c>
      <c r="AY25" s="537">
        <f t="shared" si="24"/>
        <v>30000.000000000004</v>
      </c>
      <c r="AZ25" s="537">
        <f t="shared" si="24"/>
        <v>30000.000000000004</v>
      </c>
      <c r="BA25" s="537">
        <f t="shared" si="24"/>
        <v>30000.000000000004</v>
      </c>
      <c r="BB25" s="537">
        <f t="shared" si="24"/>
        <v>30000.000000000004</v>
      </c>
      <c r="BC25" s="537">
        <f t="shared" si="24"/>
        <v>30000.000000000004</v>
      </c>
      <c r="BD25" s="537">
        <f t="shared" si="24"/>
        <v>30000.000000000004</v>
      </c>
      <c r="BE25" s="537">
        <f t="shared" si="24"/>
        <v>30000.000000000004</v>
      </c>
      <c r="BF25" s="537">
        <f t="shared" si="24"/>
        <v>30000.000000000004</v>
      </c>
      <c r="BG25" s="537">
        <f t="shared" si="24"/>
        <v>30000.000000000004</v>
      </c>
      <c r="BH25" s="537">
        <f t="shared" si="24"/>
        <v>30000.000000000004</v>
      </c>
      <c r="BI25" s="537">
        <f t="shared" si="24"/>
        <v>30000.000000000004</v>
      </c>
      <c r="BJ25" s="537">
        <f t="shared" si="24"/>
        <v>30000.000000000004</v>
      </c>
      <c r="BK25" s="537">
        <f t="shared" si="24"/>
        <v>30000.000000000004</v>
      </c>
      <c r="BL25" s="537">
        <f t="shared" si="24"/>
        <v>30000.000000000004</v>
      </c>
      <c r="BM25" s="537">
        <f t="shared" si="24"/>
        <v>30000.000000000004</v>
      </c>
      <c r="BN25" s="537">
        <f t="shared" si="24"/>
        <v>30000.000000000004</v>
      </c>
      <c r="BO25" s="537">
        <f t="shared" si="24"/>
        <v>30000.000000000004</v>
      </c>
      <c r="BP25" s="537">
        <f t="shared" si="24"/>
        <v>30000.000000000004</v>
      </c>
      <c r="BQ25" s="537">
        <f t="shared" si="24"/>
        <v>30000.000000000004</v>
      </c>
      <c r="BR25" s="537">
        <f t="shared" si="24"/>
        <v>30000.000000000004</v>
      </c>
      <c r="BS25" s="537">
        <f t="shared" si="24"/>
        <v>30000.000000000004</v>
      </c>
      <c r="BT25" s="537">
        <f t="shared" si="24"/>
        <v>30000.000000000004</v>
      </c>
      <c r="BU25" s="537">
        <f t="shared" si="24"/>
        <v>30000.000000000004</v>
      </c>
      <c r="BV25" s="537">
        <f t="shared" ref="BV25:EG25" si="25" xml:space="preserve"> IF( BV20 = 1, $F19, BV22 + BV23 - BV24)</f>
        <v>30000.000000000004</v>
      </c>
      <c r="BW25" s="537">
        <f t="shared" si="25"/>
        <v>30000.000000000004</v>
      </c>
      <c r="BX25" s="537">
        <f t="shared" si="25"/>
        <v>30000.000000000004</v>
      </c>
      <c r="BY25" s="537">
        <f t="shared" si="25"/>
        <v>30000.000000000004</v>
      </c>
      <c r="BZ25" s="537">
        <f t="shared" si="25"/>
        <v>30000.000000000004</v>
      </c>
      <c r="CA25" s="537">
        <f t="shared" si="25"/>
        <v>30000.000000000004</v>
      </c>
      <c r="CB25" s="537">
        <f t="shared" si="25"/>
        <v>30000.000000000004</v>
      </c>
      <c r="CC25" s="537">
        <f t="shared" si="25"/>
        <v>30000.000000000004</v>
      </c>
      <c r="CD25" s="537">
        <f t="shared" si="25"/>
        <v>30000.000000000004</v>
      </c>
      <c r="CE25" s="537">
        <f t="shared" si="25"/>
        <v>30000.000000000004</v>
      </c>
      <c r="CF25" s="537">
        <f t="shared" si="25"/>
        <v>30000.000000000004</v>
      </c>
      <c r="CG25" s="537">
        <f t="shared" si="25"/>
        <v>30000.000000000004</v>
      </c>
      <c r="CH25" s="537">
        <f t="shared" si="25"/>
        <v>30000.000000000004</v>
      </c>
      <c r="CI25" s="537">
        <f t="shared" si="25"/>
        <v>30000.000000000004</v>
      </c>
      <c r="CJ25" s="537">
        <f t="shared" si="25"/>
        <v>30000.000000000004</v>
      </c>
      <c r="CK25" s="537">
        <f t="shared" si="25"/>
        <v>30000.000000000004</v>
      </c>
      <c r="CL25" s="537">
        <f t="shared" si="25"/>
        <v>30000.000000000004</v>
      </c>
      <c r="CM25" s="537">
        <f t="shared" si="25"/>
        <v>30000.000000000004</v>
      </c>
      <c r="CN25" s="537">
        <f t="shared" si="25"/>
        <v>30000.000000000004</v>
      </c>
      <c r="CO25" s="537">
        <f t="shared" si="25"/>
        <v>30000.000000000004</v>
      </c>
      <c r="CP25" s="537">
        <f t="shared" si="25"/>
        <v>30000.000000000004</v>
      </c>
      <c r="CQ25" s="537">
        <f t="shared" si="25"/>
        <v>30000.000000000004</v>
      </c>
      <c r="CR25" s="537">
        <f t="shared" si="25"/>
        <v>30000.000000000004</v>
      </c>
      <c r="CS25" s="537">
        <f t="shared" si="25"/>
        <v>30000.000000000004</v>
      </c>
      <c r="CT25" s="537">
        <f t="shared" si="25"/>
        <v>30000.000000000004</v>
      </c>
      <c r="CU25" s="537">
        <f t="shared" si="25"/>
        <v>30000.000000000004</v>
      </c>
      <c r="CV25" s="537">
        <f t="shared" si="25"/>
        <v>30000.000000000004</v>
      </c>
      <c r="CW25" s="537">
        <f t="shared" si="25"/>
        <v>30000.000000000004</v>
      </c>
      <c r="CX25" s="537">
        <f t="shared" si="25"/>
        <v>30000.000000000004</v>
      </c>
      <c r="CY25" s="537">
        <f t="shared" si="25"/>
        <v>30000.000000000004</v>
      </c>
      <c r="CZ25" s="537">
        <f t="shared" si="25"/>
        <v>30000.000000000004</v>
      </c>
      <c r="DA25" s="537">
        <f t="shared" si="25"/>
        <v>30000.000000000004</v>
      </c>
      <c r="DB25" s="537">
        <f t="shared" si="25"/>
        <v>30000.000000000004</v>
      </c>
      <c r="DC25" s="537">
        <f t="shared" si="25"/>
        <v>30000.000000000004</v>
      </c>
      <c r="DD25" s="537">
        <f t="shared" si="25"/>
        <v>30000.000000000004</v>
      </c>
      <c r="DE25" s="537">
        <f t="shared" si="25"/>
        <v>30000.000000000004</v>
      </c>
      <c r="DF25" s="537">
        <f t="shared" si="25"/>
        <v>30000.000000000004</v>
      </c>
      <c r="DG25" s="537">
        <f t="shared" si="25"/>
        <v>30000.000000000004</v>
      </c>
      <c r="DH25" s="537">
        <f t="shared" si="25"/>
        <v>0</v>
      </c>
      <c r="DI25" s="537">
        <f t="shared" si="25"/>
        <v>0</v>
      </c>
      <c r="DJ25" s="537">
        <f t="shared" si="25"/>
        <v>0</v>
      </c>
      <c r="DK25" s="537">
        <f t="shared" si="25"/>
        <v>0</v>
      </c>
      <c r="DL25" s="537">
        <f t="shared" si="25"/>
        <v>0</v>
      </c>
      <c r="DM25" s="537">
        <f t="shared" si="25"/>
        <v>0</v>
      </c>
      <c r="DN25" s="537">
        <f t="shared" si="25"/>
        <v>0</v>
      </c>
      <c r="DO25" s="537">
        <f t="shared" si="25"/>
        <v>0</v>
      </c>
      <c r="DP25" s="537">
        <f t="shared" si="25"/>
        <v>0</v>
      </c>
      <c r="DQ25" s="537">
        <f t="shared" si="25"/>
        <v>0</v>
      </c>
      <c r="DR25" s="537">
        <f t="shared" si="25"/>
        <v>0</v>
      </c>
      <c r="DS25" s="537">
        <f t="shared" si="25"/>
        <v>0</v>
      </c>
      <c r="DT25" s="537">
        <f t="shared" si="25"/>
        <v>0</v>
      </c>
      <c r="DU25" s="537">
        <f t="shared" si="25"/>
        <v>0</v>
      </c>
      <c r="DV25" s="537">
        <f t="shared" si="25"/>
        <v>0</v>
      </c>
      <c r="DW25" s="537">
        <f t="shared" si="25"/>
        <v>0</v>
      </c>
      <c r="DX25" s="537">
        <f t="shared" si="25"/>
        <v>0</v>
      </c>
      <c r="DY25" s="537">
        <f t="shared" si="25"/>
        <v>0</v>
      </c>
      <c r="DZ25" s="537">
        <f t="shared" si="25"/>
        <v>0</v>
      </c>
      <c r="EA25" s="537">
        <f t="shared" si="25"/>
        <v>0</v>
      </c>
      <c r="EB25" s="537">
        <f t="shared" si="25"/>
        <v>0</v>
      </c>
      <c r="EC25" s="537">
        <f t="shared" si="25"/>
        <v>0</v>
      </c>
      <c r="ED25" s="537">
        <f t="shared" si="25"/>
        <v>0</v>
      </c>
      <c r="EE25" s="537">
        <f t="shared" si="25"/>
        <v>0</v>
      </c>
      <c r="EF25" s="537">
        <f t="shared" si="25"/>
        <v>0</v>
      </c>
      <c r="EG25" s="537">
        <f t="shared" si="25"/>
        <v>0</v>
      </c>
      <c r="EH25" s="537">
        <f t="shared" ref="EH25:GJ25" si="26" xml:space="preserve"> IF( EH20 = 1, $F19, EH22 + EH23 - EH24)</f>
        <v>0</v>
      </c>
      <c r="EI25" s="537">
        <f t="shared" si="26"/>
        <v>0</v>
      </c>
      <c r="EJ25" s="537">
        <f t="shared" si="26"/>
        <v>0</v>
      </c>
      <c r="EK25" s="537">
        <f t="shared" si="26"/>
        <v>0</v>
      </c>
      <c r="EL25" s="537">
        <f t="shared" si="26"/>
        <v>0</v>
      </c>
      <c r="EM25" s="537">
        <f t="shared" si="26"/>
        <v>0</v>
      </c>
      <c r="EN25" s="537">
        <f t="shared" si="26"/>
        <v>0</v>
      </c>
      <c r="EO25" s="537">
        <f t="shared" si="26"/>
        <v>0</v>
      </c>
      <c r="EP25" s="537">
        <f t="shared" si="26"/>
        <v>0</v>
      </c>
      <c r="EQ25" s="537">
        <f t="shared" si="26"/>
        <v>0</v>
      </c>
      <c r="ER25" s="537">
        <f t="shared" si="26"/>
        <v>0</v>
      </c>
      <c r="ES25" s="537">
        <f t="shared" si="26"/>
        <v>0</v>
      </c>
      <c r="ET25" s="537">
        <f t="shared" si="26"/>
        <v>0</v>
      </c>
      <c r="EU25" s="537">
        <f t="shared" si="26"/>
        <v>0</v>
      </c>
      <c r="EV25" s="537">
        <f t="shared" si="26"/>
        <v>0</v>
      </c>
      <c r="EW25" s="537">
        <f t="shared" si="26"/>
        <v>0</v>
      </c>
      <c r="EX25" s="537">
        <f t="shared" si="26"/>
        <v>0</v>
      </c>
      <c r="EY25" s="537">
        <f t="shared" si="26"/>
        <v>0</v>
      </c>
      <c r="EZ25" s="537">
        <f t="shared" si="26"/>
        <v>0</v>
      </c>
      <c r="FA25" s="537">
        <f t="shared" si="26"/>
        <v>0</v>
      </c>
      <c r="FB25" s="537">
        <f t="shared" si="26"/>
        <v>0</v>
      </c>
      <c r="FC25" s="537">
        <f t="shared" si="26"/>
        <v>0</v>
      </c>
      <c r="FD25" s="537">
        <f t="shared" si="26"/>
        <v>0</v>
      </c>
      <c r="FE25" s="537">
        <f t="shared" si="26"/>
        <v>0</v>
      </c>
      <c r="FF25" s="537">
        <f t="shared" si="26"/>
        <v>0</v>
      </c>
      <c r="FG25" s="537">
        <f t="shared" si="26"/>
        <v>0</v>
      </c>
      <c r="FH25" s="537">
        <f t="shared" si="26"/>
        <v>0</v>
      </c>
      <c r="FI25" s="537">
        <f t="shared" si="26"/>
        <v>0</v>
      </c>
      <c r="FJ25" s="537">
        <f t="shared" si="26"/>
        <v>0</v>
      </c>
      <c r="FK25" s="537">
        <f t="shared" si="26"/>
        <v>0</v>
      </c>
      <c r="FL25" s="537">
        <f t="shared" si="26"/>
        <v>0</v>
      </c>
      <c r="FM25" s="537">
        <f t="shared" si="26"/>
        <v>0</v>
      </c>
      <c r="FN25" s="537">
        <f t="shared" si="26"/>
        <v>0</v>
      </c>
      <c r="FO25" s="537">
        <f t="shared" si="26"/>
        <v>0</v>
      </c>
      <c r="FP25" s="537">
        <f t="shared" si="26"/>
        <v>0</v>
      </c>
      <c r="FQ25" s="537">
        <f t="shared" si="26"/>
        <v>0</v>
      </c>
      <c r="FR25" s="537">
        <f t="shared" si="26"/>
        <v>0</v>
      </c>
      <c r="FS25" s="537">
        <f t="shared" si="26"/>
        <v>0</v>
      </c>
      <c r="FT25" s="537">
        <f t="shared" si="26"/>
        <v>0</v>
      </c>
      <c r="FU25" s="537">
        <f t="shared" si="26"/>
        <v>0</v>
      </c>
      <c r="FV25" s="537">
        <f t="shared" si="26"/>
        <v>0</v>
      </c>
      <c r="FW25" s="537">
        <f t="shared" si="26"/>
        <v>0</v>
      </c>
      <c r="FX25" s="537">
        <f t="shared" si="26"/>
        <v>0</v>
      </c>
      <c r="FY25" s="537">
        <f t="shared" si="26"/>
        <v>0</v>
      </c>
      <c r="FZ25" s="537">
        <f t="shared" si="26"/>
        <v>0</v>
      </c>
      <c r="GA25" s="537">
        <f t="shared" si="26"/>
        <v>0</v>
      </c>
      <c r="GB25" s="537">
        <f t="shared" si="26"/>
        <v>0</v>
      </c>
      <c r="GC25" s="537">
        <f t="shared" si="26"/>
        <v>0</v>
      </c>
      <c r="GD25" s="537">
        <f t="shared" si="26"/>
        <v>0</v>
      </c>
      <c r="GE25" s="537">
        <f t="shared" si="26"/>
        <v>0</v>
      </c>
      <c r="GF25" s="537">
        <f t="shared" si="26"/>
        <v>0</v>
      </c>
      <c r="GG25" s="537">
        <f t="shared" si="26"/>
        <v>0</v>
      </c>
      <c r="GH25" s="537">
        <f t="shared" si="26"/>
        <v>0</v>
      </c>
      <c r="GI25" s="537">
        <f t="shared" si="26"/>
        <v>0</v>
      </c>
      <c r="GJ25" s="537">
        <f t="shared" si="26"/>
        <v>0</v>
      </c>
    </row>
    <row r="29" spans="1:255" x14ac:dyDescent="0.25">
      <c r="A29" s="15" t="s">
        <v>168</v>
      </c>
    </row>
    <row r="31" spans="1:255" s="293" customFormat="1" x14ac:dyDescent="0.25">
      <c r="A31" s="288"/>
      <c r="B31" s="288"/>
      <c r="C31" s="289"/>
      <c r="D31" s="290"/>
      <c r="E31" s="291" t="s">
        <v>165</v>
      </c>
      <c r="F31" s="387"/>
      <c r="G31" s="291" t="str">
        <f xml:space="preserve"> SMU</f>
        <v>$ 000s</v>
      </c>
      <c r="H31" s="291"/>
      <c r="I31" s="292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1"/>
      <c r="AR31" s="291"/>
      <c r="AS31" s="291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</row>
    <row r="32" spans="1:255" s="275" customFormat="1" x14ac:dyDescent="0.25">
      <c r="A32" s="15"/>
      <c r="B32" s="15"/>
      <c r="C32" s="21"/>
      <c r="D32" s="60"/>
      <c r="E32" s="301" t="str">
        <f xml:space="preserve"> Time!E$76</f>
        <v>Financial close date flag</v>
      </c>
      <c r="F32" s="301">
        <f xml:space="preserve"> Time!F$76</f>
        <v>0</v>
      </c>
      <c r="G32" s="301" t="str">
        <f xml:space="preserve"> Time!G$76</f>
        <v>flag</v>
      </c>
      <c r="H32" s="301">
        <f xml:space="preserve"> Time!H$76</f>
        <v>1</v>
      </c>
      <c r="I32" s="301">
        <f xml:space="preserve"> Time!I$76</f>
        <v>0</v>
      </c>
      <c r="J32" s="301">
        <f xml:space="preserve"> Time!J$76</f>
        <v>0</v>
      </c>
      <c r="K32" s="301">
        <f xml:space="preserve"> Time!K$76</f>
        <v>0</v>
      </c>
      <c r="L32" s="301">
        <f xml:space="preserve"> Time!L$76</f>
        <v>1</v>
      </c>
      <c r="M32" s="301">
        <f xml:space="preserve"> Time!M$76</f>
        <v>0</v>
      </c>
      <c r="N32" s="301">
        <f xml:space="preserve"> Time!N$76</f>
        <v>0</v>
      </c>
      <c r="O32" s="301">
        <f xml:space="preserve"> Time!O$76</f>
        <v>0</v>
      </c>
      <c r="P32" s="301">
        <f xml:space="preserve"> Time!P$76</f>
        <v>0</v>
      </c>
      <c r="Q32" s="301">
        <f xml:space="preserve"> Time!Q$76</f>
        <v>0</v>
      </c>
      <c r="R32" s="301">
        <f xml:space="preserve"> Time!R$76</f>
        <v>0</v>
      </c>
      <c r="S32" s="301">
        <f xml:space="preserve"> Time!S$76</f>
        <v>0</v>
      </c>
      <c r="T32" s="301">
        <f xml:space="preserve"> Time!T$76</f>
        <v>0</v>
      </c>
      <c r="U32" s="301">
        <f xml:space="preserve"> Time!U$76</f>
        <v>0</v>
      </c>
      <c r="V32" s="301">
        <f xml:space="preserve"> Time!V$76</f>
        <v>0</v>
      </c>
      <c r="W32" s="301">
        <f xml:space="preserve"> Time!W$76</f>
        <v>0</v>
      </c>
      <c r="X32" s="301">
        <f xml:space="preserve"> Time!X$76</f>
        <v>0</v>
      </c>
      <c r="Y32" s="301">
        <f xml:space="preserve"> Time!Y$76</f>
        <v>0</v>
      </c>
      <c r="Z32" s="301">
        <f xml:space="preserve"> Time!Z$76</f>
        <v>0</v>
      </c>
      <c r="AA32" s="301">
        <f xml:space="preserve"> Time!AA$76</f>
        <v>0</v>
      </c>
      <c r="AB32" s="301">
        <f xml:space="preserve"> Time!AB$76</f>
        <v>0</v>
      </c>
      <c r="AC32" s="301">
        <f xml:space="preserve"> Time!AC$76</f>
        <v>0</v>
      </c>
      <c r="AD32" s="301">
        <f xml:space="preserve"> Time!AD$76</f>
        <v>0</v>
      </c>
      <c r="AE32" s="301">
        <f xml:space="preserve"> Time!AE$76</f>
        <v>0</v>
      </c>
      <c r="AF32" s="301">
        <f xml:space="preserve"> Time!AF$76</f>
        <v>0</v>
      </c>
      <c r="AG32" s="301">
        <f xml:space="preserve"> Time!AG$76</f>
        <v>0</v>
      </c>
      <c r="AH32" s="301">
        <f xml:space="preserve"> Time!AH$76</f>
        <v>0</v>
      </c>
      <c r="AI32" s="301">
        <f xml:space="preserve"> Time!AI$76</f>
        <v>0</v>
      </c>
      <c r="AJ32" s="301">
        <f xml:space="preserve"> Time!AJ$76</f>
        <v>0</v>
      </c>
      <c r="AK32" s="301">
        <f xml:space="preserve"> Time!AK$76</f>
        <v>0</v>
      </c>
      <c r="AL32" s="301">
        <f xml:space="preserve"> Time!AL$76</f>
        <v>0</v>
      </c>
      <c r="AM32" s="301">
        <f xml:space="preserve"> Time!AM$76</f>
        <v>0</v>
      </c>
      <c r="AN32" s="301">
        <f xml:space="preserve"> Time!AN$76</f>
        <v>0</v>
      </c>
      <c r="AO32" s="301">
        <f xml:space="preserve"> Time!AO$76</f>
        <v>0</v>
      </c>
      <c r="AP32" s="301">
        <f xml:space="preserve"> Time!AP$76</f>
        <v>0</v>
      </c>
      <c r="AQ32" s="301">
        <f xml:space="preserve"> Time!AQ$76</f>
        <v>0</v>
      </c>
      <c r="AR32" s="301">
        <f xml:space="preserve"> Time!AR$76</f>
        <v>0</v>
      </c>
      <c r="AS32" s="301">
        <f xml:space="preserve"> Time!AS$76</f>
        <v>0</v>
      </c>
      <c r="AT32" s="301">
        <f xml:space="preserve"> Time!AT$76</f>
        <v>0</v>
      </c>
      <c r="AU32" s="301">
        <f xml:space="preserve"> Time!AU$76</f>
        <v>0</v>
      </c>
      <c r="AV32" s="301">
        <f xml:space="preserve"> Time!AV$76</f>
        <v>0</v>
      </c>
      <c r="AW32" s="301">
        <f xml:space="preserve"> Time!AW$76</f>
        <v>0</v>
      </c>
      <c r="AX32" s="301">
        <f xml:space="preserve"> Time!AX$76</f>
        <v>0</v>
      </c>
      <c r="AY32" s="301">
        <f xml:space="preserve"> Time!AY$76</f>
        <v>0</v>
      </c>
      <c r="AZ32" s="301">
        <f xml:space="preserve"> Time!AZ$76</f>
        <v>0</v>
      </c>
      <c r="BA32" s="301">
        <f xml:space="preserve"> Time!BA$76</f>
        <v>0</v>
      </c>
      <c r="BB32" s="301">
        <f xml:space="preserve"> Time!BB$76</f>
        <v>0</v>
      </c>
      <c r="BC32" s="301">
        <f xml:space="preserve"> Time!BC$76</f>
        <v>0</v>
      </c>
      <c r="BD32" s="301">
        <f xml:space="preserve"> Time!BD$76</f>
        <v>0</v>
      </c>
      <c r="BE32" s="301">
        <f xml:space="preserve"> Time!BE$76</f>
        <v>0</v>
      </c>
      <c r="BF32" s="301">
        <f xml:space="preserve"> Time!BF$76</f>
        <v>0</v>
      </c>
      <c r="BG32" s="301">
        <f xml:space="preserve"> Time!BG$76</f>
        <v>0</v>
      </c>
      <c r="BH32" s="301">
        <f xml:space="preserve"> Time!BH$76</f>
        <v>0</v>
      </c>
      <c r="BI32" s="301">
        <f xml:space="preserve"> Time!BI$76</f>
        <v>0</v>
      </c>
      <c r="BJ32" s="301">
        <f xml:space="preserve"> Time!BJ$76</f>
        <v>0</v>
      </c>
      <c r="BK32" s="301">
        <f xml:space="preserve"> Time!BK$76</f>
        <v>0</v>
      </c>
      <c r="BL32" s="301">
        <f xml:space="preserve"> Time!BL$76</f>
        <v>0</v>
      </c>
      <c r="BM32" s="301">
        <f xml:space="preserve"> Time!BM$76</f>
        <v>0</v>
      </c>
      <c r="BN32" s="301">
        <f xml:space="preserve"> Time!BN$76</f>
        <v>0</v>
      </c>
      <c r="BO32" s="301">
        <f xml:space="preserve"> Time!BO$76</f>
        <v>0</v>
      </c>
      <c r="BP32" s="301">
        <f xml:space="preserve"> Time!BP$76</f>
        <v>0</v>
      </c>
      <c r="BQ32" s="301">
        <f xml:space="preserve"> Time!BQ$76</f>
        <v>0</v>
      </c>
      <c r="BR32" s="301">
        <f xml:space="preserve"> Time!BR$76</f>
        <v>0</v>
      </c>
      <c r="BS32" s="301">
        <f xml:space="preserve"> Time!BS$76</f>
        <v>0</v>
      </c>
      <c r="BT32" s="301">
        <f xml:space="preserve"> Time!BT$76</f>
        <v>0</v>
      </c>
      <c r="BU32" s="301">
        <f xml:space="preserve"> Time!BU$76</f>
        <v>0</v>
      </c>
      <c r="BV32" s="301">
        <f xml:space="preserve"> Time!BV$76</f>
        <v>0</v>
      </c>
      <c r="BW32" s="301">
        <f xml:space="preserve"> Time!BW$76</f>
        <v>0</v>
      </c>
      <c r="BX32" s="301">
        <f xml:space="preserve"> Time!BX$76</f>
        <v>0</v>
      </c>
      <c r="BY32" s="301">
        <f xml:space="preserve"> Time!BY$76</f>
        <v>0</v>
      </c>
      <c r="BZ32" s="301">
        <f xml:space="preserve"> Time!BZ$76</f>
        <v>0</v>
      </c>
      <c r="CA32" s="301">
        <f xml:space="preserve"> Time!CA$76</f>
        <v>0</v>
      </c>
      <c r="CB32" s="301">
        <f xml:space="preserve"> Time!CB$76</f>
        <v>0</v>
      </c>
      <c r="CC32" s="301">
        <f xml:space="preserve"> Time!CC$76</f>
        <v>0</v>
      </c>
      <c r="CD32" s="301">
        <f xml:space="preserve"> Time!CD$76</f>
        <v>0</v>
      </c>
      <c r="CE32" s="301">
        <f xml:space="preserve"> Time!CE$76</f>
        <v>0</v>
      </c>
      <c r="CF32" s="301">
        <f xml:space="preserve"> Time!CF$76</f>
        <v>0</v>
      </c>
      <c r="CG32" s="301">
        <f xml:space="preserve"> Time!CG$76</f>
        <v>0</v>
      </c>
      <c r="CH32" s="301">
        <f xml:space="preserve"> Time!CH$76</f>
        <v>0</v>
      </c>
      <c r="CI32" s="301">
        <f xml:space="preserve"> Time!CI$76</f>
        <v>0</v>
      </c>
      <c r="CJ32" s="301">
        <f xml:space="preserve"> Time!CJ$76</f>
        <v>0</v>
      </c>
      <c r="CK32" s="301">
        <f xml:space="preserve"> Time!CK$76</f>
        <v>0</v>
      </c>
      <c r="CL32" s="301">
        <f xml:space="preserve"> Time!CL$76</f>
        <v>0</v>
      </c>
      <c r="CM32" s="301">
        <f xml:space="preserve"> Time!CM$76</f>
        <v>0</v>
      </c>
      <c r="CN32" s="301">
        <f xml:space="preserve"> Time!CN$76</f>
        <v>0</v>
      </c>
      <c r="CO32" s="301">
        <f xml:space="preserve"> Time!CO$76</f>
        <v>0</v>
      </c>
      <c r="CP32" s="301">
        <f xml:space="preserve"> Time!CP$76</f>
        <v>0</v>
      </c>
      <c r="CQ32" s="301">
        <f xml:space="preserve"> Time!CQ$76</f>
        <v>0</v>
      </c>
      <c r="CR32" s="301">
        <f xml:space="preserve"> Time!CR$76</f>
        <v>0</v>
      </c>
      <c r="CS32" s="301">
        <f xml:space="preserve"> Time!CS$76</f>
        <v>0</v>
      </c>
      <c r="CT32" s="301">
        <f xml:space="preserve"> Time!CT$76</f>
        <v>0</v>
      </c>
      <c r="CU32" s="301">
        <f xml:space="preserve"> Time!CU$76</f>
        <v>0</v>
      </c>
      <c r="CV32" s="301">
        <f xml:space="preserve"> Time!CV$76</f>
        <v>0</v>
      </c>
      <c r="CW32" s="301">
        <f xml:space="preserve"> Time!CW$76</f>
        <v>0</v>
      </c>
      <c r="CX32" s="301">
        <f xml:space="preserve"> Time!CX$76</f>
        <v>0</v>
      </c>
      <c r="CY32" s="301">
        <f xml:space="preserve"> Time!CY$76</f>
        <v>0</v>
      </c>
      <c r="CZ32" s="301">
        <f xml:space="preserve"> Time!CZ$76</f>
        <v>0</v>
      </c>
      <c r="DA32" s="301">
        <f xml:space="preserve"> Time!DA$76</f>
        <v>0</v>
      </c>
      <c r="DB32" s="301">
        <f xml:space="preserve"> Time!DB$76</f>
        <v>0</v>
      </c>
      <c r="DC32" s="301">
        <f xml:space="preserve"> Time!DC$76</f>
        <v>0</v>
      </c>
      <c r="DD32" s="301">
        <f xml:space="preserve"> Time!DD$76</f>
        <v>0</v>
      </c>
      <c r="DE32" s="301">
        <f xml:space="preserve"> Time!DE$76</f>
        <v>0</v>
      </c>
      <c r="DF32" s="301">
        <f xml:space="preserve"> Time!DF$76</f>
        <v>0</v>
      </c>
      <c r="DG32" s="301">
        <f xml:space="preserve"> Time!DG$76</f>
        <v>0</v>
      </c>
      <c r="DH32" s="301">
        <f xml:space="preserve"> Time!DH$76</f>
        <v>0</v>
      </c>
      <c r="DI32" s="301">
        <f xml:space="preserve"> Time!DI$76</f>
        <v>0</v>
      </c>
      <c r="DJ32" s="301">
        <f xml:space="preserve"> Time!DJ$76</f>
        <v>0</v>
      </c>
      <c r="DK32" s="301">
        <f xml:space="preserve"> Time!DK$76</f>
        <v>0</v>
      </c>
      <c r="DL32" s="301">
        <f xml:space="preserve"> Time!DL$76</f>
        <v>0</v>
      </c>
      <c r="DM32" s="301">
        <f xml:space="preserve"> Time!DM$76</f>
        <v>0</v>
      </c>
      <c r="DN32" s="301">
        <f xml:space="preserve"> Time!DN$76</f>
        <v>0</v>
      </c>
      <c r="DO32" s="301">
        <f xml:space="preserve"> Time!DO$76</f>
        <v>0</v>
      </c>
      <c r="DP32" s="301">
        <f xml:space="preserve"> Time!DP$76</f>
        <v>0</v>
      </c>
      <c r="DQ32" s="301">
        <f xml:space="preserve"> Time!DQ$76</f>
        <v>0</v>
      </c>
      <c r="DR32" s="301">
        <f xml:space="preserve"> Time!DR$76</f>
        <v>0</v>
      </c>
      <c r="DS32" s="301">
        <f xml:space="preserve"> Time!DS$76</f>
        <v>0</v>
      </c>
      <c r="DT32" s="301">
        <f xml:space="preserve"> Time!DT$76</f>
        <v>0</v>
      </c>
      <c r="DU32" s="301">
        <f xml:space="preserve"> Time!DU$76</f>
        <v>0</v>
      </c>
      <c r="DV32" s="301">
        <f xml:space="preserve"> Time!DV$76</f>
        <v>0</v>
      </c>
      <c r="DW32" s="301">
        <f xml:space="preserve"> Time!DW$76</f>
        <v>0</v>
      </c>
      <c r="DX32" s="301">
        <f xml:space="preserve"> Time!DX$76</f>
        <v>0</v>
      </c>
      <c r="DY32" s="301">
        <f xml:space="preserve"> Time!DY$76</f>
        <v>0</v>
      </c>
      <c r="DZ32" s="301">
        <f xml:space="preserve"> Time!DZ$76</f>
        <v>0</v>
      </c>
      <c r="EA32" s="301">
        <f xml:space="preserve"> Time!EA$76</f>
        <v>0</v>
      </c>
      <c r="EB32" s="301">
        <f xml:space="preserve"> Time!EB$76</f>
        <v>0</v>
      </c>
      <c r="EC32" s="301">
        <f xml:space="preserve"> Time!EC$76</f>
        <v>0</v>
      </c>
      <c r="ED32" s="301">
        <f xml:space="preserve"> Time!ED$76</f>
        <v>0</v>
      </c>
      <c r="EE32" s="301">
        <f xml:space="preserve"> Time!EE$76</f>
        <v>0</v>
      </c>
      <c r="EF32" s="301">
        <f xml:space="preserve"> Time!EF$76</f>
        <v>0</v>
      </c>
      <c r="EG32" s="301">
        <f xml:space="preserve"> Time!EG$76</f>
        <v>0</v>
      </c>
      <c r="EH32" s="301">
        <f xml:space="preserve"> Time!EH$76</f>
        <v>0</v>
      </c>
      <c r="EI32" s="301">
        <f xml:space="preserve"> Time!EI$76</f>
        <v>0</v>
      </c>
      <c r="EJ32" s="301">
        <f xml:space="preserve"> Time!EJ$76</f>
        <v>0</v>
      </c>
      <c r="EK32" s="301">
        <f xml:space="preserve"> Time!EK$76</f>
        <v>0</v>
      </c>
      <c r="EL32" s="301">
        <f xml:space="preserve"> Time!EL$76</f>
        <v>0</v>
      </c>
      <c r="EM32" s="301">
        <f xml:space="preserve"> Time!EM$76</f>
        <v>0</v>
      </c>
      <c r="EN32" s="301">
        <f xml:space="preserve"> Time!EN$76</f>
        <v>0</v>
      </c>
      <c r="EO32" s="301">
        <f xml:space="preserve"> Time!EO$76</f>
        <v>0</v>
      </c>
      <c r="EP32" s="301">
        <f xml:space="preserve"> Time!EP$76</f>
        <v>0</v>
      </c>
      <c r="EQ32" s="301">
        <f xml:space="preserve"> Time!EQ$76</f>
        <v>0</v>
      </c>
      <c r="ER32" s="301">
        <f xml:space="preserve"> Time!ER$76</f>
        <v>0</v>
      </c>
      <c r="ES32" s="301">
        <f xml:space="preserve"> Time!ES$76</f>
        <v>0</v>
      </c>
      <c r="ET32" s="301">
        <f xml:space="preserve"> Time!ET$76</f>
        <v>0</v>
      </c>
      <c r="EU32" s="301">
        <f xml:space="preserve"> Time!EU$76</f>
        <v>0</v>
      </c>
      <c r="EV32" s="301">
        <f xml:space="preserve"> Time!EV$76</f>
        <v>0</v>
      </c>
      <c r="EW32" s="301">
        <f xml:space="preserve"> Time!EW$76</f>
        <v>0</v>
      </c>
      <c r="EX32" s="301">
        <f xml:space="preserve"> Time!EX$76</f>
        <v>0</v>
      </c>
      <c r="EY32" s="301">
        <f xml:space="preserve"> Time!EY$76</f>
        <v>0</v>
      </c>
      <c r="EZ32" s="301">
        <f xml:space="preserve"> Time!EZ$76</f>
        <v>0</v>
      </c>
      <c r="FA32" s="301">
        <f xml:space="preserve"> Time!FA$76</f>
        <v>0</v>
      </c>
      <c r="FB32" s="301">
        <f xml:space="preserve"> Time!FB$76</f>
        <v>0</v>
      </c>
      <c r="FC32" s="301">
        <f xml:space="preserve"> Time!FC$76</f>
        <v>0</v>
      </c>
      <c r="FD32" s="301">
        <f xml:space="preserve"> Time!FD$76</f>
        <v>0</v>
      </c>
      <c r="FE32" s="301">
        <f xml:space="preserve"> Time!FE$76</f>
        <v>0</v>
      </c>
      <c r="FF32" s="301">
        <f xml:space="preserve"> Time!FF$76</f>
        <v>0</v>
      </c>
      <c r="FG32" s="301">
        <f xml:space="preserve"> Time!FG$76</f>
        <v>0</v>
      </c>
      <c r="FH32" s="301">
        <f xml:space="preserve"> Time!FH$76</f>
        <v>0</v>
      </c>
      <c r="FI32" s="301">
        <f xml:space="preserve"> Time!FI$76</f>
        <v>0</v>
      </c>
      <c r="FJ32" s="301">
        <f xml:space="preserve"> Time!FJ$76</f>
        <v>0</v>
      </c>
      <c r="FK32" s="301">
        <f xml:space="preserve"> Time!FK$76</f>
        <v>0</v>
      </c>
      <c r="FL32" s="301">
        <f xml:space="preserve"> Time!FL$76</f>
        <v>0</v>
      </c>
      <c r="FM32" s="301">
        <f xml:space="preserve"> Time!FM$76</f>
        <v>0</v>
      </c>
      <c r="FN32" s="301">
        <f xml:space="preserve"> Time!FN$76</f>
        <v>0</v>
      </c>
      <c r="FO32" s="301">
        <f xml:space="preserve"> Time!FO$76</f>
        <v>0</v>
      </c>
      <c r="FP32" s="301">
        <f xml:space="preserve"> Time!FP$76</f>
        <v>0</v>
      </c>
      <c r="FQ32" s="301">
        <f xml:space="preserve"> Time!FQ$76</f>
        <v>0</v>
      </c>
      <c r="FR32" s="301">
        <f xml:space="preserve"> Time!FR$76</f>
        <v>0</v>
      </c>
      <c r="FS32" s="301">
        <f xml:space="preserve"> Time!FS$76</f>
        <v>0</v>
      </c>
      <c r="FT32" s="301">
        <f xml:space="preserve"> Time!FT$76</f>
        <v>0</v>
      </c>
      <c r="FU32" s="301">
        <f xml:space="preserve"> Time!FU$76</f>
        <v>0</v>
      </c>
      <c r="FV32" s="301">
        <f xml:space="preserve"> Time!FV$76</f>
        <v>0</v>
      </c>
      <c r="FW32" s="301">
        <f xml:space="preserve"> Time!FW$76</f>
        <v>0</v>
      </c>
      <c r="FX32" s="301">
        <f xml:space="preserve"> Time!FX$76</f>
        <v>0</v>
      </c>
      <c r="FY32" s="301">
        <f xml:space="preserve"> Time!FY$76</f>
        <v>0</v>
      </c>
      <c r="FZ32" s="301">
        <f xml:space="preserve"> Time!FZ$76</f>
        <v>0</v>
      </c>
      <c r="GA32" s="301">
        <f xml:space="preserve"> Time!GA$76</f>
        <v>0</v>
      </c>
      <c r="GB32" s="301">
        <f xml:space="preserve"> Time!GB$76</f>
        <v>0</v>
      </c>
      <c r="GC32" s="301">
        <f xml:space="preserve"> Time!GC$76</f>
        <v>0</v>
      </c>
      <c r="GD32" s="301">
        <f xml:space="preserve"> Time!GD$76</f>
        <v>0</v>
      </c>
      <c r="GE32" s="301">
        <f xml:space="preserve"> Time!GE$76</f>
        <v>0</v>
      </c>
      <c r="GF32" s="301">
        <f xml:space="preserve"> Time!GF$76</f>
        <v>0</v>
      </c>
      <c r="GG32" s="301">
        <f xml:space="preserve"> Time!GG$76</f>
        <v>0</v>
      </c>
      <c r="GH32" s="301">
        <f xml:space="preserve"> Time!GH$76</f>
        <v>0</v>
      </c>
      <c r="GI32" s="301">
        <f xml:space="preserve"> Time!GI$76</f>
        <v>0</v>
      </c>
      <c r="GJ32" s="301">
        <f xml:space="preserve"> Time!GJ$76</f>
        <v>0</v>
      </c>
    </row>
    <row r="33" spans="1:192" s="275" customFormat="1" x14ac:dyDescent="0.25">
      <c r="A33" s="15"/>
      <c r="B33" s="15"/>
      <c r="C33" s="21"/>
      <c r="D33" s="60"/>
      <c r="E33" s="286"/>
      <c r="F33" s="286"/>
      <c r="G33" s="286"/>
      <c r="H33" s="286"/>
      <c r="I33" s="43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286"/>
      <c r="BK33" s="286"/>
      <c r="BL33" s="286"/>
      <c r="BM33" s="286"/>
      <c r="BN33" s="286"/>
      <c r="BO33" s="286"/>
      <c r="BP33" s="286"/>
      <c r="BQ33" s="286"/>
      <c r="BR33" s="286"/>
      <c r="BS33" s="286"/>
      <c r="BT33" s="286"/>
      <c r="BU33" s="286"/>
      <c r="BV33" s="286"/>
      <c r="BW33" s="286"/>
      <c r="BX33" s="286"/>
      <c r="BY33" s="286"/>
      <c r="BZ33" s="286"/>
      <c r="CA33" s="286"/>
      <c r="CB33" s="286"/>
      <c r="CC33" s="286"/>
      <c r="CD33" s="286"/>
      <c r="CE33" s="286"/>
      <c r="CF33" s="286"/>
      <c r="CG33" s="286"/>
      <c r="CH33" s="286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6"/>
      <c r="CY33" s="286"/>
      <c r="CZ33" s="286"/>
      <c r="DA33" s="286"/>
      <c r="DB33" s="286"/>
      <c r="DC33" s="286"/>
      <c r="DD33" s="286"/>
      <c r="DE33" s="286"/>
      <c r="DF33" s="286"/>
      <c r="DG33" s="286"/>
      <c r="DH33" s="286"/>
      <c r="DI33" s="286"/>
      <c r="DJ33" s="286"/>
      <c r="DK33" s="286"/>
      <c r="DL33" s="286"/>
      <c r="DM33" s="286"/>
      <c r="DN33" s="286"/>
      <c r="DO33" s="286"/>
      <c r="DP33" s="286"/>
      <c r="DQ33" s="286"/>
      <c r="DR33" s="286"/>
      <c r="DS33" s="286"/>
      <c r="DT33" s="286"/>
      <c r="DU33" s="286"/>
      <c r="DV33" s="286"/>
      <c r="DW33" s="286"/>
      <c r="DX33" s="286"/>
      <c r="DY33" s="286"/>
      <c r="DZ33" s="286"/>
      <c r="EA33" s="286"/>
      <c r="EB33" s="286"/>
      <c r="EC33" s="286"/>
      <c r="ED33" s="286"/>
      <c r="EE33" s="286"/>
      <c r="EF33" s="286"/>
      <c r="EG33" s="286"/>
      <c r="EH33" s="286"/>
      <c r="EI33" s="286"/>
      <c r="EJ33" s="286"/>
      <c r="EK33" s="286"/>
      <c r="EL33" s="286"/>
      <c r="EM33" s="286"/>
      <c r="EN33" s="286"/>
      <c r="EO33" s="286"/>
      <c r="EP33" s="286"/>
      <c r="EQ33" s="286"/>
      <c r="ER33" s="286"/>
      <c r="ES33" s="286"/>
      <c r="ET33" s="286"/>
      <c r="EU33" s="286"/>
      <c r="EV33" s="286"/>
      <c r="EW33" s="286"/>
      <c r="EX33" s="286"/>
      <c r="EY33" s="286"/>
      <c r="EZ33" s="286"/>
      <c r="FA33" s="286"/>
      <c r="FB33" s="286"/>
      <c r="FC33" s="286"/>
      <c r="FD33" s="286"/>
      <c r="FE33" s="286"/>
      <c r="FF33" s="286"/>
      <c r="FG33" s="286"/>
      <c r="FH33" s="286"/>
      <c r="FI33" s="286"/>
      <c r="FJ33" s="286"/>
      <c r="FK33" s="286"/>
      <c r="FL33" s="286"/>
      <c r="FM33" s="286"/>
      <c r="FN33" s="286"/>
      <c r="FO33" s="286"/>
      <c r="FP33" s="286"/>
      <c r="FQ33" s="286"/>
      <c r="FR33" s="286"/>
      <c r="FS33" s="286"/>
      <c r="FT33" s="286"/>
      <c r="FU33" s="286"/>
      <c r="FV33" s="286"/>
      <c r="FW33" s="286"/>
      <c r="FX33" s="286"/>
      <c r="FY33" s="286"/>
      <c r="FZ33" s="286"/>
      <c r="GA33" s="286"/>
      <c r="GB33" s="286"/>
      <c r="GC33" s="286"/>
      <c r="GD33" s="286"/>
      <c r="GE33" s="286"/>
      <c r="GF33" s="286"/>
      <c r="GG33" s="286"/>
      <c r="GH33" s="286"/>
      <c r="GI33" s="286"/>
      <c r="GJ33" s="286"/>
    </row>
    <row r="34" spans="1:192" s="275" customFormat="1" x14ac:dyDescent="0.25">
      <c r="A34" s="15"/>
      <c r="B34" s="15"/>
      <c r="C34" s="21"/>
      <c r="D34" s="60"/>
      <c r="E34" s="286" t="s">
        <v>166</v>
      </c>
      <c r="F34" s="286"/>
      <c r="G34" s="286" t="str">
        <f xml:space="preserve"> SMU</f>
        <v>$ 000s</v>
      </c>
      <c r="H34" s="286"/>
      <c r="I34" s="43"/>
      <c r="J34" s="286">
        <f t="shared" ref="J34:BU34" si="27">I37</f>
        <v>0</v>
      </c>
      <c r="K34" s="286">
        <f t="shared" si="27"/>
        <v>0</v>
      </c>
      <c r="L34" s="286">
        <f t="shared" si="27"/>
        <v>0</v>
      </c>
      <c r="M34" s="286">
        <f t="shared" si="27"/>
        <v>0</v>
      </c>
      <c r="N34" s="286">
        <f t="shared" si="27"/>
        <v>750</v>
      </c>
      <c r="O34" s="286">
        <f t="shared" si="27"/>
        <v>1500</v>
      </c>
      <c r="P34" s="286">
        <f t="shared" si="27"/>
        <v>1497.5374999999985</v>
      </c>
      <c r="Q34" s="286">
        <f t="shared" si="27"/>
        <v>1545.9124999999985</v>
      </c>
      <c r="R34" s="286">
        <f t="shared" si="27"/>
        <v>3750</v>
      </c>
      <c r="S34" s="286">
        <f t="shared" si="27"/>
        <v>4500</v>
      </c>
      <c r="T34" s="286">
        <f t="shared" si="27"/>
        <v>4598.0823383084571</v>
      </c>
      <c r="U34" s="286">
        <f t="shared" si="27"/>
        <v>4744.5521766169149</v>
      </c>
      <c r="V34" s="286">
        <f t="shared" si="27"/>
        <v>6750</v>
      </c>
      <c r="W34" s="286">
        <f t="shared" si="27"/>
        <v>7500</v>
      </c>
      <c r="X34" s="286">
        <f t="shared" si="27"/>
        <v>7698.6876500581675</v>
      </c>
      <c r="Y34" s="286">
        <f t="shared" si="27"/>
        <v>7934.4315501163364</v>
      </c>
      <c r="Z34" s="286">
        <f t="shared" si="27"/>
        <v>9750</v>
      </c>
      <c r="AA34" s="286">
        <f t="shared" si="27"/>
        <v>10500</v>
      </c>
      <c r="AB34" s="286">
        <f t="shared" si="27"/>
        <v>10799.353134386236</v>
      </c>
      <c r="AC34" s="286">
        <f t="shared" si="27"/>
        <v>11142.193768772473</v>
      </c>
      <c r="AD34" s="286">
        <f t="shared" si="27"/>
        <v>12750.000000000002</v>
      </c>
      <c r="AE34" s="286">
        <f t="shared" si="27"/>
        <v>13500.000000000002</v>
      </c>
      <c r="AF34" s="286">
        <f t="shared" si="27"/>
        <v>13900.078491926604</v>
      </c>
      <c r="AG34" s="286">
        <f t="shared" si="27"/>
        <v>14341.194483853209</v>
      </c>
      <c r="AH34" s="286">
        <f t="shared" si="27"/>
        <v>15750.000000000002</v>
      </c>
      <c r="AI34" s="286">
        <f t="shared" si="27"/>
        <v>16500</v>
      </c>
      <c r="AJ34" s="286">
        <f t="shared" si="27"/>
        <v>17000.863424802592</v>
      </c>
      <c r="AK34" s="286">
        <f t="shared" si="27"/>
        <v>17540.314349605185</v>
      </c>
      <c r="AL34" s="286">
        <f t="shared" si="27"/>
        <v>18750.000000000004</v>
      </c>
      <c r="AM34" s="286">
        <f t="shared" si="27"/>
        <v>19500.000000000004</v>
      </c>
      <c r="AN34" s="286">
        <f t="shared" si="27"/>
        <v>20101.707636619496</v>
      </c>
      <c r="AO34" s="286">
        <f t="shared" si="27"/>
        <v>20735.571523238992</v>
      </c>
      <c r="AP34" s="286">
        <f t="shared" si="27"/>
        <v>21750.000000000004</v>
      </c>
      <c r="AQ34" s="286">
        <f t="shared" si="27"/>
        <v>22500.000000000004</v>
      </c>
      <c r="AR34" s="286">
        <f t="shared" si="27"/>
        <v>23202.610832457212</v>
      </c>
      <c r="AS34" s="286">
        <f t="shared" si="27"/>
        <v>23938.909164914421</v>
      </c>
      <c r="AT34" s="286">
        <f t="shared" si="27"/>
        <v>24750.000000000004</v>
      </c>
      <c r="AU34" s="286">
        <f t="shared" si="27"/>
        <v>25500.000000000004</v>
      </c>
      <c r="AV34" s="286">
        <f t="shared" si="27"/>
        <v>26250.000000000004</v>
      </c>
      <c r="AW34" s="286">
        <f t="shared" si="27"/>
        <v>27000.000000000004</v>
      </c>
      <c r="AX34" s="286">
        <f t="shared" si="27"/>
        <v>27750.000000000004</v>
      </c>
      <c r="AY34" s="286">
        <f t="shared" si="27"/>
        <v>28500.000000000004</v>
      </c>
      <c r="AZ34" s="286">
        <f t="shared" si="27"/>
        <v>29250.000000000004</v>
      </c>
      <c r="BA34" s="286">
        <f t="shared" si="27"/>
        <v>30000.000000000004</v>
      </c>
      <c r="BB34" s="286">
        <f t="shared" si="27"/>
        <v>29000.000000000004</v>
      </c>
      <c r="BC34" s="286">
        <f t="shared" si="27"/>
        <v>28000.000000000004</v>
      </c>
      <c r="BD34" s="286">
        <f t="shared" si="27"/>
        <v>27000.000000000007</v>
      </c>
      <c r="BE34" s="286">
        <f t="shared" si="27"/>
        <v>26000.000000000007</v>
      </c>
      <c r="BF34" s="286">
        <f t="shared" si="27"/>
        <v>25000.000000000007</v>
      </c>
      <c r="BG34" s="286">
        <f t="shared" si="27"/>
        <v>24000.000000000007</v>
      </c>
      <c r="BH34" s="286">
        <f t="shared" si="27"/>
        <v>23000.000000000007</v>
      </c>
      <c r="BI34" s="286">
        <f t="shared" si="27"/>
        <v>22000.000000000007</v>
      </c>
      <c r="BJ34" s="286">
        <f t="shared" si="27"/>
        <v>21000.000000000007</v>
      </c>
      <c r="BK34" s="286">
        <f t="shared" si="27"/>
        <v>20000.000000000007</v>
      </c>
      <c r="BL34" s="286">
        <f t="shared" si="27"/>
        <v>19000.000000000007</v>
      </c>
      <c r="BM34" s="286">
        <f t="shared" si="27"/>
        <v>18000.000000000007</v>
      </c>
      <c r="BN34" s="286">
        <f t="shared" si="27"/>
        <v>17000.000000000007</v>
      </c>
      <c r="BO34" s="286">
        <f t="shared" si="27"/>
        <v>16000.000000000007</v>
      </c>
      <c r="BP34" s="286">
        <f t="shared" si="27"/>
        <v>15000.000000000007</v>
      </c>
      <c r="BQ34" s="286">
        <f t="shared" si="27"/>
        <v>14000.000000000007</v>
      </c>
      <c r="BR34" s="286">
        <f t="shared" si="27"/>
        <v>13000.000000000007</v>
      </c>
      <c r="BS34" s="286">
        <f t="shared" si="27"/>
        <v>12000.000000000007</v>
      </c>
      <c r="BT34" s="286">
        <f t="shared" si="27"/>
        <v>11000.000000000007</v>
      </c>
      <c r="BU34" s="286">
        <f t="shared" si="27"/>
        <v>10000.000000000007</v>
      </c>
      <c r="BV34" s="286">
        <f t="shared" ref="BV34:EG34" si="28">BU37</f>
        <v>9000.0000000000073</v>
      </c>
      <c r="BW34" s="286">
        <f t="shared" si="28"/>
        <v>8000.0000000000064</v>
      </c>
      <c r="BX34" s="286">
        <f t="shared" si="28"/>
        <v>7000.0000000000073</v>
      </c>
      <c r="BY34" s="286">
        <f t="shared" si="28"/>
        <v>6000.0000000000073</v>
      </c>
      <c r="BZ34" s="286">
        <f t="shared" si="28"/>
        <v>5000.0000000000073</v>
      </c>
      <c r="CA34" s="286">
        <f t="shared" si="28"/>
        <v>4000.0000000000064</v>
      </c>
      <c r="CB34" s="286">
        <f t="shared" si="28"/>
        <v>3000.0000000000064</v>
      </c>
      <c r="CC34" s="286">
        <f t="shared" si="28"/>
        <v>2000.0000000000064</v>
      </c>
      <c r="CD34" s="286">
        <f t="shared" si="28"/>
        <v>1000.0000000000064</v>
      </c>
      <c r="CE34" s="286">
        <f t="shared" si="28"/>
        <v>6.3664629124104977E-12</v>
      </c>
      <c r="CF34" s="286">
        <f t="shared" si="28"/>
        <v>0</v>
      </c>
      <c r="CG34" s="286">
        <f t="shared" si="28"/>
        <v>0</v>
      </c>
      <c r="CH34" s="286">
        <f t="shared" si="28"/>
        <v>0</v>
      </c>
      <c r="CI34" s="286">
        <f t="shared" si="28"/>
        <v>0</v>
      </c>
      <c r="CJ34" s="286">
        <f t="shared" si="28"/>
        <v>0</v>
      </c>
      <c r="CK34" s="286">
        <f t="shared" si="28"/>
        <v>0</v>
      </c>
      <c r="CL34" s="286">
        <f t="shared" si="28"/>
        <v>0</v>
      </c>
      <c r="CM34" s="286">
        <f t="shared" si="28"/>
        <v>0</v>
      </c>
      <c r="CN34" s="286">
        <f t="shared" si="28"/>
        <v>0</v>
      </c>
      <c r="CO34" s="286">
        <f t="shared" si="28"/>
        <v>0</v>
      </c>
      <c r="CP34" s="286">
        <f t="shared" si="28"/>
        <v>0</v>
      </c>
      <c r="CQ34" s="286">
        <f t="shared" si="28"/>
        <v>0</v>
      </c>
      <c r="CR34" s="286">
        <f t="shared" si="28"/>
        <v>0</v>
      </c>
      <c r="CS34" s="286">
        <f t="shared" si="28"/>
        <v>0</v>
      </c>
      <c r="CT34" s="286">
        <f t="shared" si="28"/>
        <v>0</v>
      </c>
      <c r="CU34" s="286">
        <f t="shared" si="28"/>
        <v>0</v>
      </c>
      <c r="CV34" s="286">
        <f t="shared" si="28"/>
        <v>0</v>
      </c>
      <c r="CW34" s="286">
        <f t="shared" si="28"/>
        <v>0</v>
      </c>
      <c r="CX34" s="286">
        <f t="shared" si="28"/>
        <v>0</v>
      </c>
      <c r="CY34" s="286">
        <f t="shared" si="28"/>
        <v>0</v>
      </c>
      <c r="CZ34" s="286">
        <f t="shared" si="28"/>
        <v>0</v>
      </c>
      <c r="DA34" s="286">
        <f t="shared" si="28"/>
        <v>0</v>
      </c>
      <c r="DB34" s="286">
        <f t="shared" si="28"/>
        <v>0</v>
      </c>
      <c r="DC34" s="286">
        <f t="shared" si="28"/>
        <v>0</v>
      </c>
      <c r="DD34" s="286">
        <f t="shared" si="28"/>
        <v>0</v>
      </c>
      <c r="DE34" s="286">
        <f t="shared" si="28"/>
        <v>0</v>
      </c>
      <c r="DF34" s="286">
        <f t="shared" si="28"/>
        <v>0</v>
      </c>
      <c r="DG34" s="286">
        <f t="shared" si="28"/>
        <v>0</v>
      </c>
      <c r="DH34" s="286">
        <f t="shared" si="28"/>
        <v>0</v>
      </c>
      <c r="DI34" s="286">
        <f t="shared" si="28"/>
        <v>9.0949470177292824E-12</v>
      </c>
      <c r="DJ34" s="286">
        <f t="shared" si="28"/>
        <v>9.0949470177292824E-12</v>
      </c>
      <c r="DK34" s="286">
        <f t="shared" si="28"/>
        <v>9.0949470177292824E-12</v>
      </c>
      <c r="DL34" s="286">
        <f t="shared" si="28"/>
        <v>9.0949470177292824E-12</v>
      </c>
      <c r="DM34" s="286">
        <f t="shared" si="28"/>
        <v>9.0949470177292824E-12</v>
      </c>
      <c r="DN34" s="286">
        <f t="shared" si="28"/>
        <v>9.0949470177292824E-12</v>
      </c>
      <c r="DO34" s="286">
        <f t="shared" si="28"/>
        <v>9.0949470177292824E-12</v>
      </c>
      <c r="DP34" s="286">
        <f t="shared" si="28"/>
        <v>9.0949470177292824E-12</v>
      </c>
      <c r="DQ34" s="286">
        <f t="shared" si="28"/>
        <v>9.0949470177292824E-12</v>
      </c>
      <c r="DR34" s="286">
        <f t="shared" si="28"/>
        <v>9.0949470177292824E-12</v>
      </c>
      <c r="DS34" s="286">
        <f t="shared" si="28"/>
        <v>9.0949470177292824E-12</v>
      </c>
      <c r="DT34" s="286">
        <f t="shared" si="28"/>
        <v>9.0949470177292824E-12</v>
      </c>
      <c r="DU34" s="286">
        <f t="shared" si="28"/>
        <v>9.0949470177292824E-12</v>
      </c>
      <c r="DV34" s="286">
        <f t="shared" si="28"/>
        <v>9.0949470177292824E-12</v>
      </c>
      <c r="DW34" s="286">
        <f t="shared" si="28"/>
        <v>9.0949470177292824E-12</v>
      </c>
      <c r="DX34" s="286">
        <f t="shared" si="28"/>
        <v>9.0949470177292824E-12</v>
      </c>
      <c r="DY34" s="286">
        <f t="shared" si="28"/>
        <v>9.0949470177292824E-12</v>
      </c>
      <c r="DZ34" s="286">
        <f t="shared" si="28"/>
        <v>9.0949470177292824E-12</v>
      </c>
      <c r="EA34" s="286">
        <f t="shared" si="28"/>
        <v>9.0949470177292824E-12</v>
      </c>
      <c r="EB34" s="286">
        <f t="shared" si="28"/>
        <v>9.0949470177292824E-12</v>
      </c>
      <c r="EC34" s="286">
        <f t="shared" si="28"/>
        <v>9.0949470177292824E-12</v>
      </c>
      <c r="ED34" s="286">
        <f t="shared" si="28"/>
        <v>9.0949470177292824E-12</v>
      </c>
      <c r="EE34" s="286">
        <f t="shared" si="28"/>
        <v>9.0949470177292824E-12</v>
      </c>
      <c r="EF34" s="286">
        <f t="shared" si="28"/>
        <v>9.0949470177292824E-12</v>
      </c>
      <c r="EG34" s="286">
        <f t="shared" si="28"/>
        <v>9.0949470177292824E-12</v>
      </c>
      <c r="EH34" s="286">
        <f t="shared" ref="EH34:GJ34" si="29">EG37</f>
        <v>9.0949470177292824E-12</v>
      </c>
      <c r="EI34" s="286">
        <f t="shared" si="29"/>
        <v>9.0949470177292824E-12</v>
      </c>
      <c r="EJ34" s="286">
        <f t="shared" si="29"/>
        <v>9.0949470177292824E-12</v>
      </c>
      <c r="EK34" s="286">
        <f t="shared" si="29"/>
        <v>9.0949470177292824E-12</v>
      </c>
      <c r="EL34" s="286">
        <f t="shared" si="29"/>
        <v>9.0949470177292824E-12</v>
      </c>
      <c r="EM34" s="286">
        <f t="shared" si="29"/>
        <v>9.0949470177292824E-12</v>
      </c>
      <c r="EN34" s="286">
        <f t="shared" si="29"/>
        <v>9.0949470177292824E-12</v>
      </c>
      <c r="EO34" s="286">
        <f t="shared" si="29"/>
        <v>9.0949470177292824E-12</v>
      </c>
      <c r="EP34" s="286">
        <f t="shared" si="29"/>
        <v>9.0949470177292824E-12</v>
      </c>
      <c r="EQ34" s="286">
        <f t="shared" si="29"/>
        <v>9.0949470177292824E-12</v>
      </c>
      <c r="ER34" s="286">
        <f t="shared" si="29"/>
        <v>9.0949470177292824E-12</v>
      </c>
      <c r="ES34" s="286">
        <f t="shared" si="29"/>
        <v>9.0949470177292824E-12</v>
      </c>
      <c r="ET34" s="286">
        <f t="shared" si="29"/>
        <v>9.0949470177292824E-12</v>
      </c>
      <c r="EU34" s="286">
        <f t="shared" si="29"/>
        <v>9.0949470177292824E-12</v>
      </c>
      <c r="EV34" s="286">
        <f t="shared" si="29"/>
        <v>9.0949470177292824E-12</v>
      </c>
      <c r="EW34" s="286">
        <f t="shared" si="29"/>
        <v>9.0949470177292824E-12</v>
      </c>
      <c r="EX34" s="286">
        <f t="shared" si="29"/>
        <v>9.0949470177292824E-12</v>
      </c>
      <c r="EY34" s="286">
        <f t="shared" si="29"/>
        <v>9.0949470177292824E-12</v>
      </c>
      <c r="EZ34" s="286">
        <f t="shared" si="29"/>
        <v>9.0949470177292824E-12</v>
      </c>
      <c r="FA34" s="286">
        <f t="shared" si="29"/>
        <v>9.0949470177292824E-12</v>
      </c>
      <c r="FB34" s="286">
        <f t="shared" si="29"/>
        <v>9.0949470177292824E-12</v>
      </c>
      <c r="FC34" s="286">
        <f t="shared" si="29"/>
        <v>9.0949470177292824E-12</v>
      </c>
      <c r="FD34" s="286">
        <f t="shared" si="29"/>
        <v>9.0949470177292824E-12</v>
      </c>
      <c r="FE34" s="286">
        <f t="shared" si="29"/>
        <v>9.0949470177292824E-12</v>
      </c>
      <c r="FF34" s="286">
        <f t="shared" si="29"/>
        <v>9.0949470177292824E-12</v>
      </c>
      <c r="FG34" s="286">
        <f t="shared" si="29"/>
        <v>9.0949470177292824E-12</v>
      </c>
      <c r="FH34" s="286">
        <f t="shared" si="29"/>
        <v>9.0949470177292824E-12</v>
      </c>
      <c r="FI34" s="286">
        <f t="shared" si="29"/>
        <v>9.0949470177292824E-12</v>
      </c>
      <c r="FJ34" s="286">
        <f t="shared" si="29"/>
        <v>9.0949470177292824E-12</v>
      </c>
      <c r="FK34" s="286">
        <f t="shared" si="29"/>
        <v>9.0949470177292824E-12</v>
      </c>
      <c r="FL34" s="286">
        <f t="shared" si="29"/>
        <v>9.0949470177292824E-12</v>
      </c>
      <c r="FM34" s="286">
        <f t="shared" si="29"/>
        <v>9.0949470177292824E-12</v>
      </c>
      <c r="FN34" s="286">
        <f t="shared" si="29"/>
        <v>9.0949470177292824E-12</v>
      </c>
      <c r="FO34" s="286">
        <f t="shared" si="29"/>
        <v>9.0949470177292824E-12</v>
      </c>
      <c r="FP34" s="286">
        <f t="shared" si="29"/>
        <v>9.0949470177292824E-12</v>
      </c>
      <c r="FQ34" s="286">
        <f t="shared" si="29"/>
        <v>9.0949470177292824E-12</v>
      </c>
      <c r="FR34" s="286">
        <f t="shared" si="29"/>
        <v>9.0949470177292824E-12</v>
      </c>
      <c r="FS34" s="286">
        <f t="shared" si="29"/>
        <v>9.0949470177292824E-12</v>
      </c>
      <c r="FT34" s="286">
        <f t="shared" si="29"/>
        <v>9.0949470177292824E-12</v>
      </c>
      <c r="FU34" s="286">
        <f t="shared" si="29"/>
        <v>9.0949470177292824E-12</v>
      </c>
      <c r="FV34" s="286">
        <f t="shared" si="29"/>
        <v>9.0949470177292824E-12</v>
      </c>
      <c r="FW34" s="286">
        <f t="shared" si="29"/>
        <v>9.0949470177292824E-12</v>
      </c>
      <c r="FX34" s="286">
        <f t="shared" si="29"/>
        <v>9.0949470177292824E-12</v>
      </c>
      <c r="FY34" s="286">
        <f t="shared" si="29"/>
        <v>9.0949470177292824E-12</v>
      </c>
      <c r="FZ34" s="286">
        <f t="shared" si="29"/>
        <v>9.0949470177292824E-12</v>
      </c>
      <c r="GA34" s="286">
        <f t="shared" si="29"/>
        <v>9.0949470177292824E-12</v>
      </c>
      <c r="GB34" s="286">
        <f t="shared" si="29"/>
        <v>9.0949470177292824E-12</v>
      </c>
      <c r="GC34" s="286">
        <f t="shared" si="29"/>
        <v>9.0949470177292824E-12</v>
      </c>
      <c r="GD34" s="286">
        <f t="shared" si="29"/>
        <v>9.0949470177292824E-12</v>
      </c>
      <c r="GE34" s="286">
        <f t="shared" si="29"/>
        <v>9.0949470177292824E-12</v>
      </c>
      <c r="GF34" s="286">
        <f t="shared" si="29"/>
        <v>9.0949470177292824E-12</v>
      </c>
      <c r="GG34" s="286">
        <f t="shared" si="29"/>
        <v>9.0949470177292824E-12</v>
      </c>
      <c r="GH34" s="286">
        <f t="shared" si="29"/>
        <v>9.0949470177292824E-12</v>
      </c>
      <c r="GI34" s="286">
        <f t="shared" si="29"/>
        <v>9.0949470177292824E-12</v>
      </c>
      <c r="GJ34" s="286">
        <f t="shared" si="29"/>
        <v>9.0949470177292824E-12</v>
      </c>
    </row>
    <row r="35" spans="1:192" s="533" customFormat="1" x14ac:dyDescent="0.25">
      <c r="A35" s="15"/>
      <c r="B35" s="15"/>
      <c r="C35" s="21"/>
      <c r="D35" s="60"/>
      <c r="E35" s="532" t="str">
        <f xml:space="preserve"> 'FS Qtr'!E$22</f>
        <v>Profit after tax</v>
      </c>
      <c r="F35" s="532">
        <f xml:space="preserve"> 'FS Qtr'!F$22</f>
        <v>0</v>
      </c>
      <c r="G35" s="532" t="str">
        <f xml:space="preserve"> 'FS Qtr'!G$22</f>
        <v>$ 000s</v>
      </c>
      <c r="H35" s="532">
        <f xml:space="preserve"> 'FS Qtr'!H$22</f>
        <v>210977.06632059271</v>
      </c>
      <c r="I35" s="532">
        <f xml:space="preserve"> 'FS Qtr'!I$22</f>
        <v>0</v>
      </c>
      <c r="J35" s="532">
        <f xml:space="preserve"> 'FS Qtr'!J$22</f>
        <v>0</v>
      </c>
      <c r="K35" s="532">
        <f xml:space="preserve"> 'FS Qtr'!K$22</f>
        <v>0</v>
      </c>
      <c r="L35" s="532">
        <f xml:space="preserve"> 'FS Qtr'!L$22</f>
        <v>0</v>
      </c>
      <c r="M35" s="532">
        <f xml:space="preserve"> 'FS Qtr'!M$22</f>
        <v>2711.8750000000018</v>
      </c>
      <c r="N35" s="532">
        <f xml:space="preserve"> 'FS Qtr'!N$22</f>
        <v>3200.6750000000011</v>
      </c>
      <c r="O35" s="532">
        <f xml:space="preserve"> 'FS Qtr'!O$22</f>
        <v>-2.4625000000014552</v>
      </c>
      <c r="P35" s="532">
        <f xml:space="preserve"> 'FS Qtr'!P$22</f>
        <v>48.375</v>
      </c>
      <c r="Q35" s="532">
        <f xml:space="preserve"> 'FS Qtr'!Q$22</f>
        <v>2797.4712686567191</v>
      </c>
      <c r="R35" s="532">
        <f xml:space="preserve"> 'FS Qtr'!R$22</f>
        <v>3285.1436567164192</v>
      </c>
      <c r="S35" s="532">
        <f xml:space="preserve"> 'FS Qtr'!S$22</f>
        <v>98.082338308456997</v>
      </c>
      <c r="T35" s="532">
        <f xml:space="preserve"> 'FS Qtr'!T$22</f>
        <v>146.46983830845829</v>
      </c>
      <c r="U35" s="532">
        <f xml:space="preserve"> 'FS Qtr'!U$22</f>
        <v>2883.1962872206159</v>
      </c>
      <c r="V35" s="532">
        <f xml:space="preserve"> 'FS Qtr'!V$22</f>
        <v>3369.7527678770348</v>
      </c>
      <c r="W35" s="532">
        <f xml:space="preserve"> 'FS Qtr'!W$22</f>
        <v>198.68765005816704</v>
      </c>
      <c r="X35" s="532">
        <f xml:space="preserve"> 'FS Qtr'!X$22</f>
        <v>235.74390005816849</v>
      </c>
      <c r="Y35" s="532">
        <f xml:space="preserve"> 'FS Qtr'!Y$22</f>
        <v>2969.0494151448911</v>
      </c>
      <c r="Z35" s="532">
        <f xml:space="preserve"> 'FS Qtr'!Z$22</f>
        <v>3454.5016347035175</v>
      </c>
      <c r="AA35" s="532">
        <f xml:space="preserve"> 'FS Qtr'!AA$22</f>
        <v>299.3531343862353</v>
      </c>
      <c r="AB35" s="532">
        <f xml:space="preserve"> 'FS Qtr'!AB$22</f>
        <v>342.84063438623707</v>
      </c>
      <c r="AC35" s="532">
        <f xml:space="preserve"> 'FS Qtr'!AC$22</f>
        <v>3055.0300150695452</v>
      </c>
      <c r="AD35" s="532">
        <f xml:space="preserve"> 'FS Qtr'!AD$22</f>
        <v>3539.3895618940492</v>
      </c>
      <c r="AE35" s="532">
        <f xml:space="preserve"> 'FS Qtr'!AE$22</f>
        <v>400.07849192660285</v>
      </c>
      <c r="AF35" s="532">
        <f xml:space="preserve"> 'FS Qtr'!AF$22</f>
        <v>441.11599192660469</v>
      </c>
      <c r="AG35" s="532">
        <f xml:space="preserve"> 'FS Qtr'!AG$22</f>
        <v>3141.1374528055185</v>
      </c>
      <c r="AH35" s="532">
        <f xml:space="preserve"> 'FS Qtr'!AH$22</f>
        <v>3624.4158576060199</v>
      </c>
      <c r="AI35" s="532">
        <f xml:space="preserve"> 'FS Qtr'!AI$22</f>
        <v>500.86342480259111</v>
      </c>
      <c r="AJ35" s="532">
        <f xml:space="preserve"> 'FS Qtr'!AJ$22</f>
        <v>539.450924802592</v>
      </c>
      <c r="AK35" s="532">
        <f xml:space="preserve"> 'FS Qtr'!AK$22</f>
        <v>3227.371097318925</v>
      </c>
      <c r="AL35" s="532">
        <f xml:space="preserve"> 'FS Qtr'!AL$22</f>
        <v>3709.5798334388264</v>
      </c>
      <c r="AM35" s="532">
        <f xml:space="preserve"> 'FS Qtr'!AM$22</f>
        <v>601.70763661949354</v>
      </c>
      <c r="AN35" s="532">
        <f xml:space="preserve"> 'FS Qtr'!AN$22</f>
        <v>633.86388661949502</v>
      </c>
      <c r="AO35" s="532">
        <f xml:space="preserve"> 'FS Qtr'!AO$22</f>
        <v>3313.7303207153482</v>
      </c>
      <c r="AP35" s="532">
        <f xml:space="preserve"> 'FS Qtr'!AP$22</f>
        <v>3794.8808044167417</v>
      </c>
      <c r="AQ35" s="532">
        <f xml:space="preserve"> 'FS Qtr'!AQ$22</f>
        <v>702.61083245720783</v>
      </c>
      <c r="AR35" s="532">
        <f xml:space="preserve"> 'FS Qtr'!AR$22</f>
        <v>736.2983324572092</v>
      </c>
      <c r="AS35" s="532">
        <f xml:space="preserve"> 'FS Qtr'!AS$22</f>
        <v>3400.214498224228</v>
      </c>
      <c r="AT35" s="532">
        <f xml:space="preserve"> 'FS Qtr'!AT$22</f>
        <v>3880.3180889718847</v>
      </c>
      <c r="AU35" s="532">
        <f xml:space="preserve"> 'FS Qtr'!AU$22</f>
        <v>803.57271886289368</v>
      </c>
      <c r="AV35" s="532">
        <f xml:space="preserve"> 'FS Qtr'!AV$22</f>
        <v>834.81021886289454</v>
      </c>
      <c r="AW35" s="532">
        <f xml:space="preserve"> 'FS Qtr'!AW$22</f>
        <v>3486.823008183313</v>
      </c>
      <c r="AX35" s="532">
        <f xml:space="preserve"> 'FS Qtr'!AX$22</f>
        <v>3965.891008927249</v>
      </c>
      <c r="AY35" s="532">
        <f xml:space="preserve"> 'FS Qtr'!AY$22</f>
        <v>904.59300384367532</v>
      </c>
      <c r="AZ35" s="532">
        <f xml:space="preserve"> 'FS Qtr'!AZ$22</f>
        <v>933.38050384367671</v>
      </c>
      <c r="BA35" s="532">
        <f xml:space="preserve"> 'FS Qtr'!BA$22</f>
        <v>3573.5552320231973</v>
      </c>
      <c r="BB35" s="532">
        <f xml:space="preserve"> 'FS Qtr'!BB$22</f>
        <v>4023.42388947985</v>
      </c>
      <c r="BC35" s="532">
        <f xml:space="preserve"> 'FS Qtr'!BC$22</f>
        <v>949.32139685937909</v>
      </c>
      <c r="BD35" s="532">
        <f xml:space="preserve"> 'FS Qtr'!BD$22</f>
        <v>949.32139685938046</v>
      </c>
      <c r="BE35" s="532">
        <f xml:space="preserve"> 'FS Qtr'!BE$22</f>
        <v>3548.9355542519379</v>
      </c>
      <c r="BF35" s="532">
        <f xml:space="preserve"> 'FS Qtr'!BF$22</f>
        <v>3996.5660591839314</v>
      </c>
      <c r="BG35" s="532">
        <f xml:space="preserve"> 'FS Qtr'!BG$22</f>
        <v>937.75760881530232</v>
      </c>
      <c r="BH35" s="532">
        <f xml:space="preserve"> 'FS Qtr'!BH$22</f>
        <v>937.75760881530368</v>
      </c>
      <c r="BI35" s="532">
        <f xml:space="preserve"> 'FS Qtr'!BI$22</f>
        <v>3524.4383624397406</v>
      </c>
      <c r="BJ35" s="532">
        <f xml:space="preserve"> 'FS Qtr'!BJ$22</f>
        <v>3969.8418499342615</v>
      </c>
      <c r="BK35" s="532">
        <f xml:space="preserve"> 'FS Qtr'!BK$22</f>
        <v>926.25135205502829</v>
      </c>
      <c r="BL35" s="532">
        <f xml:space="preserve"> 'FS Qtr'!BL$22</f>
        <v>926.25135205502966</v>
      </c>
      <c r="BM35" s="532">
        <f xml:space="preserve"> 'FS Qtr'!BM$22</f>
        <v>3500.0630472037219</v>
      </c>
      <c r="BN35" s="532">
        <f xml:space="preserve"> 'FS Qtr'!BN$22</f>
        <v>3943.2505969495141</v>
      </c>
      <c r="BO35" s="532">
        <f xml:space="preserve"> 'FS Qtr'!BO$22</f>
        <v>914.80234035326157</v>
      </c>
      <c r="BP35" s="532">
        <f xml:space="preserve"> 'FS Qtr'!BP$22</f>
        <v>914.80234035326339</v>
      </c>
      <c r="BQ35" s="532">
        <f xml:space="preserve"> 'FS Qtr'!BQ$22</f>
        <v>3475.8090021927592</v>
      </c>
      <c r="BR35" s="532">
        <f xml:space="preserve"> 'FS Qtr'!BR$22</f>
        <v>3916.791638755737</v>
      </c>
      <c r="BS35" s="532">
        <f xml:space="preserve"> 'FS Qtr'!BS$22</f>
        <v>903.41028890871894</v>
      </c>
      <c r="BT35" s="532">
        <f xml:space="preserve"> 'FS Qtr'!BT$22</f>
        <v>903.4102889087203</v>
      </c>
      <c r="BU35" s="532">
        <f xml:space="preserve"> 'FS Qtr'!BU$22</f>
        <v>3451.675624072398</v>
      </c>
      <c r="BV35" s="532">
        <f xml:space="preserve"> 'FS Qtr'!BV$22</f>
        <v>3890.464317169889</v>
      </c>
      <c r="BW35" s="532">
        <f xml:space="preserve"> 'FS Qtr'!BW$22</f>
        <v>892.07491433703444</v>
      </c>
      <c r="BX35" s="532">
        <f xml:space="preserve"> 'FS Qtr'!BX$22</f>
        <v>892.07491433703581</v>
      </c>
      <c r="BY35" s="532">
        <f xml:space="preserve"> 'FS Qtr'!BY$22</f>
        <v>3427.6623125098486</v>
      </c>
      <c r="BZ35" s="532">
        <f xml:space="preserve"> 'FS Qtr'!BZ$22</f>
        <v>3864.2679772834717</v>
      </c>
      <c r="CA35" s="532">
        <f xml:space="preserve"> 'FS Qtr'!CA$22</f>
        <v>880.79593466371534</v>
      </c>
      <c r="CB35" s="532">
        <f xml:space="preserve"> 'FS Qtr'!CB$22</f>
        <v>880.79593466371671</v>
      </c>
      <c r="CC35" s="532">
        <f xml:space="preserve"> 'FS Qtr'!CC$22</f>
        <v>3403.7684701590542</v>
      </c>
      <c r="CD35" s="532">
        <f xml:space="preserve"> 'FS Qtr'!CD$22</f>
        <v>3838.2019674462408</v>
      </c>
      <c r="CE35" s="532">
        <f xml:space="preserve"> 'FS Qtr'!CE$22</f>
        <v>869.57306931713038</v>
      </c>
      <c r="CF35" s="532">
        <f xml:space="preserve"> 'FS Qtr'!CF$22</f>
        <v>869.57306931713174</v>
      </c>
      <c r="CG35" s="532">
        <f xml:space="preserve"> 'FS Qtr'!CG$22</f>
        <v>3379.993502645827</v>
      </c>
      <c r="CH35" s="532">
        <f xml:space="preserve"> 'FS Qtr'!CH$22</f>
        <v>3812.265639249993</v>
      </c>
      <c r="CI35" s="532">
        <f xml:space="preserve"> 'FS Qtr'!CI$22</f>
        <v>858.40603912152346</v>
      </c>
      <c r="CJ35" s="532">
        <f xml:space="preserve"> 'FS Qtr'!CJ$22</f>
        <v>858.40603912152437</v>
      </c>
      <c r="CK35" s="532">
        <f xml:space="preserve"> 'FS Qtr'!CK$22</f>
        <v>3356.3368185530626</v>
      </c>
      <c r="CL35" s="532">
        <f xml:space="preserve"> 'FS Qtr'!CL$22</f>
        <v>3786.45834751243</v>
      </c>
      <c r="CM35" s="532">
        <f xml:space="preserve"> 'FS Qtr'!CM$22</f>
        <v>847.29456629007291</v>
      </c>
      <c r="CN35" s="532">
        <f xml:space="preserve"> 'FS Qtr'!CN$22</f>
        <v>847.29456629007427</v>
      </c>
      <c r="CO35" s="532">
        <f xml:space="preserve"> 'FS Qtr'!CO$22</f>
        <v>3332.7978294060313</v>
      </c>
      <c r="CP35" s="532">
        <f xml:space="preserve"> 'FS Qtr'!CP$22</f>
        <v>3760.779450261125</v>
      </c>
      <c r="CQ35" s="532">
        <f xml:space="preserve"> 'FS Qtr'!CQ$22</f>
        <v>836.23837441798332</v>
      </c>
      <c r="CR35" s="532">
        <f xml:space="preserve"> 'FS Qtr'!CR$22</f>
        <v>836.23837441798423</v>
      </c>
      <c r="CS35" s="532">
        <f xml:space="preserve"> 'FS Qtr'!CS$22</f>
        <v>3309.375949657745</v>
      </c>
      <c r="CT35" s="532">
        <f xml:space="preserve"> 'FS Qtr'!CT$22</f>
        <v>3735.2283087175392</v>
      </c>
      <c r="CU35" s="532">
        <f xml:space="preserve"> 'FS Qtr'!CU$22</f>
        <v>825.23718847560622</v>
      </c>
      <c r="CV35" s="532">
        <f xml:space="preserve"> 'FS Qtr'!CV$22</f>
        <v>825.23718847560713</v>
      </c>
      <c r="CW35" s="532">
        <f xml:space="preserve"> 'FS Qtr'!CW$22</f>
        <v>3286.0705966743726</v>
      </c>
      <c r="CX35" s="532">
        <f xml:space="preserve"> 'FS Qtr'!CX$22</f>
        <v>3709.8042872811347</v>
      </c>
      <c r="CY35" s="532">
        <f xml:space="preserve"> 'FS Qtr'!CY$22</f>
        <v>814.29073480159832</v>
      </c>
      <c r="CZ35" s="532">
        <f xml:space="preserve"> 'FS Qtr'!CZ$22</f>
        <v>814.29073480159968</v>
      </c>
      <c r="DA35" s="532">
        <f xml:space="preserve"> 'FS Qtr'!DA$22</f>
        <v>3262.881190720771</v>
      </c>
      <c r="DB35" s="532">
        <f xml:space="preserve"> 'FS Qtr'!DB$22</f>
        <v>3684.5067535135677</v>
      </c>
      <c r="DC35" s="532">
        <f xml:space="preserve"> 'FS Qtr'!DC$22</f>
        <v>803.3987410961181</v>
      </c>
      <c r="DD35" s="532">
        <f xml:space="preserve"> 'FS Qtr'!DD$22</f>
        <v>803.39874109611901</v>
      </c>
      <c r="DE35" s="532">
        <f xml:space="preserve"> 'FS Qtr'!DE$22</f>
        <v>3239.8071549460401</v>
      </c>
      <c r="DF35" s="532">
        <f xml:space="preserve"> 'FS Qtr'!DF$22</f>
        <v>3659.3350781229528</v>
      </c>
      <c r="DG35" s="532">
        <f xml:space="preserve"> 'FS Qtr'!DG$22</f>
        <v>792.56093641404777</v>
      </c>
      <c r="DH35" s="532">
        <f xml:space="preserve"> 'FS Qtr'!DH$22</f>
        <v>792.56093641404914</v>
      </c>
      <c r="DI35" s="532">
        <f xml:space="preserve"> 'FS Qtr'!DI$22</f>
        <v>0</v>
      </c>
      <c r="DJ35" s="532">
        <f xml:space="preserve"> 'FS Qtr'!DJ$22</f>
        <v>0</v>
      </c>
      <c r="DK35" s="532">
        <f xml:space="preserve"> 'FS Qtr'!DK$22</f>
        <v>0</v>
      </c>
      <c r="DL35" s="532">
        <f xml:space="preserve"> 'FS Qtr'!DL$22</f>
        <v>0</v>
      </c>
      <c r="DM35" s="532">
        <f xml:space="preserve"> 'FS Qtr'!DM$22</f>
        <v>0</v>
      </c>
      <c r="DN35" s="532">
        <f xml:space="preserve"> 'FS Qtr'!DN$22</f>
        <v>0</v>
      </c>
      <c r="DO35" s="532">
        <f xml:space="preserve"> 'FS Qtr'!DO$22</f>
        <v>0</v>
      </c>
      <c r="DP35" s="532">
        <f xml:space="preserve"> 'FS Qtr'!DP$22</f>
        <v>0</v>
      </c>
      <c r="DQ35" s="532">
        <f xml:space="preserve"> 'FS Qtr'!DQ$22</f>
        <v>0</v>
      </c>
      <c r="DR35" s="532">
        <f xml:space="preserve"> 'FS Qtr'!DR$22</f>
        <v>0</v>
      </c>
      <c r="DS35" s="532">
        <f xml:space="preserve"> 'FS Qtr'!DS$22</f>
        <v>0</v>
      </c>
      <c r="DT35" s="532">
        <f xml:space="preserve"> 'FS Qtr'!DT$22</f>
        <v>0</v>
      </c>
      <c r="DU35" s="532">
        <f xml:space="preserve"> 'FS Qtr'!DU$22</f>
        <v>0</v>
      </c>
      <c r="DV35" s="532">
        <f xml:space="preserve"> 'FS Qtr'!DV$22</f>
        <v>0</v>
      </c>
      <c r="DW35" s="532">
        <f xml:space="preserve"> 'FS Qtr'!DW$22</f>
        <v>0</v>
      </c>
      <c r="DX35" s="532">
        <f xml:space="preserve"> 'FS Qtr'!DX$22</f>
        <v>0</v>
      </c>
      <c r="DY35" s="532">
        <f xml:space="preserve"> 'FS Qtr'!DY$22</f>
        <v>0</v>
      </c>
      <c r="DZ35" s="532">
        <f xml:space="preserve"> 'FS Qtr'!DZ$22</f>
        <v>0</v>
      </c>
      <c r="EA35" s="532">
        <f xml:space="preserve"> 'FS Qtr'!EA$22</f>
        <v>0</v>
      </c>
      <c r="EB35" s="532">
        <f xml:space="preserve"> 'FS Qtr'!EB$22</f>
        <v>0</v>
      </c>
      <c r="EC35" s="532">
        <f xml:space="preserve"> 'FS Qtr'!EC$22</f>
        <v>0</v>
      </c>
      <c r="ED35" s="532">
        <f xml:space="preserve"> 'FS Qtr'!ED$22</f>
        <v>0</v>
      </c>
      <c r="EE35" s="532">
        <f xml:space="preserve"> 'FS Qtr'!EE$22</f>
        <v>0</v>
      </c>
      <c r="EF35" s="532">
        <f xml:space="preserve"> 'FS Qtr'!EF$22</f>
        <v>0</v>
      </c>
      <c r="EG35" s="532">
        <f xml:space="preserve"> 'FS Qtr'!EG$22</f>
        <v>0</v>
      </c>
      <c r="EH35" s="532">
        <f xml:space="preserve"> 'FS Qtr'!EH$22</f>
        <v>0</v>
      </c>
      <c r="EI35" s="532">
        <f xml:space="preserve"> 'FS Qtr'!EI$22</f>
        <v>0</v>
      </c>
      <c r="EJ35" s="532">
        <f xml:space="preserve"> 'FS Qtr'!EJ$22</f>
        <v>0</v>
      </c>
      <c r="EK35" s="532">
        <f xml:space="preserve"> 'FS Qtr'!EK$22</f>
        <v>0</v>
      </c>
      <c r="EL35" s="532">
        <f xml:space="preserve"> 'FS Qtr'!EL$22</f>
        <v>0</v>
      </c>
      <c r="EM35" s="532">
        <f xml:space="preserve"> 'FS Qtr'!EM$22</f>
        <v>0</v>
      </c>
      <c r="EN35" s="532">
        <f xml:space="preserve"> 'FS Qtr'!EN$22</f>
        <v>0</v>
      </c>
      <c r="EO35" s="532">
        <f xml:space="preserve"> 'FS Qtr'!EO$22</f>
        <v>0</v>
      </c>
      <c r="EP35" s="532">
        <f xml:space="preserve"> 'FS Qtr'!EP$22</f>
        <v>0</v>
      </c>
      <c r="EQ35" s="532">
        <f xml:space="preserve"> 'FS Qtr'!EQ$22</f>
        <v>0</v>
      </c>
      <c r="ER35" s="532">
        <f xml:space="preserve"> 'FS Qtr'!ER$22</f>
        <v>0</v>
      </c>
      <c r="ES35" s="532">
        <f xml:space="preserve"> 'FS Qtr'!ES$22</f>
        <v>0</v>
      </c>
      <c r="ET35" s="532">
        <f xml:space="preserve"> 'FS Qtr'!ET$22</f>
        <v>0</v>
      </c>
      <c r="EU35" s="532">
        <f xml:space="preserve"> 'FS Qtr'!EU$22</f>
        <v>0</v>
      </c>
      <c r="EV35" s="532">
        <f xml:space="preserve"> 'FS Qtr'!EV$22</f>
        <v>0</v>
      </c>
      <c r="EW35" s="532">
        <f xml:space="preserve"> 'FS Qtr'!EW$22</f>
        <v>0</v>
      </c>
      <c r="EX35" s="532">
        <f xml:space="preserve"> 'FS Qtr'!EX$22</f>
        <v>0</v>
      </c>
      <c r="EY35" s="532">
        <f xml:space="preserve"> 'FS Qtr'!EY$22</f>
        <v>0</v>
      </c>
      <c r="EZ35" s="532">
        <f xml:space="preserve"> 'FS Qtr'!EZ$22</f>
        <v>0</v>
      </c>
      <c r="FA35" s="532">
        <f xml:space="preserve"> 'FS Qtr'!FA$22</f>
        <v>0</v>
      </c>
      <c r="FB35" s="532">
        <f xml:space="preserve"> 'FS Qtr'!FB$22</f>
        <v>0</v>
      </c>
      <c r="FC35" s="532">
        <f xml:space="preserve"> 'FS Qtr'!FC$22</f>
        <v>0</v>
      </c>
      <c r="FD35" s="532">
        <f xml:space="preserve"> 'FS Qtr'!FD$22</f>
        <v>0</v>
      </c>
      <c r="FE35" s="532">
        <f xml:space="preserve"> 'FS Qtr'!FE$22</f>
        <v>0</v>
      </c>
      <c r="FF35" s="532">
        <f xml:space="preserve"> 'FS Qtr'!FF$22</f>
        <v>0</v>
      </c>
      <c r="FG35" s="532">
        <f xml:space="preserve"> 'FS Qtr'!FG$22</f>
        <v>0</v>
      </c>
      <c r="FH35" s="532">
        <f xml:space="preserve"> 'FS Qtr'!FH$22</f>
        <v>0</v>
      </c>
      <c r="FI35" s="532">
        <f xml:space="preserve"> 'FS Qtr'!FI$22</f>
        <v>0</v>
      </c>
      <c r="FJ35" s="532">
        <f xml:space="preserve"> 'FS Qtr'!FJ$22</f>
        <v>0</v>
      </c>
      <c r="FK35" s="532">
        <f xml:space="preserve"> 'FS Qtr'!FK$22</f>
        <v>0</v>
      </c>
      <c r="FL35" s="532">
        <f xml:space="preserve"> 'FS Qtr'!FL$22</f>
        <v>0</v>
      </c>
      <c r="FM35" s="532">
        <f xml:space="preserve"> 'FS Qtr'!FM$22</f>
        <v>0</v>
      </c>
      <c r="FN35" s="532">
        <f xml:space="preserve"> 'FS Qtr'!FN$22</f>
        <v>0</v>
      </c>
      <c r="FO35" s="532">
        <f xml:space="preserve"> 'FS Qtr'!FO$22</f>
        <v>0</v>
      </c>
      <c r="FP35" s="532">
        <f xml:space="preserve"> 'FS Qtr'!FP$22</f>
        <v>0</v>
      </c>
      <c r="FQ35" s="532">
        <f xml:space="preserve"> 'FS Qtr'!FQ$22</f>
        <v>0</v>
      </c>
      <c r="FR35" s="532">
        <f xml:space="preserve"> 'FS Qtr'!FR$22</f>
        <v>0</v>
      </c>
      <c r="FS35" s="532">
        <f xml:space="preserve"> 'FS Qtr'!FS$22</f>
        <v>0</v>
      </c>
      <c r="FT35" s="532">
        <f xml:space="preserve"> 'FS Qtr'!FT$22</f>
        <v>0</v>
      </c>
      <c r="FU35" s="532">
        <f xml:space="preserve"> 'FS Qtr'!FU$22</f>
        <v>0</v>
      </c>
      <c r="FV35" s="532">
        <f xml:space="preserve"> 'FS Qtr'!FV$22</f>
        <v>0</v>
      </c>
      <c r="FW35" s="532">
        <f xml:space="preserve"> 'FS Qtr'!FW$22</f>
        <v>0</v>
      </c>
      <c r="FX35" s="532">
        <f xml:space="preserve"> 'FS Qtr'!FX$22</f>
        <v>0</v>
      </c>
      <c r="FY35" s="532">
        <f xml:space="preserve"> 'FS Qtr'!FY$22</f>
        <v>0</v>
      </c>
      <c r="FZ35" s="532">
        <f xml:space="preserve"> 'FS Qtr'!FZ$22</f>
        <v>0</v>
      </c>
      <c r="GA35" s="532">
        <f xml:space="preserve"> 'FS Qtr'!GA$22</f>
        <v>0</v>
      </c>
      <c r="GB35" s="532">
        <f xml:space="preserve"> 'FS Qtr'!GB$22</f>
        <v>0</v>
      </c>
      <c r="GC35" s="532">
        <f xml:space="preserve"> 'FS Qtr'!GC$22</f>
        <v>0</v>
      </c>
      <c r="GD35" s="532">
        <f xml:space="preserve"> 'FS Qtr'!GD$22</f>
        <v>0</v>
      </c>
      <c r="GE35" s="532">
        <f xml:space="preserve"> 'FS Qtr'!GE$22</f>
        <v>0</v>
      </c>
      <c r="GF35" s="532">
        <f xml:space="preserve"> 'FS Qtr'!GF$22</f>
        <v>0</v>
      </c>
      <c r="GG35" s="532">
        <f xml:space="preserve"> 'FS Qtr'!GG$22</f>
        <v>0</v>
      </c>
      <c r="GH35" s="532">
        <f xml:space="preserve"> 'FS Qtr'!GH$22</f>
        <v>0</v>
      </c>
      <c r="GI35" s="532">
        <f xml:space="preserve"> 'FS Qtr'!GI$22</f>
        <v>0</v>
      </c>
      <c r="GJ35" s="532">
        <f xml:space="preserve"> 'FS Qtr'!GJ$22</f>
        <v>0</v>
      </c>
    </row>
    <row r="36" spans="1:192" s="275" customFormat="1" x14ac:dyDescent="0.25">
      <c r="A36" s="15"/>
      <c r="B36" s="15"/>
      <c r="C36" s="21"/>
      <c r="D36" s="60"/>
      <c r="E36" s="172" t="str">
        <f t="shared" ref="E36:AJ36" si="30" xml:space="preserve"> E$62</f>
        <v>Dividends paid POS</v>
      </c>
      <c r="F36" s="172">
        <f t="shared" si="30"/>
        <v>0</v>
      </c>
      <c r="G36" s="172" t="str">
        <f t="shared" si="30"/>
        <v>$ 000s</v>
      </c>
      <c r="H36" s="172">
        <f t="shared" si="30"/>
        <v>210977.06632059277</v>
      </c>
      <c r="I36" s="172">
        <f t="shared" si="30"/>
        <v>0</v>
      </c>
      <c r="J36" s="172">
        <f t="shared" si="30"/>
        <v>0</v>
      </c>
      <c r="K36" s="172">
        <f t="shared" si="30"/>
        <v>0</v>
      </c>
      <c r="L36" s="172">
        <f t="shared" si="30"/>
        <v>0</v>
      </c>
      <c r="M36" s="172">
        <f t="shared" si="30"/>
        <v>1961.8750000000018</v>
      </c>
      <c r="N36" s="172">
        <f t="shared" si="30"/>
        <v>2450.6750000000011</v>
      </c>
      <c r="O36" s="172">
        <f t="shared" si="30"/>
        <v>0</v>
      </c>
      <c r="P36" s="172">
        <f t="shared" si="30"/>
        <v>0</v>
      </c>
      <c r="Q36" s="172">
        <f t="shared" si="30"/>
        <v>593.38376865671762</v>
      </c>
      <c r="R36" s="172">
        <f t="shared" si="30"/>
        <v>2535.1436567164192</v>
      </c>
      <c r="S36" s="172">
        <f t="shared" si="30"/>
        <v>0</v>
      </c>
      <c r="T36" s="172">
        <f t="shared" si="30"/>
        <v>0</v>
      </c>
      <c r="U36" s="172">
        <f t="shared" si="30"/>
        <v>877.74846383753129</v>
      </c>
      <c r="V36" s="172">
        <f t="shared" si="30"/>
        <v>2619.7527678770348</v>
      </c>
      <c r="W36" s="172">
        <f t="shared" si="30"/>
        <v>0</v>
      </c>
      <c r="X36" s="172">
        <f t="shared" si="30"/>
        <v>0</v>
      </c>
      <c r="Y36" s="172">
        <f t="shared" si="30"/>
        <v>1153.4809652612266</v>
      </c>
      <c r="Z36" s="172">
        <f t="shared" si="30"/>
        <v>2704.5016347035175</v>
      </c>
      <c r="AA36" s="172">
        <f t="shared" si="30"/>
        <v>0</v>
      </c>
      <c r="AB36" s="172">
        <f t="shared" si="30"/>
        <v>0</v>
      </c>
      <c r="AC36" s="172">
        <f t="shared" si="30"/>
        <v>1447.2237838420174</v>
      </c>
      <c r="AD36" s="172">
        <f t="shared" si="30"/>
        <v>2789.3895618940492</v>
      </c>
      <c r="AE36" s="172">
        <f t="shared" si="30"/>
        <v>0</v>
      </c>
      <c r="AF36" s="172">
        <f t="shared" si="30"/>
        <v>0</v>
      </c>
      <c r="AG36" s="172">
        <f t="shared" si="30"/>
        <v>1732.3319366587261</v>
      </c>
      <c r="AH36" s="172">
        <f t="shared" si="30"/>
        <v>2874.4158576060199</v>
      </c>
      <c r="AI36" s="172">
        <f t="shared" si="30"/>
        <v>0</v>
      </c>
      <c r="AJ36" s="172">
        <f t="shared" si="30"/>
        <v>0</v>
      </c>
      <c r="AK36" s="172">
        <f t="shared" ref="AK36:BP36" si="31" xml:space="preserve"> AK$62</f>
        <v>2017.685446924108</v>
      </c>
      <c r="AL36" s="172">
        <f t="shared" si="31"/>
        <v>2959.5798334388264</v>
      </c>
      <c r="AM36" s="172">
        <f t="shared" si="31"/>
        <v>0</v>
      </c>
      <c r="AN36" s="172">
        <f t="shared" si="31"/>
        <v>0</v>
      </c>
      <c r="AO36" s="172">
        <f t="shared" si="31"/>
        <v>2299.3018439543371</v>
      </c>
      <c r="AP36" s="172">
        <f t="shared" si="31"/>
        <v>3044.8808044167417</v>
      </c>
      <c r="AQ36" s="172">
        <f t="shared" si="31"/>
        <v>0</v>
      </c>
      <c r="AR36" s="172">
        <f t="shared" si="31"/>
        <v>0</v>
      </c>
      <c r="AS36" s="172">
        <f t="shared" si="31"/>
        <v>2589.123663138645</v>
      </c>
      <c r="AT36" s="172">
        <f t="shared" si="31"/>
        <v>3130.3180889718847</v>
      </c>
      <c r="AU36" s="172">
        <f t="shared" si="31"/>
        <v>53.57271886289368</v>
      </c>
      <c r="AV36" s="172">
        <f t="shared" si="31"/>
        <v>84.810218862894544</v>
      </c>
      <c r="AW36" s="172">
        <f t="shared" si="31"/>
        <v>2736.823008183313</v>
      </c>
      <c r="AX36" s="172">
        <f t="shared" si="31"/>
        <v>3215.891008927249</v>
      </c>
      <c r="AY36" s="172">
        <f t="shared" si="31"/>
        <v>154.59300384367543</v>
      </c>
      <c r="AZ36" s="172">
        <f t="shared" si="31"/>
        <v>183.38050384367671</v>
      </c>
      <c r="BA36" s="172">
        <f t="shared" si="31"/>
        <v>4573.5552320231973</v>
      </c>
      <c r="BB36" s="172">
        <f t="shared" si="31"/>
        <v>5023.42388947985</v>
      </c>
      <c r="BC36" s="172">
        <f t="shared" si="31"/>
        <v>1949.3213968593791</v>
      </c>
      <c r="BD36" s="172">
        <f t="shared" si="31"/>
        <v>1949.3213968593805</v>
      </c>
      <c r="BE36" s="172">
        <f t="shared" si="31"/>
        <v>4548.9355542519379</v>
      </c>
      <c r="BF36" s="172">
        <f t="shared" si="31"/>
        <v>4996.5660591839314</v>
      </c>
      <c r="BG36" s="172">
        <f t="shared" si="31"/>
        <v>1937.7576088153023</v>
      </c>
      <c r="BH36" s="172">
        <f t="shared" si="31"/>
        <v>1937.7576088153037</v>
      </c>
      <c r="BI36" s="172">
        <f t="shared" si="31"/>
        <v>4524.4383624397406</v>
      </c>
      <c r="BJ36" s="172">
        <f t="shared" si="31"/>
        <v>4969.8418499342615</v>
      </c>
      <c r="BK36" s="172">
        <f t="shared" si="31"/>
        <v>1926.2513520550283</v>
      </c>
      <c r="BL36" s="172">
        <f t="shared" si="31"/>
        <v>1926.2513520550297</v>
      </c>
      <c r="BM36" s="172">
        <f t="shared" si="31"/>
        <v>4500.0630472037219</v>
      </c>
      <c r="BN36" s="172">
        <f t="shared" si="31"/>
        <v>4943.2505969495141</v>
      </c>
      <c r="BO36" s="172">
        <f t="shared" si="31"/>
        <v>1914.8023403532616</v>
      </c>
      <c r="BP36" s="172">
        <f t="shared" si="31"/>
        <v>1914.8023403532634</v>
      </c>
      <c r="BQ36" s="172">
        <f t="shared" ref="BQ36:CV36" si="32" xml:space="preserve"> BQ$62</f>
        <v>4475.8090021927592</v>
      </c>
      <c r="BR36" s="172">
        <f t="shared" si="32"/>
        <v>4916.791638755737</v>
      </c>
      <c r="BS36" s="172">
        <f t="shared" si="32"/>
        <v>1903.4102889087189</v>
      </c>
      <c r="BT36" s="172">
        <f t="shared" si="32"/>
        <v>1903.4102889087203</v>
      </c>
      <c r="BU36" s="172">
        <f t="shared" si="32"/>
        <v>4451.675624072398</v>
      </c>
      <c r="BV36" s="172">
        <f t="shared" si="32"/>
        <v>4890.464317169889</v>
      </c>
      <c r="BW36" s="172">
        <f t="shared" si="32"/>
        <v>1892.0749143370344</v>
      </c>
      <c r="BX36" s="172">
        <f t="shared" si="32"/>
        <v>1892.0749143370358</v>
      </c>
      <c r="BY36" s="172">
        <f t="shared" si="32"/>
        <v>4427.6623125098486</v>
      </c>
      <c r="BZ36" s="172">
        <f t="shared" si="32"/>
        <v>4864.2679772834717</v>
      </c>
      <c r="CA36" s="172">
        <f t="shared" si="32"/>
        <v>1880.7959346637153</v>
      </c>
      <c r="CB36" s="172">
        <f t="shared" si="32"/>
        <v>1880.7959346637167</v>
      </c>
      <c r="CC36" s="172">
        <f t="shared" si="32"/>
        <v>4403.7684701590542</v>
      </c>
      <c r="CD36" s="172">
        <f t="shared" si="32"/>
        <v>4838.2019674462408</v>
      </c>
      <c r="CE36" s="172">
        <f t="shared" si="32"/>
        <v>869.57306931713674</v>
      </c>
      <c r="CF36" s="172">
        <f t="shared" si="32"/>
        <v>869.57306931713174</v>
      </c>
      <c r="CG36" s="172">
        <f t="shared" si="32"/>
        <v>3379.993502645827</v>
      </c>
      <c r="CH36" s="172">
        <f t="shared" si="32"/>
        <v>3812.265639249993</v>
      </c>
      <c r="CI36" s="172">
        <f t="shared" si="32"/>
        <v>858.40603912152346</v>
      </c>
      <c r="CJ36" s="172">
        <f t="shared" si="32"/>
        <v>858.40603912152437</v>
      </c>
      <c r="CK36" s="172">
        <f t="shared" si="32"/>
        <v>3356.3368185530626</v>
      </c>
      <c r="CL36" s="172">
        <f t="shared" si="32"/>
        <v>3786.45834751243</v>
      </c>
      <c r="CM36" s="172">
        <f t="shared" si="32"/>
        <v>847.29456629007291</v>
      </c>
      <c r="CN36" s="172">
        <f t="shared" si="32"/>
        <v>847.29456629007427</v>
      </c>
      <c r="CO36" s="172">
        <f t="shared" si="32"/>
        <v>3332.7978294060313</v>
      </c>
      <c r="CP36" s="172">
        <f t="shared" si="32"/>
        <v>3760.779450261125</v>
      </c>
      <c r="CQ36" s="172">
        <f t="shared" si="32"/>
        <v>836.23837441798332</v>
      </c>
      <c r="CR36" s="172">
        <f t="shared" si="32"/>
        <v>836.23837441798423</v>
      </c>
      <c r="CS36" s="172">
        <f t="shared" si="32"/>
        <v>3309.375949657745</v>
      </c>
      <c r="CT36" s="172">
        <f t="shared" si="32"/>
        <v>3735.2283087175392</v>
      </c>
      <c r="CU36" s="172">
        <f t="shared" si="32"/>
        <v>825.23718847560622</v>
      </c>
      <c r="CV36" s="172">
        <f t="shared" si="32"/>
        <v>825.23718847560713</v>
      </c>
      <c r="CW36" s="172">
        <f t="shared" ref="CW36:EB36" si="33" xml:space="preserve"> CW$62</f>
        <v>3286.0705966743726</v>
      </c>
      <c r="CX36" s="172">
        <f t="shared" si="33"/>
        <v>3709.8042872811347</v>
      </c>
      <c r="CY36" s="172">
        <f t="shared" si="33"/>
        <v>814.29073480159832</v>
      </c>
      <c r="CZ36" s="172">
        <f t="shared" si="33"/>
        <v>814.29073480159968</v>
      </c>
      <c r="DA36" s="172">
        <f t="shared" si="33"/>
        <v>3262.881190720771</v>
      </c>
      <c r="DB36" s="172">
        <f t="shared" si="33"/>
        <v>3684.5067535135677</v>
      </c>
      <c r="DC36" s="172">
        <f t="shared" si="33"/>
        <v>803.3987410961181</v>
      </c>
      <c r="DD36" s="172">
        <f t="shared" si="33"/>
        <v>803.39874109611901</v>
      </c>
      <c r="DE36" s="172">
        <f t="shared" si="33"/>
        <v>3239.8071549460401</v>
      </c>
      <c r="DF36" s="172">
        <f t="shared" si="33"/>
        <v>3659.3350781229528</v>
      </c>
      <c r="DG36" s="172">
        <f t="shared" si="33"/>
        <v>792.56093641404777</v>
      </c>
      <c r="DH36" s="172">
        <f t="shared" si="33"/>
        <v>792.56093641404004</v>
      </c>
      <c r="DI36" s="172">
        <f t="shared" si="33"/>
        <v>0</v>
      </c>
      <c r="DJ36" s="172">
        <f t="shared" si="33"/>
        <v>0</v>
      </c>
      <c r="DK36" s="172">
        <f t="shared" si="33"/>
        <v>0</v>
      </c>
      <c r="DL36" s="172">
        <f t="shared" si="33"/>
        <v>0</v>
      </c>
      <c r="DM36" s="172">
        <f t="shared" si="33"/>
        <v>0</v>
      </c>
      <c r="DN36" s="172">
        <f t="shared" si="33"/>
        <v>0</v>
      </c>
      <c r="DO36" s="172">
        <f t="shared" si="33"/>
        <v>0</v>
      </c>
      <c r="DP36" s="172">
        <f t="shared" si="33"/>
        <v>0</v>
      </c>
      <c r="DQ36" s="172">
        <f t="shared" si="33"/>
        <v>0</v>
      </c>
      <c r="DR36" s="172">
        <f t="shared" si="33"/>
        <v>0</v>
      </c>
      <c r="DS36" s="172">
        <f t="shared" si="33"/>
        <v>0</v>
      </c>
      <c r="DT36" s="172">
        <f t="shared" si="33"/>
        <v>0</v>
      </c>
      <c r="DU36" s="172">
        <f t="shared" si="33"/>
        <v>0</v>
      </c>
      <c r="DV36" s="172">
        <f t="shared" si="33"/>
        <v>0</v>
      </c>
      <c r="DW36" s="172">
        <f t="shared" si="33"/>
        <v>0</v>
      </c>
      <c r="DX36" s="172">
        <f t="shared" si="33"/>
        <v>0</v>
      </c>
      <c r="DY36" s="172">
        <f t="shared" si="33"/>
        <v>0</v>
      </c>
      <c r="DZ36" s="172">
        <f t="shared" si="33"/>
        <v>0</v>
      </c>
      <c r="EA36" s="172">
        <f t="shared" si="33"/>
        <v>0</v>
      </c>
      <c r="EB36" s="172">
        <f t="shared" si="33"/>
        <v>0</v>
      </c>
      <c r="EC36" s="172">
        <f t="shared" ref="EC36:FH36" si="34" xml:space="preserve"> EC$62</f>
        <v>0</v>
      </c>
      <c r="ED36" s="172">
        <f t="shared" si="34"/>
        <v>0</v>
      </c>
      <c r="EE36" s="172">
        <f t="shared" si="34"/>
        <v>0</v>
      </c>
      <c r="EF36" s="172">
        <f t="shared" si="34"/>
        <v>0</v>
      </c>
      <c r="EG36" s="172">
        <f t="shared" si="34"/>
        <v>0</v>
      </c>
      <c r="EH36" s="172">
        <f t="shared" si="34"/>
        <v>0</v>
      </c>
      <c r="EI36" s="172">
        <f t="shared" si="34"/>
        <v>0</v>
      </c>
      <c r="EJ36" s="172">
        <f t="shared" si="34"/>
        <v>0</v>
      </c>
      <c r="EK36" s="172">
        <f t="shared" si="34"/>
        <v>0</v>
      </c>
      <c r="EL36" s="172">
        <f t="shared" si="34"/>
        <v>0</v>
      </c>
      <c r="EM36" s="172">
        <f t="shared" si="34"/>
        <v>0</v>
      </c>
      <c r="EN36" s="172">
        <f t="shared" si="34"/>
        <v>0</v>
      </c>
      <c r="EO36" s="172">
        <f t="shared" si="34"/>
        <v>0</v>
      </c>
      <c r="EP36" s="172">
        <f t="shared" si="34"/>
        <v>0</v>
      </c>
      <c r="EQ36" s="172">
        <f t="shared" si="34"/>
        <v>0</v>
      </c>
      <c r="ER36" s="172">
        <f t="shared" si="34"/>
        <v>0</v>
      </c>
      <c r="ES36" s="172">
        <f t="shared" si="34"/>
        <v>0</v>
      </c>
      <c r="ET36" s="172">
        <f t="shared" si="34"/>
        <v>0</v>
      </c>
      <c r="EU36" s="172">
        <f t="shared" si="34"/>
        <v>0</v>
      </c>
      <c r="EV36" s="172">
        <f t="shared" si="34"/>
        <v>0</v>
      </c>
      <c r="EW36" s="172">
        <f t="shared" si="34"/>
        <v>0</v>
      </c>
      <c r="EX36" s="172">
        <f t="shared" si="34"/>
        <v>0</v>
      </c>
      <c r="EY36" s="172">
        <f t="shared" si="34"/>
        <v>0</v>
      </c>
      <c r="EZ36" s="172">
        <f t="shared" si="34"/>
        <v>0</v>
      </c>
      <c r="FA36" s="172">
        <f t="shared" si="34"/>
        <v>0</v>
      </c>
      <c r="FB36" s="172">
        <f t="shared" si="34"/>
        <v>0</v>
      </c>
      <c r="FC36" s="172">
        <f t="shared" si="34"/>
        <v>0</v>
      </c>
      <c r="FD36" s="172">
        <f t="shared" si="34"/>
        <v>0</v>
      </c>
      <c r="FE36" s="172">
        <f t="shared" si="34"/>
        <v>0</v>
      </c>
      <c r="FF36" s="172">
        <f t="shared" si="34"/>
        <v>0</v>
      </c>
      <c r="FG36" s="172">
        <f t="shared" si="34"/>
        <v>0</v>
      </c>
      <c r="FH36" s="172">
        <f t="shared" si="34"/>
        <v>0</v>
      </c>
      <c r="FI36" s="172">
        <f t="shared" ref="FI36:GJ36" si="35" xml:space="preserve"> FI$62</f>
        <v>0</v>
      </c>
      <c r="FJ36" s="172">
        <f t="shared" si="35"/>
        <v>0</v>
      </c>
      <c r="FK36" s="172">
        <f t="shared" si="35"/>
        <v>0</v>
      </c>
      <c r="FL36" s="172">
        <f t="shared" si="35"/>
        <v>0</v>
      </c>
      <c r="FM36" s="172">
        <f t="shared" si="35"/>
        <v>0</v>
      </c>
      <c r="FN36" s="172">
        <f t="shared" si="35"/>
        <v>0</v>
      </c>
      <c r="FO36" s="172">
        <f t="shared" si="35"/>
        <v>0</v>
      </c>
      <c r="FP36" s="172">
        <f t="shared" si="35"/>
        <v>0</v>
      </c>
      <c r="FQ36" s="172">
        <f t="shared" si="35"/>
        <v>0</v>
      </c>
      <c r="FR36" s="172">
        <f t="shared" si="35"/>
        <v>0</v>
      </c>
      <c r="FS36" s="172">
        <f t="shared" si="35"/>
        <v>0</v>
      </c>
      <c r="FT36" s="172">
        <f t="shared" si="35"/>
        <v>0</v>
      </c>
      <c r="FU36" s="172">
        <f t="shared" si="35"/>
        <v>0</v>
      </c>
      <c r="FV36" s="172">
        <f t="shared" si="35"/>
        <v>0</v>
      </c>
      <c r="FW36" s="172">
        <f t="shared" si="35"/>
        <v>0</v>
      </c>
      <c r="FX36" s="172">
        <f t="shared" si="35"/>
        <v>0</v>
      </c>
      <c r="FY36" s="172">
        <f t="shared" si="35"/>
        <v>0</v>
      </c>
      <c r="FZ36" s="172">
        <f t="shared" si="35"/>
        <v>0</v>
      </c>
      <c r="GA36" s="172">
        <f t="shared" si="35"/>
        <v>0</v>
      </c>
      <c r="GB36" s="172">
        <f t="shared" si="35"/>
        <v>0</v>
      </c>
      <c r="GC36" s="172">
        <f t="shared" si="35"/>
        <v>0</v>
      </c>
      <c r="GD36" s="172">
        <f t="shared" si="35"/>
        <v>0</v>
      </c>
      <c r="GE36" s="172">
        <f t="shared" si="35"/>
        <v>0</v>
      </c>
      <c r="GF36" s="172">
        <f t="shared" si="35"/>
        <v>0</v>
      </c>
      <c r="GG36" s="172">
        <f t="shared" si="35"/>
        <v>0</v>
      </c>
      <c r="GH36" s="172">
        <f t="shared" si="35"/>
        <v>0</v>
      </c>
      <c r="GI36" s="172">
        <f t="shared" si="35"/>
        <v>0</v>
      </c>
      <c r="GJ36" s="172">
        <f t="shared" si="35"/>
        <v>0</v>
      </c>
    </row>
    <row r="37" spans="1:192" s="539" customFormat="1" x14ac:dyDescent="0.25">
      <c r="A37" s="534"/>
      <c r="B37" s="534"/>
      <c r="C37" s="535"/>
      <c r="D37" s="536"/>
      <c r="E37" s="537" t="s">
        <v>167</v>
      </c>
      <c r="F37" s="537"/>
      <c r="G37" s="537" t="str">
        <f xml:space="preserve"> SMU</f>
        <v>$ 000s</v>
      </c>
      <c r="H37" s="537"/>
      <c r="I37" s="538"/>
      <c r="J37" s="537">
        <f t="shared" ref="J37:BU37" si="36" xml:space="preserve"> IF( J32 = 1, $F31, J34 + J35 - J36)</f>
        <v>0</v>
      </c>
      <c r="K37" s="537">
        <f t="shared" si="36"/>
        <v>0</v>
      </c>
      <c r="L37" s="537">
        <f t="shared" si="36"/>
        <v>0</v>
      </c>
      <c r="M37" s="537">
        <f t="shared" si="36"/>
        <v>750</v>
      </c>
      <c r="N37" s="537">
        <f t="shared" si="36"/>
        <v>1500</v>
      </c>
      <c r="O37" s="537">
        <f t="shared" si="36"/>
        <v>1497.5374999999985</v>
      </c>
      <c r="P37" s="537">
        <f t="shared" si="36"/>
        <v>1545.9124999999985</v>
      </c>
      <c r="Q37" s="537">
        <f t="shared" si="36"/>
        <v>3750</v>
      </c>
      <c r="R37" s="537">
        <f t="shared" si="36"/>
        <v>4500</v>
      </c>
      <c r="S37" s="537">
        <f t="shared" si="36"/>
        <v>4598.0823383084571</v>
      </c>
      <c r="T37" s="537">
        <f t="shared" si="36"/>
        <v>4744.5521766169149</v>
      </c>
      <c r="U37" s="537">
        <f t="shared" si="36"/>
        <v>6750</v>
      </c>
      <c r="V37" s="537">
        <f t="shared" si="36"/>
        <v>7500</v>
      </c>
      <c r="W37" s="537">
        <f t="shared" si="36"/>
        <v>7698.6876500581675</v>
      </c>
      <c r="X37" s="537">
        <f t="shared" si="36"/>
        <v>7934.4315501163364</v>
      </c>
      <c r="Y37" s="537">
        <f t="shared" si="36"/>
        <v>9750</v>
      </c>
      <c r="Z37" s="537">
        <f t="shared" si="36"/>
        <v>10500</v>
      </c>
      <c r="AA37" s="537">
        <f t="shared" si="36"/>
        <v>10799.353134386236</v>
      </c>
      <c r="AB37" s="537">
        <f t="shared" si="36"/>
        <v>11142.193768772473</v>
      </c>
      <c r="AC37" s="537">
        <f t="shared" si="36"/>
        <v>12750.000000000002</v>
      </c>
      <c r="AD37" s="537">
        <f t="shared" si="36"/>
        <v>13500.000000000002</v>
      </c>
      <c r="AE37" s="537">
        <f t="shared" si="36"/>
        <v>13900.078491926604</v>
      </c>
      <c r="AF37" s="537">
        <f t="shared" si="36"/>
        <v>14341.194483853209</v>
      </c>
      <c r="AG37" s="537">
        <f t="shared" si="36"/>
        <v>15750.000000000002</v>
      </c>
      <c r="AH37" s="537">
        <f t="shared" si="36"/>
        <v>16500</v>
      </c>
      <c r="AI37" s="537">
        <f t="shared" si="36"/>
        <v>17000.863424802592</v>
      </c>
      <c r="AJ37" s="537">
        <f t="shared" si="36"/>
        <v>17540.314349605185</v>
      </c>
      <c r="AK37" s="537">
        <f t="shared" si="36"/>
        <v>18750.000000000004</v>
      </c>
      <c r="AL37" s="537">
        <f t="shared" si="36"/>
        <v>19500.000000000004</v>
      </c>
      <c r="AM37" s="537">
        <f t="shared" si="36"/>
        <v>20101.707636619496</v>
      </c>
      <c r="AN37" s="537">
        <f t="shared" si="36"/>
        <v>20735.571523238992</v>
      </c>
      <c r="AO37" s="537">
        <f t="shared" si="36"/>
        <v>21750.000000000004</v>
      </c>
      <c r="AP37" s="537">
        <f t="shared" si="36"/>
        <v>22500.000000000004</v>
      </c>
      <c r="AQ37" s="537">
        <f t="shared" si="36"/>
        <v>23202.610832457212</v>
      </c>
      <c r="AR37" s="537">
        <f t="shared" si="36"/>
        <v>23938.909164914421</v>
      </c>
      <c r="AS37" s="537">
        <f t="shared" si="36"/>
        <v>24750.000000000004</v>
      </c>
      <c r="AT37" s="537">
        <f t="shared" si="36"/>
        <v>25500.000000000004</v>
      </c>
      <c r="AU37" s="537">
        <f t="shared" si="36"/>
        <v>26250.000000000004</v>
      </c>
      <c r="AV37" s="537">
        <f t="shared" si="36"/>
        <v>27000.000000000004</v>
      </c>
      <c r="AW37" s="537">
        <f t="shared" si="36"/>
        <v>27750.000000000004</v>
      </c>
      <c r="AX37" s="537">
        <f t="shared" si="36"/>
        <v>28500.000000000004</v>
      </c>
      <c r="AY37" s="537">
        <f t="shared" si="36"/>
        <v>29250.000000000004</v>
      </c>
      <c r="AZ37" s="537">
        <f t="shared" si="36"/>
        <v>30000.000000000004</v>
      </c>
      <c r="BA37" s="537">
        <f t="shared" si="36"/>
        <v>29000.000000000004</v>
      </c>
      <c r="BB37" s="537">
        <f t="shared" si="36"/>
        <v>28000.000000000004</v>
      </c>
      <c r="BC37" s="537">
        <f t="shared" si="36"/>
        <v>27000.000000000007</v>
      </c>
      <c r="BD37" s="537">
        <f t="shared" si="36"/>
        <v>26000.000000000007</v>
      </c>
      <c r="BE37" s="537">
        <f t="shared" si="36"/>
        <v>25000.000000000007</v>
      </c>
      <c r="BF37" s="537">
        <f t="shared" si="36"/>
        <v>24000.000000000007</v>
      </c>
      <c r="BG37" s="537">
        <f t="shared" si="36"/>
        <v>23000.000000000007</v>
      </c>
      <c r="BH37" s="537">
        <f t="shared" si="36"/>
        <v>22000.000000000007</v>
      </c>
      <c r="BI37" s="537">
        <f t="shared" si="36"/>
        <v>21000.000000000007</v>
      </c>
      <c r="BJ37" s="537">
        <f t="shared" si="36"/>
        <v>20000.000000000007</v>
      </c>
      <c r="BK37" s="537">
        <f t="shared" si="36"/>
        <v>19000.000000000007</v>
      </c>
      <c r="BL37" s="537">
        <f t="shared" si="36"/>
        <v>18000.000000000007</v>
      </c>
      <c r="BM37" s="537">
        <f t="shared" si="36"/>
        <v>17000.000000000007</v>
      </c>
      <c r="BN37" s="537">
        <f t="shared" si="36"/>
        <v>16000.000000000007</v>
      </c>
      <c r="BO37" s="537">
        <f t="shared" si="36"/>
        <v>15000.000000000007</v>
      </c>
      <c r="BP37" s="537">
        <f t="shared" si="36"/>
        <v>14000.000000000007</v>
      </c>
      <c r="BQ37" s="537">
        <f t="shared" si="36"/>
        <v>13000.000000000007</v>
      </c>
      <c r="BR37" s="537">
        <f t="shared" si="36"/>
        <v>12000.000000000007</v>
      </c>
      <c r="BS37" s="537">
        <f t="shared" si="36"/>
        <v>11000.000000000007</v>
      </c>
      <c r="BT37" s="537">
        <f t="shared" si="36"/>
        <v>10000.000000000007</v>
      </c>
      <c r="BU37" s="537">
        <f t="shared" si="36"/>
        <v>9000.0000000000073</v>
      </c>
      <c r="BV37" s="537">
        <f t="shared" ref="BV37:EG37" si="37" xml:space="preserve"> IF( BV32 = 1, $F31, BV34 + BV35 - BV36)</f>
        <v>8000.0000000000064</v>
      </c>
      <c r="BW37" s="537">
        <f t="shared" si="37"/>
        <v>7000.0000000000073</v>
      </c>
      <c r="BX37" s="537">
        <f t="shared" si="37"/>
        <v>6000.0000000000073</v>
      </c>
      <c r="BY37" s="537">
        <f t="shared" si="37"/>
        <v>5000.0000000000073</v>
      </c>
      <c r="BZ37" s="537">
        <f t="shared" si="37"/>
        <v>4000.0000000000064</v>
      </c>
      <c r="CA37" s="537">
        <f t="shared" si="37"/>
        <v>3000.0000000000064</v>
      </c>
      <c r="CB37" s="537">
        <f t="shared" si="37"/>
        <v>2000.0000000000064</v>
      </c>
      <c r="CC37" s="537">
        <f t="shared" si="37"/>
        <v>1000.0000000000064</v>
      </c>
      <c r="CD37" s="537">
        <f t="shared" si="37"/>
        <v>6.3664629124104977E-12</v>
      </c>
      <c r="CE37" s="537">
        <f t="shared" si="37"/>
        <v>0</v>
      </c>
      <c r="CF37" s="537">
        <f t="shared" si="37"/>
        <v>0</v>
      </c>
      <c r="CG37" s="537">
        <f t="shared" si="37"/>
        <v>0</v>
      </c>
      <c r="CH37" s="537">
        <f t="shared" si="37"/>
        <v>0</v>
      </c>
      <c r="CI37" s="537">
        <f t="shared" si="37"/>
        <v>0</v>
      </c>
      <c r="CJ37" s="537">
        <f t="shared" si="37"/>
        <v>0</v>
      </c>
      <c r="CK37" s="537">
        <f t="shared" si="37"/>
        <v>0</v>
      </c>
      <c r="CL37" s="537">
        <f t="shared" si="37"/>
        <v>0</v>
      </c>
      <c r="CM37" s="537">
        <f t="shared" si="37"/>
        <v>0</v>
      </c>
      <c r="CN37" s="537">
        <f t="shared" si="37"/>
        <v>0</v>
      </c>
      <c r="CO37" s="537">
        <f t="shared" si="37"/>
        <v>0</v>
      </c>
      <c r="CP37" s="537">
        <f t="shared" si="37"/>
        <v>0</v>
      </c>
      <c r="CQ37" s="537">
        <f t="shared" si="37"/>
        <v>0</v>
      </c>
      <c r="CR37" s="537">
        <f t="shared" si="37"/>
        <v>0</v>
      </c>
      <c r="CS37" s="537">
        <f t="shared" si="37"/>
        <v>0</v>
      </c>
      <c r="CT37" s="537">
        <f t="shared" si="37"/>
        <v>0</v>
      </c>
      <c r="CU37" s="537">
        <f t="shared" si="37"/>
        <v>0</v>
      </c>
      <c r="CV37" s="537">
        <f t="shared" si="37"/>
        <v>0</v>
      </c>
      <c r="CW37" s="537">
        <f t="shared" si="37"/>
        <v>0</v>
      </c>
      <c r="CX37" s="537">
        <f t="shared" si="37"/>
        <v>0</v>
      </c>
      <c r="CY37" s="537">
        <f t="shared" si="37"/>
        <v>0</v>
      </c>
      <c r="CZ37" s="537">
        <f t="shared" si="37"/>
        <v>0</v>
      </c>
      <c r="DA37" s="537">
        <f t="shared" si="37"/>
        <v>0</v>
      </c>
      <c r="DB37" s="537">
        <f t="shared" si="37"/>
        <v>0</v>
      </c>
      <c r="DC37" s="537">
        <f t="shared" si="37"/>
        <v>0</v>
      </c>
      <c r="DD37" s="537">
        <f t="shared" si="37"/>
        <v>0</v>
      </c>
      <c r="DE37" s="537">
        <f t="shared" si="37"/>
        <v>0</v>
      </c>
      <c r="DF37" s="537">
        <f t="shared" si="37"/>
        <v>0</v>
      </c>
      <c r="DG37" s="537">
        <f t="shared" si="37"/>
        <v>0</v>
      </c>
      <c r="DH37" s="537">
        <f t="shared" si="37"/>
        <v>9.0949470177292824E-12</v>
      </c>
      <c r="DI37" s="537">
        <f t="shared" si="37"/>
        <v>9.0949470177292824E-12</v>
      </c>
      <c r="DJ37" s="537">
        <f t="shared" si="37"/>
        <v>9.0949470177292824E-12</v>
      </c>
      <c r="DK37" s="537">
        <f t="shared" si="37"/>
        <v>9.0949470177292824E-12</v>
      </c>
      <c r="DL37" s="537">
        <f t="shared" si="37"/>
        <v>9.0949470177292824E-12</v>
      </c>
      <c r="DM37" s="537">
        <f t="shared" si="37"/>
        <v>9.0949470177292824E-12</v>
      </c>
      <c r="DN37" s="537">
        <f t="shared" si="37"/>
        <v>9.0949470177292824E-12</v>
      </c>
      <c r="DO37" s="537">
        <f t="shared" si="37"/>
        <v>9.0949470177292824E-12</v>
      </c>
      <c r="DP37" s="537">
        <f t="shared" si="37"/>
        <v>9.0949470177292824E-12</v>
      </c>
      <c r="DQ37" s="537">
        <f t="shared" si="37"/>
        <v>9.0949470177292824E-12</v>
      </c>
      <c r="DR37" s="537">
        <f t="shared" si="37"/>
        <v>9.0949470177292824E-12</v>
      </c>
      <c r="DS37" s="537">
        <f t="shared" si="37"/>
        <v>9.0949470177292824E-12</v>
      </c>
      <c r="DT37" s="537">
        <f t="shared" si="37"/>
        <v>9.0949470177292824E-12</v>
      </c>
      <c r="DU37" s="537">
        <f t="shared" si="37"/>
        <v>9.0949470177292824E-12</v>
      </c>
      <c r="DV37" s="537">
        <f t="shared" si="37"/>
        <v>9.0949470177292824E-12</v>
      </c>
      <c r="DW37" s="537">
        <f t="shared" si="37"/>
        <v>9.0949470177292824E-12</v>
      </c>
      <c r="DX37" s="537">
        <f t="shared" si="37"/>
        <v>9.0949470177292824E-12</v>
      </c>
      <c r="DY37" s="537">
        <f t="shared" si="37"/>
        <v>9.0949470177292824E-12</v>
      </c>
      <c r="DZ37" s="537">
        <f t="shared" si="37"/>
        <v>9.0949470177292824E-12</v>
      </c>
      <c r="EA37" s="537">
        <f t="shared" si="37"/>
        <v>9.0949470177292824E-12</v>
      </c>
      <c r="EB37" s="537">
        <f t="shared" si="37"/>
        <v>9.0949470177292824E-12</v>
      </c>
      <c r="EC37" s="537">
        <f t="shared" si="37"/>
        <v>9.0949470177292824E-12</v>
      </c>
      <c r="ED37" s="537">
        <f t="shared" si="37"/>
        <v>9.0949470177292824E-12</v>
      </c>
      <c r="EE37" s="537">
        <f t="shared" si="37"/>
        <v>9.0949470177292824E-12</v>
      </c>
      <c r="EF37" s="537">
        <f t="shared" si="37"/>
        <v>9.0949470177292824E-12</v>
      </c>
      <c r="EG37" s="537">
        <f t="shared" si="37"/>
        <v>9.0949470177292824E-12</v>
      </c>
      <c r="EH37" s="537">
        <f t="shared" ref="EH37:GJ37" si="38" xml:space="preserve"> IF( EH32 = 1, $F31, EH34 + EH35 - EH36)</f>
        <v>9.0949470177292824E-12</v>
      </c>
      <c r="EI37" s="537">
        <f t="shared" si="38"/>
        <v>9.0949470177292824E-12</v>
      </c>
      <c r="EJ37" s="537">
        <f t="shared" si="38"/>
        <v>9.0949470177292824E-12</v>
      </c>
      <c r="EK37" s="537">
        <f t="shared" si="38"/>
        <v>9.0949470177292824E-12</v>
      </c>
      <c r="EL37" s="537">
        <f t="shared" si="38"/>
        <v>9.0949470177292824E-12</v>
      </c>
      <c r="EM37" s="537">
        <f t="shared" si="38"/>
        <v>9.0949470177292824E-12</v>
      </c>
      <c r="EN37" s="537">
        <f t="shared" si="38"/>
        <v>9.0949470177292824E-12</v>
      </c>
      <c r="EO37" s="537">
        <f t="shared" si="38"/>
        <v>9.0949470177292824E-12</v>
      </c>
      <c r="EP37" s="537">
        <f t="shared" si="38"/>
        <v>9.0949470177292824E-12</v>
      </c>
      <c r="EQ37" s="537">
        <f t="shared" si="38"/>
        <v>9.0949470177292824E-12</v>
      </c>
      <c r="ER37" s="537">
        <f t="shared" si="38"/>
        <v>9.0949470177292824E-12</v>
      </c>
      <c r="ES37" s="537">
        <f t="shared" si="38"/>
        <v>9.0949470177292824E-12</v>
      </c>
      <c r="ET37" s="537">
        <f t="shared" si="38"/>
        <v>9.0949470177292824E-12</v>
      </c>
      <c r="EU37" s="537">
        <f t="shared" si="38"/>
        <v>9.0949470177292824E-12</v>
      </c>
      <c r="EV37" s="537">
        <f t="shared" si="38"/>
        <v>9.0949470177292824E-12</v>
      </c>
      <c r="EW37" s="537">
        <f t="shared" si="38"/>
        <v>9.0949470177292824E-12</v>
      </c>
      <c r="EX37" s="537">
        <f t="shared" si="38"/>
        <v>9.0949470177292824E-12</v>
      </c>
      <c r="EY37" s="537">
        <f t="shared" si="38"/>
        <v>9.0949470177292824E-12</v>
      </c>
      <c r="EZ37" s="537">
        <f t="shared" si="38"/>
        <v>9.0949470177292824E-12</v>
      </c>
      <c r="FA37" s="537">
        <f t="shared" si="38"/>
        <v>9.0949470177292824E-12</v>
      </c>
      <c r="FB37" s="537">
        <f t="shared" si="38"/>
        <v>9.0949470177292824E-12</v>
      </c>
      <c r="FC37" s="537">
        <f t="shared" si="38"/>
        <v>9.0949470177292824E-12</v>
      </c>
      <c r="FD37" s="537">
        <f t="shared" si="38"/>
        <v>9.0949470177292824E-12</v>
      </c>
      <c r="FE37" s="537">
        <f t="shared" si="38"/>
        <v>9.0949470177292824E-12</v>
      </c>
      <c r="FF37" s="537">
        <f t="shared" si="38"/>
        <v>9.0949470177292824E-12</v>
      </c>
      <c r="FG37" s="537">
        <f t="shared" si="38"/>
        <v>9.0949470177292824E-12</v>
      </c>
      <c r="FH37" s="537">
        <f t="shared" si="38"/>
        <v>9.0949470177292824E-12</v>
      </c>
      <c r="FI37" s="537">
        <f t="shared" si="38"/>
        <v>9.0949470177292824E-12</v>
      </c>
      <c r="FJ37" s="537">
        <f t="shared" si="38"/>
        <v>9.0949470177292824E-12</v>
      </c>
      <c r="FK37" s="537">
        <f t="shared" si="38"/>
        <v>9.0949470177292824E-12</v>
      </c>
      <c r="FL37" s="537">
        <f t="shared" si="38"/>
        <v>9.0949470177292824E-12</v>
      </c>
      <c r="FM37" s="537">
        <f t="shared" si="38"/>
        <v>9.0949470177292824E-12</v>
      </c>
      <c r="FN37" s="537">
        <f t="shared" si="38"/>
        <v>9.0949470177292824E-12</v>
      </c>
      <c r="FO37" s="537">
        <f t="shared" si="38"/>
        <v>9.0949470177292824E-12</v>
      </c>
      <c r="FP37" s="537">
        <f t="shared" si="38"/>
        <v>9.0949470177292824E-12</v>
      </c>
      <c r="FQ37" s="537">
        <f t="shared" si="38"/>
        <v>9.0949470177292824E-12</v>
      </c>
      <c r="FR37" s="537">
        <f t="shared" si="38"/>
        <v>9.0949470177292824E-12</v>
      </c>
      <c r="FS37" s="537">
        <f t="shared" si="38"/>
        <v>9.0949470177292824E-12</v>
      </c>
      <c r="FT37" s="537">
        <f t="shared" si="38"/>
        <v>9.0949470177292824E-12</v>
      </c>
      <c r="FU37" s="537">
        <f t="shared" si="38"/>
        <v>9.0949470177292824E-12</v>
      </c>
      <c r="FV37" s="537">
        <f t="shared" si="38"/>
        <v>9.0949470177292824E-12</v>
      </c>
      <c r="FW37" s="537">
        <f t="shared" si="38"/>
        <v>9.0949470177292824E-12</v>
      </c>
      <c r="FX37" s="537">
        <f t="shared" si="38"/>
        <v>9.0949470177292824E-12</v>
      </c>
      <c r="FY37" s="537">
        <f t="shared" si="38"/>
        <v>9.0949470177292824E-12</v>
      </c>
      <c r="FZ37" s="537">
        <f t="shared" si="38"/>
        <v>9.0949470177292824E-12</v>
      </c>
      <c r="GA37" s="537">
        <f t="shared" si="38"/>
        <v>9.0949470177292824E-12</v>
      </c>
      <c r="GB37" s="537">
        <f t="shared" si="38"/>
        <v>9.0949470177292824E-12</v>
      </c>
      <c r="GC37" s="537">
        <f t="shared" si="38"/>
        <v>9.0949470177292824E-12</v>
      </c>
      <c r="GD37" s="537">
        <f t="shared" si="38"/>
        <v>9.0949470177292824E-12</v>
      </c>
      <c r="GE37" s="537">
        <f t="shared" si="38"/>
        <v>9.0949470177292824E-12</v>
      </c>
      <c r="GF37" s="537">
        <f t="shared" si="38"/>
        <v>9.0949470177292824E-12</v>
      </c>
      <c r="GG37" s="537">
        <f t="shared" si="38"/>
        <v>9.0949470177292824E-12</v>
      </c>
      <c r="GH37" s="537">
        <f t="shared" si="38"/>
        <v>9.0949470177292824E-12</v>
      </c>
      <c r="GI37" s="537">
        <f t="shared" si="38"/>
        <v>9.0949470177292824E-12</v>
      </c>
      <c r="GJ37" s="537">
        <f t="shared" si="38"/>
        <v>9.0949470177292824E-12</v>
      </c>
    </row>
    <row r="40" spans="1:192" x14ac:dyDescent="0.25">
      <c r="A40" s="15" t="s">
        <v>169</v>
      </c>
    </row>
    <row r="42" spans="1:192" s="293" customFormat="1" x14ac:dyDescent="0.25">
      <c r="A42" s="288"/>
      <c r="B42" s="288"/>
      <c r="C42" s="289"/>
      <c r="D42" s="290"/>
      <c r="E42" s="291" t="s">
        <v>170</v>
      </c>
      <c r="F42" s="387"/>
      <c r="G42" s="291" t="str">
        <f xml:space="preserve"> SMU</f>
        <v>$ 000s</v>
      </c>
      <c r="H42" s="291"/>
      <c r="I42" s="292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</row>
    <row r="43" spans="1:192" s="275" customFormat="1" x14ac:dyDescent="0.25">
      <c r="A43" s="15"/>
      <c r="B43" s="15"/>
      <c r="C43" s="21"/>
      <c r="D43" s="60"/>
      <c r="E43" s="301" t="str">
        <f xml:space="preserve"> Time!E$76</f>
        <v>Financial close date flag</v>
      </c>
      <c r="F43" s="301">
        <f xml:space="preserve"> Time!F$76</f>
        <v>0</v>
      </c>
      <c r="G43" s="301" t="str">
        <f xml:space="preserve"> Time!G$76</f>
        <v>flag</v>
      </c>
      <c r="H43" s="301">
        <f xml:space="preserve"> Time!H$76</f>
        <v>1</v>
      </c>
      <c r="I43" s="301">
        <f xml:space="preserve"> Time!I$76</f>
        <v>0</v>
      </c>
      <c r="J43" s="301">
        <f xml:space="preserve"> Time!J$76</f>
        <v>0</v>
      </c>
      <c r="K43" s="301">
        <f xml:space="preserve"> Time!K$76</f>
        <v>0</v>
      </c>
      <c r="L43" s="301">
        <f xml:space="preserve"> Time!L$76</f>
        <v>1</v>
      </c>
      <c r="M43" s="301">
        <f xml:space="preserve"> Time!M$76</f>
        <v>0</v>
      </c>
      <c r="N43" s="301">
        <f xml:space="preserve"> Time!N$76</f>
        <v>0</v>
      </c>
      <c r="O43" s="301">
        <f xml:space="preserve"> Time!O$76</f>
        <v>0</v>
      </c>
      <c r="P43" s="301">
        <f xml:space="preserve"> Time!P$76</f>
        <v>0</v>
      </c>
      <c r="Q43" s="301">
        <f xml:space="preserve"> Time!Q$76</f>
        <v>0</v>
      </c>
      <c r="R43" s="301">
        <f xml:space="preserve"> Time!R$76</f>
        <v>0</v>
      </c>
      <c r="S43" s="301">
        <f xml:space="preserve"> Time!S$76</f>
        <v>0</v>
      </c>
      <c r="T43" s="301">
        <f xml:space="preserve"> Time!T$76</f>
        <v>0</v>
      </c>
      <c r="U43" s="301">
        <f xml:space="preserve"> Time!U$76</f>
        <v>0</v>
      </c>
      <c r="V43" s="301">
        <f xml:space="preserve"> Time!V$76</f>
        <v>0</v>
      </c>
      <c r="W43" s="301">
        <f xml:space="preserve"> Time!W$76</f>
        <v>0</v>
      </c>
      <c r="X43" s="301">
        <f xml:space="preserve"> Time!X$76</f>
        <v>0</v>
      </c>
      <c r="Y43" s="301">
        <f xml:space="preserve"> Time!Y$76</f>
        <v>0</v>
      </c>
      <c r="Z43" s="301">
        <f xml:space="preserve"> Time!Z$76</f>
        <v>0</v>
      </c>
      <c r="AA43" s="301">
        <f xml:space="preserve"> Time!AA$76</f>
        <v>0</v>
      </c>
      <c r="AB43" s="301">
        <f xml:space="preserve"> Time!AB$76</f>
        <v>0</v>
      </c>
      <c r="AC43" s="301">
        <f xml:space="preserve"> Time!AC$76</f>
        <v>0</v>
      </c>
      <c r="AD43" s="301">
        <f xml:space="preserve"> Time!AD$76</f>
        <v>0</v>
      </c>
      <c r="AE43" s="301">
        <f xml:space="preserve"> Time!AE$76</f>
        <v>0</v>
      </c>
      <c r="AF43" s="301">
        <f xml:space="preserve"> Time!AF$76</f>
        <v>0</v>
      </c>
      <c r="AG43" s="301">
        <f xml:space="preserve"> Time!AG$76</f>
        <v>0</v>
      </c>
      <c r="AH43" s="301">
        <f xml:space="preserve"> Time!AH$76</f>
        <v>0</v>
      </c>
      <c r="AI43" s="301">
        <f xml:space="preserve"> Time!AI$76</f>
        <v>0</v>
      </c>
      <c r="AJ43" s="301">
        <f xml:space="preserve"> Time!AJ$76</f>
        <v>0</v>
      </c>
      <c r="AK43" s="301">
        <f xml:space="preserve"> Time!AK$76</f>
        <v>0</v>
      </c>
      <c r="AL43" s="301">
        <f xml:space="preserve"> Time!AL$76</f>
        <v>0</v>
      </c>
      <c r="AM43" s="301">
        <f xml:space="preserve"> Time!AM$76</f>
        <v>0</v>
      </c>
      <c r="AN43" s="301">
        <f xml:space="preserve"> Time!AN$76</f>
        <v>0</v>
      </c>
      <c r="AO43" s="301">
        <f xml:space="preserve"> Time!AO$76</f>
        <v>0</v>
      </c>
      <c r="AP43" s="301">
        <f xml:space="preserve"> Time!AP$76</f>
        <v>0</v>
      </c>
      <c r="AQ43" s="301">
        <f xml:space="preserve"> Time!AQ$76</f>
        <v>0</v>
      </c>
      <c r="AR43" s="301">
        <f xml:space="preserve"> Time!AR$76</f>
        <v>0</v>
      </c>
      <c r="AS43" s="301">
        <f xml:space="preserve"> Time!AS$76</f>
        <v>0</v>
      </c>
      <c r="AT43" s="301">
        <f xml:space="preserve"> Time!AT$76</f>
        <v>0</v>
      </c>
      <c r="AU43" s="301">
        <f xml:space="preserve"> Time!AU$76</f>
        <v>0</v>
      </c>
      <c r="AV43" s="301">
        <f xml:space="preserve"> Time!AV$76</f>
        <v>0</v>
      </c>
      <c r="AW43" s="301">
        <f xml:space="preserve"> Time!AW$76</f>
        <v>0</v>
      </c>
      <c r="AX43" s="301">
        <f xml:space="preserve"> Time!AX$76</f>
        <v>0</v>
      </c>
      <c r="AY43" s="301">
        <f xml:space="preserve"> Time!AY$76</f>
        <v>0</v>
      </c>
      <c r="AZ43" s="301">
        <f xml:space="preserve"> Time!AZ$76</f>
        <v>0</v>
      </c>
      <c r="BA43" s="301">
        <f xml:space="preserve"> Time!BA$76</f>
        <v>0</v>
      </c>
      <c r="BB43" s="301">
        <f xml:space="preserve"> Time!BB$76</f>
        <v>0</v>
      </c>
      <c r="BC43" s="301">
        <f xml:space="preserve"> Time!BC$76</f>
        <v>0</v>
      </c>
      <c r="BD43" s="301">
        <f xml:space="preserve"> Time!BD$76</f>
        <v>0</v>
      </c>
      <c r="BE43" s="301">
        <f xml:space="preserve"> Time!BE$76</f>
        <v>0</v>
      </c>
      <c r="BF43" s="301">
        <f xml:space="preserve"> Time!BF$76</f>
        <v>0</v>
      </c>
      <c r="BG43" s="301">
        <f xml:space="preserve"> Time!BG$76</f>
        <v>0</v>
      </c>
      <c r="BH43" s="301">
        <f xml:space="preserve"> Time!BH$76</f>
        <v>0</v>
      </c>
      <c r="BI43" s="301">
        <f xml:space="preserve"> Time!BI$76</f>
        <v>0</v>
      </c>
      <c r="BJ43" s="301">
        <f xml:space="preserve"> Time!BJ$76</f>
        <v>0</v>
      </c>
      <c r="BK43" s="301">
        <f xml:space="preserve"> Time!BK$76</f>
        <v>0</v>
      </c>
      <c r="BL43" s="301">
        <f xml:space="preserve"> Time!BL$76</f>
        <v>0</v>
      </c>
      <c r="BM43" s="301">
        <f xml:space="preserve"> Time!BM$76</f>
        <v>0</v>
      </c>
      <c r="BN43" s="301">
        <f xml:space="preserve"> Time!BN$76</f>
        <v>0</v>
      </c>
      <c r="BO43" s="301">
        <f xml:space="preserve"> Time!BO$76</f>
        <v>0</v>
      </c>
      <c r="BP43" s="301">
        <f xml:space="preserve"> Time!BP$76</f>
        <v>0</v>
      </c>
      <c r="BQ43" s="301">
        <f xml:space="preserve"> Time!BQ$76</f>
        <v>0</v>
      </c>
      <c r="BR43" s="301">
        <f xml:space="preserve"> Time!BR$76</f>
        <v>0</v>
      </c>
      <c r="BS43" s="301">
        <f xml:space="preserve"> Time!BS$76</f>
        <v>0</v>
      </c>
      <c r="BT43" s="301">
        <f xml:space="preserve"> Time!BT$76</f>
        <v>0</v>
      </c>
      <c r="BU43" s="301">
        <f xml:space="preserve"> Time!BU$76</f>
        <v>0</v>
      </c>
      <c r="BV43" s="301">
        <f xml:space="preserve"> Time!BV$76</f>
        <v>0</v>
      </c>
      <c r="BW43" s="301">
        <f xml:space="preserve"> Time!BW$76</f>
        <v>0</v>
      </c>
      <c r="BX43" s="301">
        <f xml:space="preserve"> Time!BX$76</f>
        <v>0</v>
      </c>
      <c r="BY43" s="301">
        <f xml:space="preserve"> Time!BY$76</f>
        <v>0</v>
      </c>
      <c r="BZ43" s="301">
        <f xml:space="preserve"> Time!BZ$76</f>
        <v>0</v>
      </c>
      <c r="CA43" s="301">
        <f xml:space="preserve"> Time!CA$76</f>
        <v>0</v>
      </c>
      <c r="CB43" s="301">
        <f xml:space="preserve"> Time!CB$76</f>
        <v>0</v>
      </c>
      <c r="CC43" s="301">
        <f xml:space="preserve"> Time!CC$76</f>
        <v>0</v>
      </c>
      <c r="CD43" s="301">
        <f xml:space="preserve"> Time!CD$76</f>
        <v>0</v>
      </c>
      <c r="CE43" s="301">
        <f xml:space="preserve"> Time!CE$76</f>
        <v>0</v>
      </c>
      <c r="CF43" s="301">
        <f xml:space="preserve"> Time!CF$76</f>
        <v>0</v>
      </c>
      <c r="CG43" s="301">
        <f xml:space="preserve"> Time!CG$76</f>
        <v>0</v>
      </c>
      <c r="CH43" s="301">
        <f xml:space="preserve"> Time!CH$76</f>
        <v>0</v>
      </c>
      <c r="CI43" s="301">
        <f xml:space="preserve"> Time!CI$76</f>
        <v>0</v>
      </c>
      <c r="CJ43" s="301">
        <f xml:space="preserve"> Time!CJ$76</f>
        <v>0</v>
      </c>
      <c r="CK43" s="301">
        <f xml:space="preserve"> Time!CK$76</f>
        <v>0</v>
      </c>
      <c r="CL43" s="301">
        <f xml:space="preserve"> Time!CL$76</f>
        <v>0</v>
      </c>
      <c r="CM43" s="301">
        <f xml:space="preserve"> Time!CM$76</f>
        <v>0</v>
      </c>
      <c r="CN43" s="301">
        <f xml:space="preserve"> Time!CN$76</f>
        <v>0</v>
      </c>
      <c r="CO43" s="301">
        <f xml:space="preserve"> Time!CO$76</f>
        <v>0</v>
      </c>
      <c r="CP43" s="301">
        <f xml:space="preserve"> Time!CP$76</f>
        <v>0</v>
      </c>
      <c r="CQ43" s="301">
        <f xml:space="preserve"> Time!CQ$76</f>
        <v>0</v>
      </c>
      <c r="CR43" s="301">
        <f xml:space="preserve"> Time!CR$76</f>
        <v>0</v>
      </c>
      <c r="CS43" s="301">
        <f xml:space="preserve"> Time!CS$76</f>
        <v>0</v>
      </c>
      <c r="CT43" s="301">
        <f xml:space="preserve"> Time!CT$76</f>
        <v>0</v>
      </c>
      <c r="CU43" s="301">
        <f xml:space="preserve"> Time!CU$76</f>
        <v>0</v>
      </c>
      <c r="CV43" s="301">
        <f xml:space="preserve"> Time!CV$76</f>
        <v>0</v>
      </c>
      <c r="CW43" s="301">
        <f xml:space="preserve"> Time!CW$76</f>
        <v>0</v>
      </c>
      <c r="CX43" s="301">
        <f xml:space="preserve"> Time!CX$76</f>
        <v>0</v>
      </c>
      <c r="CY43" s="301">
        <f xml:space="preserve"> Time!CY$76</f>
        <v>0</v>
      </c>
      <c r="CZ43" s="301">
        <f xml:space="preserve"> Time!CZ$76</f>
        <v>0</v>
      </c>
      <c r="DA43" s="301">
        <f xml:space="preserve"> Time!DA$76</f>
        <v>0</v>
      </c>
      <c r="DB43" s="301">
        <f xml:space="preserve"> Time!DB$76</f>
        <v>0</v>
      </c>
      <c r="DC43" s="301">
        <f xml:space="preserve"> Time!DC$76</f>
        <v>0</v>
      </c>
      <c r="DD43" s="301">
        <f xml:space="preserve"> Time!DD$76</f>
        <v>0</v>
      </c>
      <c r="DE43" s="301">
        <f xml:space="preserve"> Time!DE$76</f>
        <v>0</v>
      </c>
      <c r="DF43" s="301">
        <f xml:space="preserve"> Time!DF$76</f>
        <v>0</v>
      </c>
      <c r="DG43" s="301">
        <f xml:space="preserve"> Time!DG$76</f>
        <v>0</v>
      </c>
      <c r="DH43" s="301">
        <f xml:space="preserve"> Time!DH$76</f>
        <v>0</v>
      </c>
      <c r="DI43" s="301">
        <f xml:space="preserve"> Time!DI$76</f>
        <v>0</v>
      </c>
      <c r="DJ43" s="301">
        <f xml:space="preserve"> Time!DJ$76</f>
        <v>0</v>
      </c>
      <c r="DK43" s="301">
        <f xml:space="preserve"> Time!DK$76</f>
        <v>0</v>
      </c>
      <c r="DL43" s="301">
        <f xml:space="preserve"> Time!DL$76</f>
        <v>0</v>
      </c>
      <c r="DM43" s="301">
        <f xml:space="preserve"> Time!DM$76</f>
        <v>0</v>
      </c>
      <c r="DN43" s="301">
        <f xml:space="preserve"> Time!DN$76</f>
        <v>0</v>
      </c>
      <c r="DO43" s="301">
        <f xml:space="preserve"> Time!DO$76</f>
        <v>0</v>
      </c>
      <c r="DP43" s="301">
        <f xml:space="preserve"> Time!DP$76</f>
        <v>0</v>
      </c>
      <c r="DQ43" s="301">
        <f xml:space="preserve"> Time!DQ$76</f>
        <v>0</v>
      </c>
      <c r="DR43" s="301">
        <f xml:space="preserve"> Time!DR$76</f>
        <v>0</v>
      </c>
      <c r="DS43" s="301">
        <f xml:space="preserve"> Time!DS$76</f>
        <v>0</v>
      </c>
      <c r="DT43" s="301">
        <f xml:space="preserve"> Time!DT$76</f>
        <v>0</v>
      </c>
      <c r="DU43" s="301">
        <f xml:space="preserve"> Time!DU$76</f>
        <v>0</v>
      </c>
      <c r="DV43" s="301">
        <f xml:space="preserve"> Time!DV$76</f>
        <v>0</v>
      </c>
      <c r="DW43" s="301">
        <f xml:space="preserve"> Time!DW$76</f>
        <v>0</v>
      </c>
      <c r="DX43" s="301">
        <f xml:space="preserve"> Time!DX$76</f>
        <v>0</v>
      </c>
      <c r="DY43" s="301">
        <f xml:space="preserve"> Time!DY$76</f>
        <v>0</v>
      </c>
      <c r="DZ43" s="301">
        <f xml:space="preserve"> Time!DZ$76</f>
        <v>0</v>
      </c>
      <c r="EA43" s="301">
        <f xml:space="preserve"> Time!EA$76</f>
        <v>0</v>
      </c>
      <c r="EB43" s="301">
        <f xml:space="preserve"> Time!EB$76</f>
        <v>0</v>
      </c>
      <c r="EC43" s="301">
        <f xml:space="preserve"> Time!EC$76</f>
        <v>0</v>
      </c>
      <c r="ED43" s="301">
        <f xml:space="preserve"> Time!ED$76</f>
        <v>0</v>
      </c>
      <c r="EE43" s="301">
        <f xml:space="preserve"> Time!EE$76</f>
        <v>0</v>
      </c>
      <c r="EF43" s="301">
        <f xml:space="preserve"> Time!EF$76</f>
        <v>0</v>
      </c>
      <c r="EG43" s="301">
        <f xml:space="preserve"> Time!EG$76</f>
        <v>0</v>
      </c>
      <c r="EH43" s="301">
        <f xml:space="preserve"> Time!EH$76</f>
        <v>0</v>
      </c>
      <c r="EI43" s="301">
        <f xml:space="preserve"> Time!EI$76</f>
        <v>0</v>
      </c>
      <c r="EJ43" s="301">
        <f xml:space="preserve"> Time!EJ$76</f>
        <v>0</v>
      </c>
      <c r="EK43" s="301">
        <f xml:space="preserve"> Time!EK$76</f>
        <v>0</v>
      </c>
      <c r="EL43" s="301">
        <f xml:space="preserve"> Time!EL$76</f>
        <v>0</v>
      </c>
      <c r="EM43" s="301">
        <f xml:space="preserve"> Time!EM$76</f>
        <v>0</v>
      </c>
      <c r="EN43" s="301">
        <f xml:space="preserve"> Time!EN$76</f>
        <v>0</v>
      </c>
      <c r="EO43" s="301">
        <f xml:space="preserve"> Time!EO$76</f>
        <v>0</v>
      </c>
      <c r="EP43" s="301">
        <f xml:space="preserve"> Time!EP$76</f>
        <v>0</v>
      </c>
      <c r="EQ43" s="301">
        <f xml:space="preserve"> Time!EQ$76</f>
        <v>0</v>
      </c>
      <c r="ER43" s="301">
        <f xml:space="preserve"> Time!ER$76</f>
        <v>0</v>
      </c>
      <c r="ES43" s="301">
        <f xml:space="preserve"> Time!ES$76</f>
        <v>0</v>
      </c>
      <c r="ET43" s="301">
        <f xml:space="preserve"> Time!ET$76</f>
        <v>0</v>
      </c>
      <c r="EU43" s="301">
        <f xml:space="preserve"> Time!EU$76</f>
        <v>0</v>
      </c>
      <c r="EV43" s="301">
        <f xml:space="preserve"> Time!EV$76</f>
        <v>0</v>
      </c>
      <c r="EW43" s="301">
        <f xml:space="preserve"> Time!EW$76</f>
        <v>0</v>
      </c>
      <c r="EX43" s="301">
        <f xml:space="preserve"> Time!EX$76</f>
        <v>0</v>
      </c>
      <c r="EY43" s="301">
        <f xml:space="preserve"> Time!EY$76</f>
        <v>0</v>
      </c>
      <c r="EZ43" s="301">
        <f xml:space="preserve"> Time!EZ$76</f>
        <v>0</v>
      </c>
      <c r="FA43" s="301">
        <f xml:space="preserve"> Time!FA$76</f>
        <v>0</v>
      </c>
      <c r="FB43" s="301">
        <f xml:space="preserve"> Time!FB$76</f>
        <v>0</v>
      </c>
      <c r="FC43" s="301">
        <f xml:space="preserve"> Time!FC$76</f>
        <v>0</v>
      </c>
      <c r="FD43" s="301">
        <f xml:space="preserve"> Time!FD$76</f>
        <v>0</v>
      </c>
      <c r="FE43" s="301">
        <f xml:space="preserve"> Time!FE$76</f>
        <v>0</v>
      </c>
      <c r="FF43" s="301">
        <f xml:space="preserve"> Time!FF$76</f>
        <v>0</v>
      </c>
      <c r="FG43" s="301">
        <f xml:space="preserve"> Time!FG$76</f>
        <v>0</v>
      </c>
      <c r="FH43" s="301">
        <f xml:space="preserve"> Time!FH$76</f>
        <v>0</v>
      </c>
      <c r="FI43" s="301">
        <f xml:space="preserve"> Time!FI$76</f>
        <v>0</v>
      </c>
      <c r="FJ43" s="301">
        <f xml:space="preserve"> Time!FJ$76</f>
        <v>0</v>
      </c>
      <c r="FK43" s="301">
        <f xml:space="preserve"> Time!FK$76</f>
        <v>0</v>
      </c>
      <c r="FL43" s="301">
        <f xml:space="preserve"> Time!FL$76</f>
        <v>0</v>
      </c>
      <c r="FM43" s="301">
        <f xml:space="preserve"> Time!FM$76</f>
        <v>0</v>
      </c>
      <c r="FN43" s="301">
        <f xml:space="preserve"> Time!FN$76</f>
        <v>0</v>
      </c>
      <c r="FO43" s="301">
        <f xml:space="preserve"> Time!FO$76</f>
        <v>0</v>
      </c>
      <c r="FP43" s="301">
        <f xml:space="preserve"> Time!FP$76</f>
        <v>0</v>
      </c>
      <c r="FQ43" s="301">
        <f xml:space="preserve"> Time!FQ$76</f>
        <v>0</v>
      </c>
      <c r="FR43" s="301">
        <f xml:space="preserve"> Time!FR$76</f>
        <v>0</v>
      </c>
      <c r="FS43" s="301">
        <f xml:space="preserve"> Time!FS$76</f>
        <v>0</v>
      </c>
      <c r="FT43" s="301">
        <f xml:space="preserve"> Time!FT$76</f>
        <v>0</v>
      </c>
      <c r="FU43" s="301">
        <f xml:space="preserve"> Time!FU$76</f>
        <v>0</v>
      </c>
      <c r="FV43" s="301">
        <f xml:space="preserve"> Time!FV$76</f>
        <v>0</v>
      </c>
      <c r="FW43" s="301">
        <f xml:space="preserve"> Time!FW$76</f>
        <v>0</v>
      </c>
      <c r="FX43" s="301">
        <f xml:space="preserve"> Time!FX$76</f>
        <v>0</v>
      </c>
      <c r="FY43" s="301">
        <f xml:space="preserve"> Time!FY$76</f>
        <v>0</v>
      </c>
      <c r="FZ43" s="301">
        <f xml:space="preserve"> Time!FZ$76</f>
        <v>0</v>
      </c>
      <c r="GA43" s="301">
        <f xml:space="preserve"> Time!GA$76</f>
        <v>0</v>
      </c>
      <c r="GB43" s="301">
        <f xml:space="preserve"> Time!GB$76</f>
        <v>0</v>
      </c>
      <c r="GC43" s="301">
        <f xml:space="preserve"> Time!GC$76</f>
        <v>0</v>
      </c>
      <c r="GD43" s="301">
        <f xml:space="preserve"> Time!GD$76</f>
        <v>0</v>
      </c>
      <c r="GE43" s="301">
        <f xml:space="preserve"> Time!GE$76</f>
        <v>0</v>
      </c>
      <c r="GF43" s="301">
        <f xml:space="preserve"> Time!GF$76</f>
        <v>0</v>
      </c>
      <c r="GG43" s="301">
        <f xml:space="preserve"> Time!GG$76</f>
        <v>0</v>
      </c>
      <c r="GH43" s="301">
        <f xml:space="preserve"> Time!GH$76</f>
        <v>0</v>
      </c>
      <c r="GI43" s="301">
        <f xml:space="preserve"> Time!GI$76</f>
        <v>0</v>
      </c>
      <c r="GJ43" s="301">
        <f xml:space="preserve"> Time!GJ$76</f>
        <v>0</v>
      </c>
    </row>
    <row r="44" spans="1:192" s="275" customFormat="1" x14ac:dyDescent="0.25">
      <c r="A44" s="15"/>
      <c r="B44" s="15"/>
      <c r="C44" s="21"/>
      <c r="D44" s="60"/>
      <c r="E44" s="286"/>
      <c r="F44" s="286"/>
      <c r="G44" s="286"/>
      <c r="H44" s="286"/>
      <c r="I44" s="43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  <c r="DE44" s="286"/>
      <c r="DF44" s="286"/>
      <c r="DG44" s="286"/>
      <c r="DH44" s="286"/>
      <c r="DI44" s="286"/>
      <c r="DJ44" s="286"/>
      <c r="DK44" s="286"/>
      <c r="DL44" s="286"/>
      <c r="DM44" s="286"/>
      <c r="DN44" s="286"/>
      <c r="DO44" s="286"/>
      <c r="DP44" s="286"/>
      <c r="DQ44" s="286"/>
      <c r="DR44" s="286"/>
      <c r="DS44" s="286"/>
      <c r="DT44" s="286"/>
      <c r="DU44" s="286"/>
      <c r="DV44" s="286"/>
      <c r="DW44" s="286"/>
      <c r="DX44" s="286"/>
      <c r="DY44" s="286"/>
      <c r="DZ44" s="286"/>
      <c r="EA44" s="286"/>
      <c r="EB44" s="286"/>
      <c r="EC44" s="286"/>
      <c r="ED44" s="286"/>
      <c r="EE44" s="286"/>
      <c r="EF44" s="286"/>
      <c r="EG44" s="286"/>
      <c r="EH44" s="286"/>
      <c r="EI44" s="286"/>
      <c r="EJ44" s="286"/>
      <c r="EK44" s="286"/>
      <c r="EL44" s="286"/>
      <c r="EM44" s="286"/>
      <c r="EN44" s="286"/>
      <c r="EO44" s="286"/>
      <c r="EP44" s="286"/>
      <c r="EQ44" s="286"/>
      <c r="ER44" s="286"/>
      <c r="ES44" s="286"/>
      <c r="ET44" s="286"/>
      <c r="EU44" s="286"/>
      <c r="EV44" s="286"/>
      <c r="EW44" s="286"/>
      <c r="EX44" s="286"/>
      <c r="EY44" s="286"/>
      <c r="EZ44" s="286"/>
      <c r="FA44" s="286"/>
      <c r="FB44" s="286"/>
      <c r="FC44" s="286"/>
      <c r="FD44" s="286"/>
      <c r="FE44" s="286"/>
      <c r="FF44" s="286"/>
      <c r="FG44" s="286"/>
      <c r="FH44" s="286"/>
      <c r="FI44" s="286"/>
      <c r="FJ44" s="286"/>
      <c r="FK44" s="286"/>
      <c r="FL44" s="286"/>
      <c r="FM44" s="286"/>
      <c r="FN44" s="286"/>
      <c r="FO44" s="286"/>
      <c r="FP44" s="286"/>
      <c r="FQ44" s="286"/>
      <c r="FR44" s="286"/>
      <c r="FS44" s="286"/>
      <c r="FT44" s="286"/>
      <c r="FU44" s="286"/>
      <c r="FV44" s="286"/>
      <c r="FW44" s="286"/>
      <c r="FX44" s="286"/>
      <c r="FY44" s="286"/>
      <c r="FZ44" s="286"/>
      <c r="GA44" s="286"/>
      <c r="GB44" s="286"/>
      <c r="GC44" s="286"/>
      <c r="GD44" s="286"/>
      <c r="GE44" s="286"/>
      <c r="GF44" s="286"/>
      <c r="GG44" s="286"/>
      <c r="GH44" s="286"/>
      <c r="GI44" s="286"/>
      <c r="GJ44" s="286"/>
    </row>
    <row r="45" spans="1:192" s="275" customFormat="1" x14ac:dyDescent="0.25">
      <c r="A45" s="15"/>
      <c r="B45" s="15"/>
      <c r="C45" s="21"/>
      <c r="D45" s="60"/>
      <c r="E45" s="286" t="s">
        <v>171</v>
      </c>
      <c r="F45" s="286"/>
      <c r="G45" s="286" t="str">
        <f xml:space="preserve"> SMU</f>
        <v>$ 000s</v>
      </c>
      <c r="H45" s="286"/>
      <c r="I45" s="43"/>
      <c r="J45" s="286">
        <f t="shared" ref="J45:BU45" si="39">I48</f>
        <v>0</v>
      </c>
      <c r="K45" s="286">
        <f t="shared" si="39"/>
        <v>0</v>
      </c>
      <c r="L45" s="286">
        <f t="shared" si="39"/>
        <v>0</v>
      </c>
      <c r="M45" s="286">
        <f t="shared" si="39"/>
        <v>0</v>
      </c>
      <c r="N45" s="286">
        <f t="shared" si="39"/>
        <v>0</v>
      </c>
      <c r="O45" s="286">
        <f t="shared" si="39"/>
        <v>0</v>
      </c>
      <c r="P45" s="286">
        <f t="shared" si="39"/>
        <v>-752.46250000000146</v>
      </c>
      <c r="Q45" s="286">
        <f t="shared" si="39"/>
        <v>-1454.0875000000015</v>
      </c>
      <c r="R45" s="286">
        <f t="shared" si="39"/>
        <v>0</v>
      </c>
      <c r="S45" s="286">
        <f t="shared" si="39"/>
        <v>0</v>
      </c>
      <c r="T45" s="286">
        <f t="shared" si="39"/>
        <v>-651.91766169154289</v>
      </c>
      <c r="U45" s="286">
        <f t="shared" si="39"/>
        <v>-1255.4478233830846</v>
      </c>
      <c r="V45" s="286">
        <f t="shared" si="39"/>
        <v>0</v>
      </c>
      <c r="W45" s="286">
        <f t="shared" si="39"/>
        <v>0</v>
      </c>
      <c r="X45" s="286">
        <f t="shared" si="39"/>
        <v>-551.31234994183296</v>
      </c>
      <c r="Y45" s="286">
        <f t="shared" si="39"/>
        <v>-1065.5684498836645</v>
      </c>
      <c r="Z45" s="286">
        <f t="shared" si="39"/>
        <v>0</v>
      </c>
      <c r="AA45" s="286">
        <f t="shared" si="39"/>
        <v>0</v>
      </c>
      <c r="AB45" s="286">
        <f t="shared" si="39"/>
        <v>-450.64686561376493</v>
      </c>
      <c r="AC45" s="286">
        <f t="shared" si="39"/>
        <v>-857.80623122752786</v>
      </c>
      <c r="AD45" s="286">
        <f t="shared" si="39"/>
        <v>0</v>
      </c>
      <c r="AE45" s="286">
        <f t="shared" si="39"/>
        <v>0</v>
      </c>
      <c r="AF45" s="286">
        <f t="shared" si="39"/>
        <v>-349.92150807339704</v>
      </c>
      <c r="AG45" s="286">
        <f t="shared" si="39"/>
        <v>-658.80551614679234</v>
      </c>
      <c r="AH45" s="286">
        <f t="shared" si="39"/>
        <v>0</v>
      </c>
      <c r="AI45" s="286">
        <f t="shared" si="39"/>
        <v>0</v>
      </c>
      <c r="AJ45" s="286">
        <f t="shared" si="39"/>
        <v>-249.136575197409</v>
      </c>
      <c r="AK45" s="286">
        <f t="shared" si="39"/>
        <v>-459.685650394817</v>
      </c>
      <c r="AL45" s="286">
        <f t="shared" si="39"/>
        <v>0</v>
      </c>
      <c r="AM45" s="286">
        <f t="shared" si="39"/>
        <v>0</v>
      </c>
      <c r="AN45" s="286">
        <f t="shared" si="39"/>
        <v>-148.29236338050623</v>
      </c>
      <c r="AO45" s="286">
        <f t="shared" si="39"/>
        <v>-264.4284767610111</v>
      </c>
      <c r="AP45" s="286">
        <f t="shared" si="39"/>
        <v>0</v>
      </c>
      <c r="AQ45" s="286">
        <f t="shared" si="39"/>
        <v>0</v>
      </c>
      <c r="AR45" s="286">
        <f t="shared" si="39"/>
        <v>-47.389167542792165</v>
      </c>
      <c r="AS45" s="286">
        <f t="shared" si="39"/>
        <v>-61.090835085582967</v>
      </c>
      <c r="AT45" s="286">
        <f t="shared" si="39"/>
        <v>0</v>
      </c>
      <c r="AU45" s="286">
        <f t="shared" si="39"/>
        <v>0</v>
      </c>
      <c r="AV45" s="286">
        <f t="shared" si="39"/>
        <v>0</v>
      </c>
      <c r="AW45" s="286">
        <f t="shared" si="39"/>
        <v>0</v>
      </c>
      <c r="AX45" s="286">
        <f t="shared" si="39"/>
        <v>0</v>
      </c>
      <c r="AY45" s="286">
        <f t="shared" si="39"/>
        <v>0</v>
      </c>
      <c r="AZ45" s="286">
        <f t="shared" si="39"/>
        <v>0</v>
      </c>
      <c r="BA45" s="286">
        <f t="shared" si="39"/>
        <v>0</v>
      </c>
      <c r="BB45" s="286">
        <f t="shared" si="39"/>
        <v>0</v>
      </c>
      <c r="BC45" s="286">
        <f t="shared" si="39"/>
        <v>0</v>
      </c>
      <c r="BD45" s="286">
        <f t="shared" si="39"/>
        <v>0</v>
      </c>
      <c r="BE45" s="286">
        <f t="shared" si="39"/>
        <v>0</v>
      </c>
      <c r="BF45" s="286">
        <f t="shared" si="39"/>
        <v>0</v>
      </c>
      <c r="BG45" s="286">
        <f t="shared" si="39"/>
        <v>0</v>
      </c>
      <c r="BH45" s="286">
        <f t="shared" si="39"/>
        <v>0</v>
      </c>
      <c r="BI45" s="286">
        <f t="shared" si="39"/>
        <v>0</v>
      </c>
      <c r="BJ45" s="286">
        <f t="shared" si="39"/>
        <v>0</v>
      </c>
      <c r="BK45" s="286">
        <f t="shared" si="39"/>
        <v>0</v>
      </c>
      <c r="BL45" s="286">
        <f t="shared" si="39"/>
        <v>0</v>
      </c>
      <c r="BM45" s="286">
        <f t="shared" si="39"/>
        <v>0</v>
      </c>
      <c r="BN45" s="286">
        <f t="shared" si="39"/>
        <v>0</v>
      </c>
      <c r="BO45" s="286">
        <f t="shared" si="39"/>
        <v>0</v>
      </c>
      <c r="BP45" s="286">
        <f t="shared" si="39"/>
        <v>0</v>
      </c>
      <c r="BQ45" s="286">
        <f t="shared" si="39"/>
        <v>0</v>
      </c>
      <c r="BR45" s="286">
        <f t="shared" si="39"/>
        <v>0</v>
      </c>
      <c r="BS45" s="286">
        <f t="shared" si="39"/>
        <v>0</v>
      </c>
      <c r="BT45" s="286">
        <f t="shared" si="39"/>
        <v>0</v>
      </c>
      <c r="BU45" s="286">
        <f t="shared" si="39"/>
        <v>0</v>
      </c>
      <c r="BV45" s="286">
        <f t="shared" ref="BV45:EG45" si="40">BU48</f>
        <v>0</v>
      </c>
      <c r="BW45" s="286">
        <f t="shared" si="40"/>
        <v>0</v>
      </c>
      <c r="BX45" s="286">
        <f t="shared" si="40"/>
        <v>0</v>
      </c>
      <c r="BY45" s="286">
        <f t="shared" si="40"/>
        <v>0</v>
      </c>
      <c r="BZ45" s="286">
        <f t="shared" si="40"/>
        <v>0</v>
      </c>
      <c r="CA45" s="286">
        <f t="shared" si="40"/>
        <v>0</v>
      </c>
      <c r="CB45" s="286">
        <f t="shared" si="40"/>
        <v>0</v>
      </c>
      <c r="CC45" s="286">
        <f t="shared" si="40"/>
        <v>0</v>
      </c>
      <c r="CD45" s="286">
        <f t="shared" si="40"/>
        <v>0</v>
      </c>
      <c r="CE45" s="286">
        <f t="shared" si="40"/>
        <v>0</v>
      </c>
      <c r="CF45" s="286">
        <f t="shared" si="40"/>
        <v>999.99999999999363</v>
      </c>
      <c r="CG45" s="286">
        <f t="shared" si="40"/>
        <v>1999.9999999999936</v>
      </c>
      <c r="CH45" s="286">
        <f t="shared" si="40"/>
        <v>2999.9999999999936</v>
      </c>
      <c r="CI45" s="286">
        <f t="shared" si="40"/>
        <v>3999.9999999999936</v>
      </c>
      <c r="CJ45" s="286">
        <f t="shared" si="40"/>
        <v>4999.9999999999936</v>
      </c>
      <c r="CK45" s="286">
        <f t="shared" si="40"/>
        <v>5999.9999999999936</v>
      </c>
      <c r="CL45" s="286">
        <f t="shared" si="40"/>
        <v>6999.9999999999936</v>
      </c>
      <c r="CM45" s="286">
        <f t="shared" si="40"/>
        <v>7999.9999999999936</v>
      </c>
      <c r="CN45" s="286">
        <f t="shared" si="40"/>
        <v>8999.9999999999945</v>
      </c>
      <c r="CO45" s="286">
        <f t="shared" si="40"/>
        <v>9999.9999999999945</v>
      </c>
      <c r="CP45" s="286">
        <f t="shared" si="40"/>
        <v>10999.999999999996</v>
      </c>
      <c r="CQ45" s="286">
        <f t="shared" si="40"/>
        <v>11999.999999999996</v>
      </c>
      <c r="CR45" s="286">
        <f t="shared" si="40"/>
        <v>12999.999999999996</v>
      </c>
      <c r="CS45" s="286">
        <f t="shared" si="40"/>
        <v>13999.999999999996</v>
      </c>
      <c r="CT45" s="286">
        <f t="shared" si="40"/>
        <v>14999.999999999996</v>
      </c>
      <c r="CU45" s="286">
        <f t="shared" si="40"/>
        <v>15999.999999999996</v>
      </c>
      <c r="CV45" s="286">
        <f t="shared" si="40"/>
        <v>16999.999999999996</v>
      </c>
      <c r="CW45" s="286">
        <f t="shared" si="40"/>
        <v>17999.999999999996</v>
      </c>
      <c r="CX45" s="286">
        <f t="shared" si="40"/>
        <v>18999.999999999996</v>
      </c>
      <c r="CY45" s="286">
        <f t="shared" si="40"/>
        <v>19999.999999999996</v>
      </c>
      <c r="CZ45" s="286">
        <f t="shared" si="40"/>
        <v>20999.999999999996</v>
      </c>
      <c r="DA45" s="286">
        <f t="shared" si="40"/>
        <v>21999.999999999993</v>
      </c>
      <c r="DB45" s="286">
        <f t="shared" si="40"/>
        <v>22999.999999999993</v>
      </c>
      <c r="DC45" s="286">
        <f t="shared" si="40"/>
        <v>23999.999999999993</v>
      </c>
      <c r="DD45" s="286">
        <f t="shared" si="40"/>
        <v>24999.999999999993</v>
      </c>
      <c r="DE45" s="286">
        <f t="shared" si="40"/>
        <v>25999.999999999993</v>
      </c>
      <c r="DF45" s="286">
        <f t="shared" si="40"/>
        <v>26999.999999999993</v>
      </c>
      <c r="DG45" s="286">
        <f t="shared" si="40"/>
        <v>27999.999999999993</v>
      </c>
      <c r="DH45" s="286">
        <f t="shared" si="40"/>
        <v>28999.999999999993</v>
      </c>
      <c r="DI45" s="286">
        <f t="shared" si="40"/>
        <v>0</v>
      </c>
      <c r="DJ45" s="286">
        <f t="shared" si="40"/>
        <v>0</v>
      </c>
      <c r="DK45" s="286">
        <f t="shared" si="40"/>
        <v>0</v>
      </c>
      <c r="DL45" s="286">
        <f t="shared" si="40"/>
        <v>0</v>
      </c>
      <c r="DM45" s="286">
        <f t="shared" si="40"/>
        <v>0</v>
      </c>
      <c r="DN45" s="286">
        <f t="shared" si="40"/>
        <v>0</v>
      </c>
      <c r="DO45" s="286">
        <f t="shared" si="40"/>
        <v>0</v>
      </c>
      <c r="DP45" s="286">
        <f t="shared" si="40"/>
        <v>0</v>
      </c>
      <c r="DQ45" s="286">
        <f t="shared" si="40"/>
        <v>0</v>
      </c>
      <c r="DR45" s="286">
        <f t="shared" si="40"/>
        <v>0</v>
      </c>
      <c r="DS45" s="286">
        <f t="shared" si="40"/>
        <v>0</v>
      </c>
      <c r="DT45" s="286">
        <f t="shared" si="40"/>
        <v>0</v>
      </c>
      <c r="DU45" s="286">
        <f t="shared" si="40"/>
        <v>0</v>
      </c>
      <c r="DV45" s="286">
        <f t="shared" si="40"/>
        <v>0</v>
      </c>
      <c r="DW45" s="286">
        <f t="shared" si="40"/>
        <v>0</v>
      </c>
      <c r="DX45" s="286">
        <f t="shared" si="40"/>
        <v>0</v>
      </c>
      <c r="DY45" s="286">
        <f t="shared" si="40"/>
        <v>0</v>
      </c>
      <c r="DZ45" s="286">
        <f t="shared" si="40"/>
        <v>0</v>
      </c>
      <c r="EA45" s="286">
        <f t="shared" si="40"/>
        <v>0</v>
      </c>
      <c r="EB45" s="286">
        <f t="shared" si="40"/>
        <v>0</v>
      </c>
      <c r="EC45" s="286">
        <f t="shared" si="40"/>
        <v>0</v>
      </c>
      <c r="ED45" s="286">
        <f t="shared" si="40"/>
        <v>0</v>
      </c>
      <c r="EE45" s="286">
        <f t="shared" si="40"/>
        <v>0</v>
      </c>
      <c r="EF45" s="286">
        <f t="shared" si="40"/>
        <v>0</v>
      </c>
      <c r="EG45" s="286">
        <f t="shared" si="40"/>
        <v>0</v>
      </c>
      <c r="EH45" s="286">
        <f t="shared" ref="EH45:GJ45" si="41">EG48</f>
        <v>0</v>
      </c>
      <c r="EI45" s="286">
        <f t="shared" si="41"/>
        <v>0</v>
      </c>
      <c r="EJ45" s="286">
        <f t="shared" si="41"/>
        <v>0</v>
      </c>
      <c r="EK45" s="286">
        <f t="shared" si="41"/>
        <v>0</v>
      </c>
      <c r="EL45" s="286">
        <f t="shared" si="41"/>
        <v>0</v>
      </c>
      <c r="EM45" s="286">
        <f t="shared" si="41"/>
        <v>0</v>
      </c>
      <c r="EN45" s="286">
        <f t="shared" si="41"/>
        <v>0</v>
      </c>
      <c r="EO45" s="286">
        <f t="shared" si="41"/>
        <v>0</v>
      </c>
      <c r="EP45" s="286">
        <f t="shared" si="41"/>
        <v>0</v>
      </c>
      <c r="EQ45" s="286">
        <f t="shared" si="41"/>
        <v>0</v>
      </c>
      <c r="ER45" s="286">
        <f t="shared" si="41"/>
        <v>0</v>
      </c>
      <c r="ES45" s="286">
        <f t="shared" si="41"/>
        <v>0</v>
      </c>
      <c r="ET45" s="286">
        <f t="shared" si="41"/>
        <v>0</v>
      </c>
      <c r="EU45" s="286">
        <f t="shared" si="41"/>
        <v>0</v>
      </c>
      <c r="EV45" s="286">
        <f t="shared" si="41"/>
        <v>0</v>
      </c>
      <c r="EW45" s="286">
        <f t="shared" si="41"/>
        <v>0</v>
      </c>
      <c r="EX45" s="286">
        <f t="shared" si="41"/>
        <v>0</v>
      </c>
      <c r="EY45" s="286">
        <f t="shared" si="41"/>
        <v>0</v>
      </c>
      <c r="EZ45" s="286">
        <f t="shared" si="41"/>
        <v>0</v>
      </c>
      <c r="FA45" s="286">
        <f t="shared" si="41"/>
        <v>0</v>
      </c>
      <c r="FB45" s="286">
        <f t="shared" si="41"/>
        <v>0</v>
      </c>
      <c r="FC45" s="286">
        <f t="shared" si="41"/>
        <v>0</v>
      </c>
      <c r="FD45" s="286">
        <f t="shared" si="41"/>
        <v>0</v>
      </c>
      <c r="FE45" s="286">
        <f t="shared" si="41"/>
        <v>0</v>
      </c>
      <c r="FF45" s="286">
        <f t="shared" si="41"/>
        <v>0</v>
      </c>
      <c r="FG45" s="286">
        <f t="shared" si="41"/>
        <v>0</v>
      </c>
      <c r="FH45" s="286">
        <f t="shared" si="41"/>
        <v>0</v>
      </c>
      <c r="FI45" s="286">
        <f t="shared" si="41"/>
        <v>0</v>
      </c>
      <c r="FJ45" s="286">
        <f t="shared" si="41"/>
        <v>0</v>
      </c>
      <c r="FK45" s="286">
        <f t="shared" si="41"/>
        <v>0</v>
      </c>
      <c r="FL45" s="286">
        <f t="shared" si="41"/>
        <v>0</v>
      </c>
      <c r="FM45" s="286">
        <f t="shared" si="41"/>
        <v>0</v>
      </c>
      <c r="FN45" s="286">
        <f t="shared" si="41"/>
        <v>0</v>
      </c>
      <c r="FO45" s="286">
        <f t="shared" si="41"/>
        <v>0</v>
      </c>
      <c r="FP45" s="286">
        <f t="shared" si="41"/>
        <v>0</v>
      </c>
      <c r="FQ45" s="286">
        <f t="shared" si="41"/>
        <v>0</v>
      </c>
      <c r="FR45" s="286">
        <f t="shared" si="41"/>
        <v>0</v>
      </c>
      <c r="FS45" s="286">
        <f t="shared" si="41"/>
        <v>0</v>
      </c>
      <c r="FT45" s="286">
        <f t="shared" si="41"/>
        <v>0</v>
      </c>
      <c r="FU45" s="286">
        <f t="shared" si="41"/>
        <v>0</v>
      </c>
      <c r="FV45" s="286">
        <f t="shared" si="41"/>
        <v>0</v>
      </c>
      <c r="FW45" s="286">
        <f t="shared" si="41"/>
        <v>0</v>
      </c>
      <c r="FX45" s="286">
        <f t="shared" si="41"/>
        <v>0</v>
      </c>
      <c r="FY45" s="286">
        <f t="shared" si="41"/>
        <v>0</v>
      </c>
      <c r="FZ45" s="286">
        <f t="shared" si="41"/>
        <v>0</v>
      </c>
      <c r="GA45" s="286">
        <f t="shared" si="41"/>
        <v>0</v>
      </c>
      <c r="GB45" s="286">
        <f t="shared" si="41"/>
        <v>0</v>
      </c>
      <c r="GC45" s="286">
        <f t="shared" si="41"/>
        <v>0</v>
      </c>
      <c r="GD45" s="286">
        <f t="shared" si="41"/>
        <v>0</v>
      </c>
      <c r="GE45" s="286">
        <f t="shared" si="41"/>
        <v>0</v>
      </c>
      <c r="GF45" s="286">
        <f t="shared" si="41"/>
        <v>0</v>
      </c>
      <c r="GG45" s="286">
        <f t="shared" si="41"/>
        <v>0</v>
      </c>
      <c r="GH45" s="286">
        <f t="shared" si="41"/>
        <v>0</v>
      </c>
      <c r="GI45" s="286">
        <f t="shared" si="41"/>
        <v>0</v>
      </c>
      <c r="GJ45" s="286">
        <f t="shared" si="41"/>
        <v>0</v>
      </c>
    </row>
    <row r="46" spans="1:192" s="533" customFormat="1" x14ac:dyDescent="0.25">
      <c r="A46" s="15"/>
      <c r="B46" s="15"/>
      <c r="C46" s="21"/>
      <c r="D46" s="60"/>
      <c r="E46" s="532" t="str">
        <f xml:space="preserve"> 'FS Qtr'!E$50</f>
        <v>Cash flow available for dividends</v>
      </c>
      <c r="F46" s="532">
        <f xml:space="preserve"> 'FS Qtr'!F$50</f>
        <v>0</v>
      </c>
      <c r="G46" s="532" t="str">
        <f xml:space="preserve"> 'FS Qtr'!G$50</f>
        <v>$ 000s</v>
      </c>
      <c r="H46" s="532">
        <f xml:space="preserve"> 'FS Qtr'!H$50</f>
        <v>210977.06632059271</v>
      </c>
      <c r="I46" s="532">
        <f xml:space="preserve"> 'FS Qtr'!I$50</f>
        <v>0</v>
      </c>
      <c r="J46" s="532">
        <f xml:space="preserve"> 'FS Qtr'!J$50</f>
        <v>0</v>
      </c>
      <c r="K46" s="532">
        <f xml:space="preserve"> 'FS Qtr'!K$50</f>
        <v>0</v>
      </c>
      <c r="L46" s="532">
        <f xml:space="preserve"> 'FS Qtr'!L$50</f>
        <v>0</v>
      </c>
      <c r="M46" s="532">
        <f xml:space="preserve"> 'FS Qtr'!M$50</f>
        <v>1961.8750000000018</v>
      </c>
      <c r="N46" s="532">
        <f xml:space="preserve"> 'FS Qtr'!N$50</f>
        <v>2450.6750000000011</v>
      </c>
      <c r="O46" s="532">
        <f xml:space="preserve"> 'FS Qtr'!O$50</f>
        <v>-752.46250000000146</v>
      </c>
      <c r="P46" s="532">
        <f xml:space="preserve"> 'FS Qtr'!P$50</f>
        <v>-701.625</v>
      </c>
      <c r="Q46" s="532">
        <f xml:space="preserve"> 'FS Qtr'!Q$50</f>
        <v>2047.4712686567191</v>
      </c>
      <c r="R46" s="532">
        <f xml:space="preserve"> 'FS Qtr'!R$50</f>
        <v>2535.1436567164192</v>
      </c>
      <c r="S46" s="532">
        <f xml:space="preserve"> 'FS Qtr'!S$50</f>
        <v>-651.91766169154289</v>
      </c>
      <c r="T46" s="532">
        <f xml:space="preserve"> 'FS Qtr'!T$50</f>
        <v>-603.53016169154171</v>
      </c>
      <c r="U46" s="532">
        <f xml:space="preserve"> 'FS Qtr'!U$50</f>
        <v>2133.1962872206159</v>
      </c>
      <c r="V46" s="532">
        <f xml:space="preserve"> 'FS Qtr'!V$50</f>
        <v>2619.7527678770348</v>
      </c>
      <c r="W46" s="532">
        <f xml:space="preserve"> 'FS Qtr'!W$50</f>
        <v>-551.31234994183296</v>
      </c>
      <c r="X46" s="532">
        <f xml:space="preserve"> 'FS Qtr'!X$50</f>
        <v>-514.25609994183151</v>
      </c>
      <c r="Y46" s="532">
        <f xml:space="preserve"> 'FS Qtr'!Y$50</f>
        <v>2219.0494151448911</v>
      </c>
      <c r="Z46" s="532">
        <f xml:space="preserve"> 'FS Qtr'!Z$50</f>
        <v>2704.5016347035175</v>
      </c>
      <c r="AA46" s="532">
        <f xml:space="preserve"> 'FS Qtr'!AA$50</f>
        <v>-450.64686561376493</v>
      </c>
      <c r="AB46" s="532">
        <f xml:space="preserve"> 'FS Qtr'!AB$50</f>
        <v>-407.15936561376293</v>
      </c>
      <c r="AC46" s="532">
        <f xml:space="preserve"> 'FS Qtr'!AC$50</f>
        <v>2305.0300150695452</v>
      </c>
      <c r="AD46" s="532">
        <f xml:space="preserve"> 'FS Qtr'!AD$50</f>
        <v>2789.3895618940492</v>
      </c>
      <c r="AE46" s="532">
        <f xml:space="preserve"> 'FS Qtr'!AE$50</f>
        <v>-349.92150807339704</v>
      </c>
      <c r="AF46" s="532">
        <f xml:space="preserve"> 'FS Qtr'!AF$50</f>
        <v>-308.88400807339531</v>
      </c>
      <c r="AG46" s="532">
        <f xml:space="preserve"> 'FS Qtr'!AG$50</f>
        <v>2391.1374528055185</v>
      </c>
      <c r="AH46" s="532">
        <f xml:space="preserve"> 'FS Qtr'!AH$50</f>
        <v>2874.4158576060199</v>
      </c>
      <c r="AI46" s="532">
        <f xml:space="preserve"> 'FS Qtr'!AI$50</f>
        <v>-249.136575197409</v>
      </c>
      <c r="AJ46" s="532">
        <f xml:space="preserve"> 'FS Qtr'!AJ$50</f>
        <v>-210.549075197408</v>
      </c>
      <c r="AK46" s="532">
        <f xml:space="preserve"> 'FS Qtr'!AK$50</f>
        <v>2477.371097318925</v>
      </c>
      <c r="AL46" s="532">
        <f xml:space="preserve"> 'FS Qtr'!AL$50</f>
        <v>2959.5798334388264</v>
      </c>
      <c r="AM46" s="532">
        <f xml:space="preserve"> 'FS Qtr'!AM$50</f>
        <v>-148.29236338050623</v>
      </c>
      <c r="AN46" s="532">
        <f xml:space="preserve"> 'FS Qtr'!AN$50</f>
        <v>-116.13611338050487</v>
      </c>
      <c r="AO46" s="532">
        <f xml:space="preserve"> 'FS Qtr'!AO$50</f>
        <v>2563.7303207153482</v>
      </c>
      <c r="AP46" s="532">
        <f xml:space="preserve"> 'FS Qtr'!AP$50</f>
        <v>3044.8808044167417</v>
      </c>
      <c r="AQ46" s="532">
        <f xml:space="preserve"> 'FS Qtr'!AQ$50</f>
        <v>-47.389167542792165</v>
      </c>
      <c r="AR46" s="532">
        <f xml:space="preserve"> 'FS Qtr'!AR$50</f>
        <v>-13.701667542790801</v>
      </c>
      <c r="AS46" s="532">
        <f xml:space="preserve"> 'FS Qtr'!AS$50</f>
        <v>2650.214498224228</v>
      </c>
      <c r="AT46" s="532">
        <f xml:space="preserve"> 'FS Qtr'!AT$50</f>
        <v>3130.3180889718847</v>
      </c>
      <c r="AU46" s="532">
        <f xml:space="preserve"> 'FS Qtr'!AU$50</f>
        <v>53.57271886289368</v>
      </c>
      <c r="AV46" s="532">
        <f xml:space="preserve"> 'FS Qtr'!AV$50</f>
        <v>84.810218862894544</v>
      </c>
      <c r="AW46" s="532">
        <f xml:space="preserve"> 'FS Qtr'!AW$50</f>
        <v>2736.823008183313</v>
      </c>
      <c r="AX46" s="532">
        <f xml:space="preserve"> 'FS Qtr'!AX$50</f>
        <v>3215.891008927249</v>
      </c>
      <c r="AY46" s="532">
        <f xml:space="preserve"> 'FS Qtr'!AY$50</f>
        <v>154.59300384367543</v>
      </c>
      <c r="AZ46" s="532">
        <f xml:space="preserve"> 'FS Qtr'!AZ$50</f>
        <v>183.38050384367671</v>
      </c>
      <c r="BA46" s="532">
        <f xml:space="preserve"> 'FS Qtr'!BA$50</f>
        <v>4573.5552320231973</v>
      </c>
      <c r="BB46" s="532">
        <f xml:space="preserve"> 'FS Qtr'!BB$50</f>
        <v>5023.42388947985</v>
      </c>
      <c r="BC46" s="532">
        <f xml:space="preserve"> 'FS Qtr'!BC$50</f>
        <v>1949.3213968593791</v>
      </c>
      <c r="BD46" s="532">
        <f xml:space="preserve"> 'FS Qtr'!BD$50</f>
        <v>1949.3213968593805</v>
      </c>
      <c r="BE46" s="532">
        <f xml:space="preserve"> 'FS Qtr'!BE$50</f>
        <v>4548.9355542519379</v>
      </c>
      <c r="BF46" s="532">
        <f xml:space="preserve"> 'FS Qtr'!BF$50</f>
        <v>4996.5660591839314</v>
      </c>
      <c r="BG46" s="532">
        <f xml:space="preserve"> 'FS Qtr'!BG$50</f>
        <v>1937.7576088153023</v>
      </c>
      <c r="BH46" s="532">
        <f xml:space="preserve"> 'FS Qtr'!BH$50</f>
        <v>1937.7576088153037</v>
      </c>
      <c r="BI46" s="532">
        <f xml:space="preserve"> 'FS Qtr'!BI$50</f>
        <v>4524.4383624397406</v>
      </c>
      <c r="BJ46" s="532">
        <f xml:space="preserve"> 'FS Qtr'!BJ$50</f>
        <v>4969.8418499342615</v>
      </c>
      <c r="BK46" s="532">
        <f xml:space="preserve"> 'FS Qtr'!BK$50</f>
        <v>1926.2513520550283</v>
      </c>
      <c r="BL46" s="532">
        <f xml:space="preserve"> 'FS Qtr'!BL$50</f>
        <v>1926.2513520550297</v>
      </c>
      <c r="BM46" s="532">
        <f xml:space="preserve"> 'FS Qtr'!BM$50</f>
        <v>4500.0630472037219</v>
      </c>
      <c r="BN46" s="532">
        <f xml:space="preserve"> 'FS Qtr'!BN$50</f>
        <v>4943.2505969495141</v>
      </c>
      <c r="BO46" s="532">
        <f xml:space="preserve"> 'FS Qtr'!BO$50</f>
        <v>1914.8023403532616</v>
      </c>
      <c r="BP46" s="532">
        <f xml:space="preserve"> 'FS Qtr'!BP$50</f>
        <v>1914.8023403532634</v>
      </c>
      <c r="BQ46" s="532">
        <f xml:space="preserve"> 'FS Qtr'!BQ$50</f>
        <v>4475.8090021927592</v>
      </c>
      <c r="BR46" s="532">
        <f xml:space="preserve"> 'FS Qtr'!BR$50</f>
        <v>4916.791638755737</v>
      </c>
      <c r="BS46" s="532">
        <f xml:space="preserve"> 'FS Qtr'!BS$50</f>
        <v>1903.4102889087189</v>
      </c>
      <c r="BT46" s="532">
        <f xml:space="preserve"> 'FS Qtr'!BT$50</f>
        <v>1903.4102889087203</v>
      </c>
      <c r="BU46" s="532">
        <f xml:space="preserve"> 'FS Qtr'!BU$50</f>
        <v>4451.675624072398</v>
      </c>
      <c r="BV46" s="532">
        <f xml:space="preserve"> 'FS Qtr'!BV$50</f>
        <v>4890.464317169889</v>
      </c>
      <c r="BW46" s="532">
        <f xml:space="preserve"> 'FS Qtr'!BW$50</f>
        <v>1892.0749143370344</v>
      </c>
      <c r="BX46" s="532">
        <f xml:space="preserve"> 'FS Qtr'!BX$50</f>
        <v>1892.0749143370358</v>
      </c>
      <c r="BY46" s="532">
        <f xml:space="preserve"> 'FS Qtr'!BY$50</f>
        <v>4427.6623125098486</v>
      </c>
      <c r="BZ46" s="532">
        <f xml:space="preserve"> 'FS Qtr'!BZ$50</f>
        <v>4864.2679772834717</v>
      </c>
      <c r="CA46" s="532">
        <f xml:space="preserve"> 'FS Qtr'!CA$50</f>
        <v>1880.7959346637153</v>
      </c>
      <c r="CB46" s="532">
        <f xml:space="preserve"> 'FS Qtr'!CB$50</f>
        <v>1880.7959346637167</v>
      </c>
      <c r="CC46" s="532">
        <f xml:space="preserve"> 'FS Qtr'!CC$50</f>
        <v>4403.7684701590542</v>
      </c>
      <c r="CD46" s="532">
        <f xml:space="preserve"> 'FS Qtr'!CD$50</f>
        <v>4838.2019674462408</v>
      </c>
      <c r="CE46" s="532">
        <f xml:space="preserve"> 'FS Qtr'!CE$50</f>
        <v>1869.5730693171304</v>
      </c>
      <c r="CF46" s="532">
        <f xml:space="preserve"> 'FS Qtr'!CF$50</f>
        <v>1869.5730693171317</v>
      </c>
      <c r="CG46" s="532">
        <f xml:space="preserve"> 'FS Qtr'!CG$50</f>
        <v>4379.993502645827</v>
      </c>
      <c r="CH46" s="532">
        <f xml:space="preserve"> 'FS Qtr'!CH$50</f>
        <v>4812.265639249993</v>
      </c>
      <c r="CI46" s="532">
        <f xml:space="preserve"> 'FS Qtr'!CI$50</f>
        <v>1858.4060391215235</v>
      </c>
      <c r="CJ46" s="532">
        <f xml:space="preserve"> 'FS Qtr'!CJ$50</f>
        <v>1858.4060391215244</v>
      </c>
      <c r="CK46" s="532">
        <f xml:space="preserve"> 'FS Qtr'!CK$50</f>
        <v>4356.3368185530626</v>
      </c>
      <c r="CL46" s="532">
        <f xml:space="preserve"> 'FS Qtr'!CL$50</f>
        <v>4786.45834751243</v>
      </c>
      <c r="CM46" s="532">
        <f xml:space="preserve"> 'FS Qtr'!CM$50</f>
        <v>1847.2945662900729</v>
      </c>
      <c r="CN46" s="532">
        <f xml:space="preserve"> 'FS Qtr'!CN$50</f>
        <v>1847.2945662900743</v>
      </c>
      <c r="CO46" s="532">
        <f xml:space="preserve"> 'FS Qtr'!CO$50</f>
        <v>4332.7978294060313</v>
      </c>
      <c r="CP46" s="532">
        <f xml:space="preserve"> 'FS Qtr'!CP$50</f>
        <v>4760.779450261125</v>
      </c>
      <c r="CQ46" s="532">
        <f xml:space="preserve"> 'FS Qtr'!CQ$50</f>
        <v>1836.2383744179833</v>
      </c>
      <c r="CR46" s="532">
        <f xml:space="preserve"> 'FS Qtr'!CR$50</f>
        <v>1836.2383744179842</v>
      </c>
      <c r="CS46" s="532">
        <f xml:space="preserve"> 'FS Qtr'!CS$50</f>
        <v>4309.375949657745</v>
      </c>
      <c r="CT46" s="532">
        <f xml:space="preserve"> 'FS Qtr'!CT$50</f>
        <v>4735.2283087175392</v>
      </c>
      <c r="CU46" s="532">
        <f xml:space="preserve"> 'FS Qtr'!CU$50</f>
        <v>1825.2371884756062</v>
      </c>
      <c r="CV46" s="532">
        <f xml:space="preserve"> 'FS Qtr'!CV$50</f>
        <v>1825.2371884756071</v>
      </c>
      <c r="CW46" s="532">
        <f xml:space="preserve"> 'FS Qtr'!CW$50</f>
        <v>4286.0705966743726</v>
      </c>
      <c r="CX46" s="532">
        <f xml:space="preserve"> 'FS Qtr'!CX$50</f>
        <v>4709.8042872811347</v>
      </c>
      <c r="CY46" s="532">
        <f xml:space="preserve"> 'FS Qtr'!CY$50</f>
        <v>1814.2907348015983</v>
      </c>
      <c r="CZ46" s="532">
        <f xml:space="preserve"> 'FS Qtr'!CZ$50</f>
        <v>1814.2907348015997</v>
      </c>
      <c r="DA46" s="532">
        <f xml:space="preserve"> 'FS Qtr'!DA$50</f>
        <v>4262.881190720771</v>
      </c>
      <c r="DB46" s="532">
        <f xml:space="preserve"> 'FS Qtr'!DB$50</f>
        <v>4684.5067535135677</v>
      </c>
      <c r="DC46" s="532">
        <f xml:space="preserve"> 'FS Qtr'!DC$50</f>
        <v>1803.3987410961181</v>
      </c>
      <c r="DD46" s="532">
        <f xml:space="preserve"> 'FS Qtr'!DD$50</f>
        <v>1803.398741096119</v>
      </c>
      <c r="DE46" s="532">
        <f xml:space="preserve"> 'FS Qtr'!DE$50</f>
        <v>4239.8071549460401</v>
      </c>
      <c r="DF46" s="532">
        <f xml:space="preserve"> 'FS Qtr'!DF$50</f>
        <v>4659.3350781229528</v>
      </c>
      <c r="DG46" s="532">
        <f xml:space="preserve"> 'FS Qtr'!DG$50</f>
        <v>1792.5609364140478</v>
      </c>
      <c r="DH46" s="532">
        <f xml:space="preserve"> 'FS Qtr'!DH$50</f>
        <v>-28207.439063585953</v>
      </c>
      <c r="DI46" s="532">
        <f xml:space="preserve"> 'FS Qtr'!DI$50</f>
        <v>0</v>
      </c>
      <c r="DJ46" s="532">
        <f xml:space="preserve"> 'FS Qtr'!DJ$50</f>
        <v>0</v>
      </c>
      <c r="DK46" s="532">
        <f xml:space="preserve"> 'FS Qtr'!DK$50</f>
        <v>0</v>
      </c>
      <c r="DL46" s="532">
        <f xml:space="preserve"> 'FS Qtr'!DL$50</f>
        <v>0</v>
      </c>
      <c r="DM46" s="532">
        <f xml:space="preserve"> 'FS Qtr'!DM$50</f>
        <v>0</v>
      </c>
      <c r="DN46" s="532">
        <f xml:space="preserve"> 'FS Qtr'!DN$50</f>
        <v>0</v>
      </c>
      <c r="DO46" s="532">
        <f xml:space="preserve"> 'FS Qtr'!DO$50</f>
        <v>0</v>
      </c>
      <c r="DP46" s="532">
        <f xml:space="preserve"> 'FS Qtr'!DP$50</f>
        <v>0</v>
      </c>
      <c r="DQ46" s="532">
        <f xml:space="preserve"> 'FS Qtr'!DQ$50</f>
        <v>0</v>
      </c>
      <c r="DR46" s="532">
        <f xml:space="preserve"> 'FS Qtr'!DR$50</f>
        <v>0</v>
      </c>
      <c r="DS46" s="532">
        <f xml:space="preserve"> 'FS Qtr'!DS$50</f>
        <v>0</v>
      </c>
      <c r="DT46" s="532">
        <f xml:space="preserve"> 'FS Qtr'!DT$50</f>
        <v>0</v>
      </c>
      <c r="DU46" s="532">
        <f xml:space="preserve"> 'FS Qtr'!DU$50</f>
        <v>0</v>
      </c>
      <c r="DV46" s="532">
        <f xml:space="preserve"> 'FS Qtr'!DV$50</f>
        <v>0</v>
      </c>
      <c r="DW46" s="532">
        <f xml:space="preserve"> 'FS Qtr'!DW$50</f>
        <v>0</v>
      </c>
      <c r="DX46" s="532">
        <f xml:space="preserve"> 'FS Qtr'!DX$50</f>
        <v>0</v>
      </c>
      <c r="DY46" s="532">
        <f xml:space="preserve"> 'FS Qtr'!DY$50</f>
        <v>0</v>
      </c>
      <c r="DZ46" s="532">
        <f xml:space="preserve"> 'FS Qtr'!DZ$50</f>
        <v>0</v>
      </c>
      <c r="EA46" s="532">
        <f xml:space="preserve"> 'FS Qtr'!EA$50</f>
        <v>0</v>
      </c>
      <c r="EB46" s="532">
        <f xml:space="preserve"> 'FS Qtr'!EB$50</f>
        <v>0</v>
      </c>
      <c r="EC46" s="532">
        <f xml:space="preserve"> 'FS Qtr'!EC$50</f>
        <v>0</v>
      </c>
      <c r="ED46" s="532">
        <f xml:space="preserve"> 'FS Qtr'!ED$50</f>
        <v>0</v>
      </c>
      <c r="EE46" s="532">
        <f xml:space="preserve"> 'FS Qtr'!EE$50</f>
        <v>0</v>
      </c>
      <c r="EF46" s="532">
        <f xml:space="preserve"> 'FS Qtr'!EF$50</f>
        <v>0</v>
      </c>
      <c r="EG46" s="532">
        <f xml:space="preserve"> 'FS Qtr'!EG$50</f>
        <v>0</v>
      </c>
      <c r="EH46" s="532">
        <f xml:space="preserve"> 'FS Qtr'!EH$50</f>
        <v>0</v>
      </c>
      <c r="EI46" s="532">
        <f xml:space="preserve"> 'FS Qtr'!EI$50</f>
        <v>0</v>
      </c>
      <c r="EJ46" s="532">
        <f xml:space="preserve"> 'FS Qtr'!EJ$50</f>
        <v>0</v>
      </c>
      <c r="EK46" s="532">
        <f xml:space="preserve"> 'FS Qtr'!EK$50</f>
        <v>0</v>
      </c>
      <c r="EL46" s="532">
        <f xml:space="preserve"> 'FS Qtr'!EL$50</f>
        <v>0</v>
      </c>
      <c r="EM46" s="532">
        <f xml:space="preserve"> 'FS Qtr'!EM$50</f>
        <v>0</v>
      </c>
      <c r="EN46" s="532">
        <f xml:space="preserve"> 'FS Qtr'!EN$50</f>
        <v>0</v>
      </c>
      <c r="EO46" s="532">
        <f xml:space="preserve"> 'FS Qtr'!EO$50</f>
        <v>0</v>
      </c>
      <c r="EP46" s="532">
        <f xml:space="preserve"> 'FS Qtr'!EP$50</f>
        <v>0</v>
      </c>
      <c r="EQ46" s="532">
        <f xml:space="preserve"> 'FS Qtr'!EQ$50</f>
        <v>0</v>
      </c>
      <c r="ER46" s="532">
        <f xml:space="preserve"> 'FS Qtr'!ER$50</f>
        <v>0</v>
      </c>
      <c r="ES46" s="532">
        <f xml:space="preserve"> 'FS Qtr'!ES$50</f>
        <v>0</v>
      </c>
      <c r="ET46" s="532">
        <f xml:space="preserve"> 'FS Qtr'!ET$50</f>
        <v>0</v>
      </c>
      <c r="EU46" s="532">
        <f xml:space="preserve"> 'FS Qtr'!EU$50</f>
        <v>0</v>
      </c>
      <c r="EV46" s="532">
        <f xml:space="preserve"> 'FS Qtr'!EV$50</f>
        <v>0</v>
      </c>
      <c r="EW46" s="532">
        <f xml:space="preserve"> 'FS Qtr'!EW$50</f>
        <v>0</v>
      </c>
      <c r="EX46" s="532">
        <f xml:space="preserve"> 'FS Qtr'!EX$50</f>
        <v>0</v>
      </c>
      <c r="EY46" s="532">
        <f xml:space="preserve"> 'FS Qtr'!EY$50</f>
        <v>0</v>
      </c>
      <c r="EZ46" s="532">
        <f xml:space="preserve"> 'FS Qtr'!EZ$50</f>
        <v>0</v>
      </c>
      <c r="FA46" s="532">
        <f xml:space="preserve"> 'FS Qtr'!FA$50</f>
        <v>0</v>
      </c>
      <c r="FB46" s="532">
        <f xml:space="preserve"> 'FS Qtr'!FB$50</f>
        <v>0</v>
      </c>
      <c r="FC46" s="532">
        <f xml:space="preserve"> 'FS Qtr'!FC$50</f>
        <v>0</v>
      </c>
      <c r="FD46" s="532">
        <f xml:space="preserve"> 'FS Qtr'!FD$50</f>
        <v>0</v>
      </c>
      <c r="FE46" s="532">
        <f xml:space="preserve"> 'FS Qtr'!FE$50</f>
        <v>0</v>
      </c>
      <c r="FF46" s="532">
        <f xml:space="preserve"> 'FS Qtr'!FF$50</f>
        <v>0</v>
      </c>
      <c r="FG46" s="532">
        <f xml:space="preserve"> 'FS Qtr'!FG$50</f>
        <v>0</v>
      </c>
      <c r="FH46" s="532">
        <f xml:space="preserve"> 'FS Qtr'!FH$50</f>
        <v>0</v>
      </c>
      <c r="FI46" s="532">
        <f xml:space="preserve"> 'FS Qtr'!FI$50</f>
        <v>0</v>
      </c>
      <c r="FJ46" s="532">
        <f xml:space="preserve"> 'FS Qtr'!FJ$50</f>
        <v>0</v>
      </c>
      <c r="FK46" s="532">
        <f xml:space="preserve"> 'FS Qtr'!FK$50</f>
        <v>0</v>
      </c>
      <c r="FL46" s="532">
        <f xml:space="preserve"> 'FS Qtr'!FL$50</f>
        <v>0</v>
      </c>
      <c r="FM46" s="532">
        <f xml:space="preserve"> 'FS Qtr'!FM$50</f>
        <v>0</v>
      </c>
      <c r="FN46" s="532">
        <f xml:space="preserve"> 'FS Qtr'!FN$50</f>
        <v>0</v>
      </c>
      <c r="FO46" s="532">
        <f xml:space="preserve"> 'FS Qtr'!FO$50</f>
        <v>0</v>
      </c>
      <c r="FP46" s="532">
        <f xml:space="preserve"> 'FS Qtr'!FP$50</f>
        <v>0</v>
      </c>
      <c r="FQ46" s="532">
        <f xml:space="preserve"> 'FS Qtr'!FQ$50</f>
        <v>0</v>
      </c>
      <c r="FR46" s="532">
        <f xml:space="preserve"> 'FS Qtr'!FR$50</f>
        <v>0</v>
      </c>
      <c r="FS46" s="532">
        <f xml:space="preserve"> 'FS Qtr'!FS$50</f>
        <v>0</v>
      </c>
      <c r="FT46" s="532">
        <f xml:space="preserve"> 'FS Qtr'!FT$50</f>
        <v>0</v>
      </c>
      <c r="FU46" s="532">
        <f xml:space="preserve"> 'FS Qtr'!FU$50</f>
        <v>0</v>
      </c>
      <c r="FV46" s="532">
        <f xml:space="preserve"> 'FS Qtr'!FV$50</f>
        <v>0</v>
      </c>
      <c r="FW46" s="532">
        <f xml:space="preserve"> 'FS Qtr'!FW$50</f>
        <v>0</v>
      </c>
      <c r="FX46" s="532">
        <f xml:space="preserve"> 'FS Qtr'!FX$50</f>
        <v>0</v>
      </c>
      <c r="FY46" s="532">
        <f xml:space="preserve"> 'FS Qtr'!FY$50</f>
        <v>0</v>
      </c>
      <c r="FZ46" s="532">
        <f xml:space="preserve"> 'FS Qtr'!FZ$50</f>
        <v>0</v>
      </c>
      <c r="GA46" s="532">
        <f xml:space="preserve"> 'FS Qtr'!GA$50</f>
        <v>0</v>
      </c>
      <c r="GB46" s="532">
        <f xml:space="preserve"> 'FS Qtr'!GB$50</f>
        <v>0</v>
      </c>
      <c r="GC46" s="532">
        <f xml:space="preserve"> 'FS Qtr'!GC$50</f>
        <v>0</v>
      </c>
      <c r="GD46" s="532">
        <f xml:space="preserve"> 'FS Qtr'!GD$50</f>
        <v>0</v>
      </c>
      <c r="GE46" s="532">
        <f xml:space="preserve"> 'FS Qtr'!GE$50</f>
        <v>0</v>
      </c>
      <c r="GF46" s="532">
        <f xml:space="preserve"> 'FS Qtr'!GF$50</f>
        <v>0</v>
      </c>
      <c r="GG46" s="532">
        <f xml:space="preserve"> 'FS Qtr'!GG$50</f>
        <v>0</v>
      </c>
      <c r="GH46" s="532">
        <f xml:space="preserve"> 'FS Qtr'!GH$50</f>
        <v>0</v>
      </c>
      <c r="GI46" s="532">
        <f xml:space="preserve"> 'FS Qtr'!GI$50</f>
        <v>0</v>
      </c>
      <c r="GJ46" s="532">
        <f xml:space="preserve"> 'FS Qtr'!GJ$50</f>
        <v>0</v>
      </c>
    </row>
    <row r="47" spans="1:192" s="275" customFormat="1" x14ac:dyDescent="0.25">
      <c r="A47" s="15"/>
      <c r="B47" s="15"/>
      <c r="C47" s="21"/>
      <c r="D47" s="60"/>
      <c r="E47" s="172" t="str">
        <f t="shared" ref="E47:BP47" si="42" xml:space="preserve"> E$62</f>
        <v>Dividends paid POS</v>
      </c>
      <c r="F47" s="172">
        <f t="shared" si="42"/>
        <v>0</v>
      </c>
      <c r="G47" s="172" t="str">
        <f t="shared" si="42"/>
        <v>$ 000s</v>
      </c>
      <c r="H47" s="172">
        <f t="shared" si="42"/>
        <v>210977.06632059277</v>
      </c>
      <c r="I47" s="172">
        <f t="shared" si="42"/>
        <v>0</v>
      </c>
      <c r="J47" s="172">
        <f t="shared" si="42"/>
        <v>0</v>
      </c>
      <c r="K47" s="172">
        <f t="shared" si="42"/>
        <v>0</v>
      </c>
      <c r="L47" s="172">
        <f t="shared" si="42"/>
        <v>0</v>
      </c>
      <c r="M47" s="172">
        <f t="shared" si="42"/>
        <v>1961.8750000000018</v>
      </c>
      <c r="N47" s="172">
        <f t="shared" si="42"/>
        <v>2450.6750000000011</v>
      </c>
      <c r="O47" s="172">
        <f t="shared" si="42"/>
        <v>0</v>
      </c>
      <c r="P47" s="172">
        <f t="shared" si="42"/>
        <v>0</v>
      </c>
      <c r="Q47" s="172">
        <f t="shared" si="42"/>
        <v>593.38376865671762</v>
      </c>
      <c r="R47" s="172">
        <f t="shared" si="42"/>
        <v>2535.1436567164192</v>
      </c>
      <c r="S47" s="172">
        <f t="shared" si="42"/>
        <v>0</v>
      </c>
      <c r="T47" s="172">
        <f t="shared" si="42"/>
        <v>0</v>
      </c>
      <c r="U47" s="172">
        <f t="shared" si="42"/>
        <v>877.74846383753129</v>
      </c>
      <c r="V47" s="172">
        <f t="shared" si="42"/>
        <v>2619.7527678770348</v>
      </c>
      <c r="W47" s="172">
        <f t="shared" si="42"/>
        <v>0</v>
      </c>
      <c r="X47" s="172">
        <f t="shared" si="42"/>
        <v>0</v>
      </c>
      <c r="Y47" s="172">
        <f t="shared" si="42"/>
        <v>1153.4809652612266</v>
      </c>
      <c r="Z47" s="172">
        <f t="shared" si="42"/>
        <v>2704.5016347035175</v>
      </c>
      <c r="AA47" s="172">
        <f t="shared" si="42"/>
        <v>0</v>
      </c>
      <c r="AB47" s="172">
        <f t="shared" si="42"/>
        <v>0</v>
      </c>
      <c r="AC47" s="172">
        <f t="shared" si="42"/>
        <v>1447.2237838420174</v>
      </c>
      <c r="AD47" s="172">
        <f t="shared" si="42"/>
        <v>2789.3895618940492</v>
      </c>
      <c r="AE47" s="172">
        <f t="shared" si="42"/>
        <v>0</v>
      </c>
      <c r="AF47" s="172">
        <f t="shared" si="42"/>
        <v>0</v>
      </c>
      <c r="AG47" s="172">
        <f t="shared" si="42"/>
        <v>1732.3319366587261</v>
      </c>
      <c r="AH47" s="172">
        <f t="shared" si="42"/>
        <v>2874.4158576060199</v>
      </c>
      <c r="AI47" s="172">
        <f t="shared" si="42"/>
        <v>0</v>
      </c>
      <c r="AJ47" s="172">
        <f t="shared" si="42"/>
        <v>0</v>
      </c>
      <c r="AK47" s="172">
        <f t="shared" si="42"/>
        <v>2017.685446924108</v>
      </c>
      <c r="AL47" s="172">
        <f t="shared" si="42"/>
        <v>2959.5798334388264</v>
      </c>
      <c r="AM47" s="172">
        <f t="shared" si="42"/>
        <v>0</v>
      </c>
      <c r="AN47" s="172">
        <f t="shared" si="42"/>
        <v>0</v>
      </c>
      <c r="AO47" s="172">
        <f t="shared" si="42"/>
        <v>2299.3018439543371</v>
      </c>
      <c r="AP47" s="172">
        <f t="shared" si="42"/>
        <v>3044.8808044167417</v>
      </c>
      <c r="AQ47" s="172">
        <f t="shared" si="42"/>
        <v>0</v>
      </c>
      <c r="AR47" s="172">
        <f t="shared" si="42"/>
        <v>0</v>
      </c>
      <c r="AS47" s="172">
        <f t="shared" si="42"/>
        <v>2589.123663138645</v>
      </c>
      <c r="AT47" s="172">
        <f t="shared" si="42"/>
        <v>3130.3180889718847</v>
      </c>
      <c r="AU47" s="172">
        <f t="shared" si="42"/>
        <v>53.57271886289368</v>
      </c>
      <c r="AV47" s="172">
        <f t="shared" si="42"/>
        <v>84.810218862894544</v>
      </c>
      <c r="AW47" s="172">
        <f t="shared" si="42"/>
        <v>2736.823008183313</v>
      </c>
      <c r="AX47" s="172">
        <f t="shared" si="42"/>
        <v>3215.891008927249</v>
      </c>
      <c r="AY47" s="172">
        <f t="shared" si="42"/>
        <v>154.59300384367543</v>
      </c>
      <c r="AZ47" s="172">
        <f t="shared" si="42"/>
        <v>183.38050384367671</v>
      </c>
      <c r="BA47" s="172">
        <f t="shared" si="42"/>
        <v>4573.5552320231973</v>
      </c>
      <c r="BB47" s="172">
        <f t="shared" si="42"/>
        <v>5023.42388947985</v>
      </c>
      <c r="BC47" s="172">
        <f t="shared" si="42"/>
        <v>1949.3213968593791</v>
      </c>
      <c r="BD47" s="172">
        <f t="shared" si="42"/>
        <v>1949.3213968593805</v>
      </c>
      <c r="BE47" s="172">
        <f t="shared" si="42"/>
        <v>4548.9355542519379</v>
      </c>
      <c r="BF47" s="172">
        <f t="shared" si="42"/>
        <v>4996.5660591839314</v>
      </c>
      <c r="BG47" s="172">
        <f t="shared" si="42"/>
        <v>1937.7576088153023</v>
      </c>
      <c r="BH47" s="172">
        <f t="shared" si="42"/>
        <v>1937.7576088153037</v>
      </c>
      <c r="BI47" s="172">
        <f t="shared" si="42"/>
        <v>4524.4383624397406</v>
      </c>
      <c r="BJ47" s="172">
        <f t="shared" si="42"/>
        <v>4969.8418499342615</v>
      </c>
      <c r="BK47" s="172">
        <f t="shared" si="42"/>
        <v>1926.2513520550283</v>
      </c>
      <c r="BL47" s="172">
        <f t="shared" si="42"/>
        <v>1926.2513520550297</v>
      </c>
      <c r="BM47" s="172">
        <f t="shared" si="42"/>
        <v>4500.0630472037219</v>
      </c>
      <c r="BN47" s="172">
        <f t="shared" si="42"/>
        <v>4943.2505969495141</v>
      </c>
      <c r="BO47" s="172">
        <f t="shared" si="42"/>
        <v>1914.8023403532616</v>
      </c>
      <c r="BP47" s="172">
        <f t="shared" si="42"/>
        <v>1914.8023403532634</v>
      </c>
      <c r="BQ47" s="172">
        <f t="shared" ref="BQ47:EB47" si="43" xml:space="preserve"> BQ$62</f>
        <v>4475.8090021927592</v>
      </c>
      <c r="BR47" s="172">
        <f t="shared" si="43"/>
        <v>4916.791638755737</v>
      </c>
      <c r="BS47" s="172">
        <f t="shared" si="43"/>
        <v>1903.4102889087189</v>
      </c>
      <c r="BT47" s="172">
        <f t="shared" si="43"/>
        <v>1903.4102889087203</v>
      </c>
      <c r="BU47" s="172">
        <f t="shared" si="43"/>
        <v>4451.675624072398</v>
      </c>
      <c r="BV47" s="172">
        <f t="shared" si="43"/>
        <v>4890.464317169889</v>
      </c>
      <c r="BW47" s="172">
        <f t="shared" si="43"/>
        <v>1892.0749143370344</v>
      </c>
      <c r="BX47" s="172">
        <f t="shared" si="43"/>
        <v>1892.0749143370358</v>
      </c>
      <c r="BY47" s="172">
        <f t="shared" si="43"/>
        <v>4427.6623125098486</v>
      </c>
      <c r="BZ47" s="172">
        <f t="shared" si="43"/>
        <v>4864.2679772834717</v>
      </c>
      <c r="CA47" s="172">
        <f t="shared" si="43"/>
        <v>1880.7959346637153</v>
      </c>
      <c r="CB47" s="172">
        <f t="shared" si="43"/>
        <v>1880.7959346637167</v>
      </c>
      <c r="CC47" s="172">
        <f t="shared" si="43"/>
        <v>4403.7684701590542</v>
      </c>
      <c r="CD47" s="172">
        <f t="shared" si="43"/>
        <v>4838.2019674462408</v>
      </c>
      <c r="CE47" s="172">
        <f t="shared" si="43"/>
        <v>869.57306931713674</v>
      </c>
      <c r="CF47" s="172">
        <f t="shared" si="43"/>
        <v>869.57306931713174</v>
      </c>
      <c r="CG47" s="172">
        <f t="shared" si="43"/>
        <v>3379.993502645827</v>
      </c>
      <c r="CH47" s="172">
        <f t="shared" si="43"/>
        <v>3812.265639249993</v>
      </c>
      <c r="CI47" s="172">
        <f t="shared" si="43"/>
        <v>858.40603912152346</v>
      </c>
      <c r="CJ47" s="172">
        <f t="shared" si="43"/>
        <v>858.40603912152437</v>
      </c>
      <c r="CK47" s="172">
        <f t="shared" si="43"/>
        <v>3356.3368185530626</v>
      </c>
      <c r="CL47" s="172">
        <f t="shared" si="43"/>
        <v>3786.45834751243</v>
      </c>
      <c r="CM47" s="172">
        <f t="shared" si="43"/>
        <v>847.29456629007291</v>
      </c>
      <c r="CN47" s="172">
        <f t="shared" si="43"/>
        <v>847.29456629007427</v>
      </c>
      <c r="CO47" s="172">
        <f t="shared" si="43"/>
        <v>3332.7978294060313</v>
      </c>
      <c r="CP47" s="172">
        <f t="shared" si="43"/>
        <v>3760.779450261125</v>
      </c>
      <c r="CQ47" s="172">
        <f t="shared" si="43"/>
        <v>836.23837441798332</v>
      </c>
      <c r="CR47" s="172">
        <f t="shared" si="43"/>
        <v>836.23837441798423</v>
      </c>
      <c r="CS47" s="172">
        <f t="shared" si="43"/>
        <v>3309.375949657745</v>
      </c>
      <c r="CT47" s="172">
        <f t="shared" si="43"/>
        <v>3735.2283087175392</v>
      </c>
      <c r="CU47" s="172">
        <f t="shared" si="43"/>
        <v>825.23718847560622</v>
      </c>
      <c r="CV47" s="172">
        <f t="shared" si="43"/>
        <v>825.23718847560713</v>
      </c>
      <c r="CW47" s="172">
        <f t="shared" si="43"/>
        <v>3286.0705966743726</v>
      </c>
      <c r="CX47" s="172">
        <f t="shared" si="43"/>
        <v>3709.8042872811347</v>
      </c>
      <c r="CY47" s="172">
        <f t="shared" si="43"/>
        <v>814.29073480159832</v>
      </c>
      <c r="CZ47" s="172">
        <f t="shared" si="43"/>
        <v>814.29073480159968</v>
      </c>
      <c r="DA47" s="172">
        <f t="shared" si="43"/>
        <v>3262.881190720771</v>
      </c>
      <c r="DB47" s="172">
        <f t="shared" si="43"/>
        <v>3684.5067535135677</v>
      </c>
      <c r="DC47" s="172">
        <f t="shared" si="43"/>
        <v>803.3987410961181</v>
      </c>
      <c r="DD47" s="172">
        <f t="shared" si="43"/>
        <v>803.39874109611901</v>
      </c>
      <c r="DE47" s="172">
        <f t="shared" si="43"/>
        <v>3239.8071549460401</v>
      </c>
      <c r="DF47" s="172">
        <f t="shared" si="43"/>
        <v>3659.3350781229528</v>
      </c>
      <c r="DG47" s="172">
        <f t="shared" si="43"/>
        <v>792.56093641404777</v>
      </c>
      <c r="DH47" s="172">
        <f t="shared" si="43"/>
        <v>792.56093641404004</v>
      </c>
      <c r="DI47" s="172">
        <f t="shared" si="43"/>
        <v>0</v>
      </c>
      <c r="DJ47" s="172">
        <f t="shared" si="43"/>
        <v>0</v>
      </c>
      <c r="DK47" s="172">
        <f t="shared" si="43"/>
        <v>0</v>
      </c>
      <c r="DL47" s="172">
        <f t="shared" si="43"/>
        <v>0</v>
      </c>
      <c r="DM47" s="172">
        <f t="shared" si="43"/>
        <v>0</v>
      </c>
      <c r="DN47" s="172">
        <f t="shared" si="43"/>
        <v>0</v>
      </c>
      <c r="DO47" s="172">
        <f t="shared" si="43"/>
        <v>0</v>
      </c>
      <c r="DP47" s="172">
        <f t="shared" si="43"/>
        <v>0</v>
      </c>
      <c r="DQ47" s="172">
        <f t="shared" si="43"/>
        <v>0</v>
      </c>
      <c r="DR47" s="172">
        <f t="shared" si="43"/>
        <v>0</v>
      </c>
      <c r="DS47" s="172">
        <f t="shared" si="43"/>
        <v>0</v>
      </c>
      <c r="DT47" s="172">
        <f t="shared" si="43"/>
        <v>0</v>
      </c>
      <c r="DU47" s="172">
        <f t="shared" si="43"/>
        <v>0</v>
      </c>
      <c r="DV47" s="172">
        <f t="shared" si="43"/>
        <v>0</v>
      </c>
      <c r="DW47" s="172">
        <f t="shared" si="43"/>
        <v>0</v>
      </c>
      <c r="DX47" s="172">
        <f t="shared" si="43"/>
        <v>0</v>
      </c>
      <c r="DY47" s="172">
        <f t="shared" si="43"/>
        <v>0</v>
      </c>
      <c r="DZ47" s="172">
        <f t="shared" si="43"/>
        <v>0</v>
      </c>
      <c r="EA47" s="172">
        <f t="shared" si="43"/>
        <v>0</v>
      </c>
      <c r="EB47" s="172">
        <f t="shared" si="43"/>
        <v>0</v>
      </c>
      <c r="EC47" s="172">
        <f t="shared" ref="EC47:GJ47" si="44" xml:space="preserve"> EC$62</f>
        <v>0</v>
      </c>
      <c r="ED47" s="172">
        <f t="shared" si="44"/>
        <v>0</v>
      </c>
      <c r="EE47" s="172">
        <f t="shared" si="44"/>
        <v>0</v>
      </c>
      <c r="EF47" s="172">
        <f t="shared" si="44"/>
        <v>0</v>
      </c>
      <c r="EG47" s="172">
        <f t="shared" si="44"/>
        <v>0</v>
      </c>
      <c r="EH47" s="172">
        <f t="shared" si="44"/>
        <v>0</v>
      </c>
      <c r="EI47" s="172">
        <f t="shared" si="44"/>
        <v>0</v>
      </c>
      <c r="EJ47" s="172">
        <f t="shared" si="44"/>
        <v>0</v>
      </c>
      <c r="EK47" s="172">
        <f t="shared" si="44"/>
        <v>0</v>
      </c>
      <c r="EL47" s="172">
        <f t="shared" si="44"/>
        <v>0</v>
      </c>
      <c r="EM47" s="172">
        <f t="shared" si="44"/>
        <v>0</v>
      </c>
      <c r="EN47" s="172">
        <f t="shared" si="44"/>
        <v>0</v>
      </c>
      <c r="EO47" s="172">
        <f t="shared" si="44"/>
        <v>0</v>
      </c>
      <c r="EP47" s="172">
        <f t="shared" si="44"/>
        <v>0</v>
      </c>
      <c r="EQ47" s="172">
        <f t="shared" si="44"/>
        <v>0</v>
      </c>
      <c r="ER47" s="172">
        <f t="shared" si="44"/>
        <v>0</v>
      </c>
      <c r="ES47" s="172">
        <f t="shared" si="44"/>
        <v>0</v>
      </c>
      <c r="ET47" s="172">
        <f t="shared" si="44"/>
        <v>0</v>
      </c>
      <c r="EU47" s="172">
        <f t="shared" si="44"/>
        <v>0</v>
      </c>
      <c r="EV47" s="172">
        <f t="shared" si="44"/>
        <v>0</v>
      </c>
      <c r="EW47" s="172">
        <f t="shared" si="44"/>
        <v>0</v>
      </c>
      <c r="EX47" s="172">
        <f t="shared" si="44"/>
        <v>0</v>
      </c>
      <c r="EY47" s="172">
        <f t="shared" si="44"/>
        <v>0</v>
      </c>
      <c r="EZ47" s="172">
        <f t="shared" si="44"/>
        <v>0</v>
      </c>
      <c r="FA47" s="172">
        <f t="shared" si="44"/>
        <v>0</v>
      </c>
      <c r="FB47" s="172">
        <f t="shared" si="44"/>
        <v>0</v>
      </c>
      <c r="FC47" s="172">
        <f t="shared" si="44"/>
        <v>0</v>
      </c>
      <c r="FD47" s="172">
        <f t="shared" si="44"/>
        <v>0</v>
      </c>
      <c r="FE47" s="172">
        <f t="shared" si="44"/>
        <v>0</v>
      </c>
      <c r="FF47" s="172">
        <f t="shared" si="44"/>
        <v>0</v>
      </c>
      <c r="FG47" s="172">
        <f t="shared" si="44"/>
        <v>0</v>
      </c>
      <c r="FH47" s="172">
        <f t="shared" si="44"/>
        <v>0</v>
      </c>
      <c r="FI47" s="172">
        <f t="shared" si="44"/>
        <v>0</v>
      </c>
      <c r="FJ47" s="172">
        <f t="shared" si="44"/>
        <v>0</v>
      </c>
      <c r="FK47" s="172">
        <f t="shared" si="44"/>
        <v>0</v>
      </c>
      <c r="FL47" s="172">
        <f t="shared" si="44"/>
        <v>0</v>
      </c>
      <c r="FM47" s="172">
        <f t="shared" si="44"/>
        <v>0</v>
      </c>
      <c r="FN47" s="172">
        <f t="shared" si="44"/>
        <v>0</v>
      </c>
      <c r="FO47" s="172">
        <f t="shared" si="44"/>
        <v>0</v>
      </c>
      <c r="FP47" s="172">
        <f t="shared" si="44"/>
        <v>0</v>
      </c>
      <c r="FQ47" s="172">
        <f t="shared" si="44"/>
        <v>0</v>
      </c>
      <c r="FR47" s="172">
        <f t="shared" si="44"/>
        <v>0</v>
      </c>
      <c r="FS47" s="172">
        <f t="shared" si="44"/>
        <v>0</v>
      </c>
      <c r="FT47" s="172">
        <f t="shared" si="44"/>
        <v>0</v>
      </c>
      <c r="FU47" s="172">
        <f t="shared" si="44"/>
        <v>0</v>
      </c>
      <c r="FV47" s="172">
        <f t="shared" si="44"/>
        <v>0</v>
      </c>
      <c r="FW47" s="172">
        <f t="shared" si="44"/>
        <v>0</v>
      </c>
      <c r="FX47" s="172">
        <f t="shared" si="44"/>
        <v>0</v>
      </c>
      <c r="FY47" s="172">
        <f t="shared" si="44"/>
        <v>0</v>
      </c>
      <c r="FZ47" s="172">
        <f t="shared" si="44"/>
        <v>0</v>
      </c>
      <c r="GA47" s="172">
        <f t="shared" si="44"/>
        <v>0</v>
      </c>
      <c r="GB47" s="172">
        <f t="shared" si="44"/>
        <v>0</v>
      </c>
      <c r="GC47" s="172">
        <f t="shared" si="44"/>
        <v>0</v>
      </c>
      <c r="GD47" s="172">
        <f t="shared" si="44"/>
        <v>0</v>
      </c>
      <c r="GE47" s="172">
        <f t="shared" si="44"/>
        <v>0</v>
      </c>
      <c r="GF47" s="172">
        <f t="shared" si="44"/>
        <v>0</v>
      </c>
      <c r="GG47" s="172">
        <f t="shared" si="44"/>
        <v>0</v>
      </c>
      <c r="GH47" s="172">
        <f t="shared" si="44"/>
        <v>0</v>
      </c>
      <c r="GI47" s="172">
        <f t="shared" si="44"/>
        <v>0</v>
      </c>
      <c r="GJ47" s="172">
        <f t="shared" si="44"/>
        <v>0</v>
      </c>
    </row>
    <row r="48" spans="1:192" s="539" customFormat="1" x14ac:dyDescent="0.25">
      <c r="A48" s="534"/>
      <c r="B48" s="534"/>
      <c r="C48" s="535"/>
      <c r="D48" s="536"/>
      <c r="E48" s="537" t="s">
        <v>172</v>
      </c>
      <c r="F48" s="537"/>
      <c r="G48" s="537" t="str">
        <f xml:space="preserve"> SMU</f>
        <v>$ 000s</v>
      </c>
      <c r="H48" s="537"/>
      <c r="I48" s="538"/>
      <c r="J48" s="537">
        <f t="shared" ref="J48:BU48" si="45" xml:space="preserve"> IF( J43 = 1, $F42, J45 + J46 - J47)</f>
        <v>0</v>
      </c>
      <c r="K48" s="537">
        <f t="shared" si="45"/>
        <v>0</v>
      </c>
      <c r="L48" s="537">
        <f t="shared" si="45"/>
        <v>0</v>
      </c>
      <c r="M48" s="537">
        <f t="shared" si="45"/>
        <v>0</v>
      </c>
      <c r="N48" s="537">
        <f t="shared" si="45"/>
        <v>0</v>
      </c>
      <c r="O48" s="537">
        <f t="shared" si="45"/>
        <v>-752.46250000000146</v>
      </c>
      <c r="P48" s="537">
        <f t="shared" si="45"/>
        <v>-1454.0875000000015</v>
      </c>
      <c r="Q48" s="537">
        <f t="shared" si="45"/>
        <v>0</v>
      </c>
      <c r="R48" s="537">
        <f t="shared" si="45"/>
        <v>0</v>
      </c>
      <c r="S48" s="537">
        <f t="shared" si="45"/>
        <v>-651.91766169154289</v>
      </c>
      <c r="T48" s="537">
        <f t="shared" si="45"/>
        <v>-1255.4478233830846</v>
      </c>
      <c r="U48" s="537">
        <f t="shared" si="45"/>
        <v>0</v>
      </c>
      <c r="V48" s="537">
        <f t="shared" si="45"/>
        <v>0</v>
      </c>
      <c r="W48" s="537">
        <f t="shared" si="45"/>
        <v>-551.31234994183296</v>
      </c>
      <c r="X48" s="537">
        <f t="shared" si="45"/>
        <v>-1065.5684498836645</v>
      </c>
      <c r="Y48" s="537">
        <f t="shared" si="45"/>
        <v>0</v>
      </c>
      <c r="Z48" s="537">
        <f t="shared" si="45"/>
        <v>0</v>
      </c>
      <c r="AA48" s="537">
        <f t="shared" si="45"/>
        <v>-450.64686561376493</v>
      </c>
      <c r="AB48" s="537">
        <f t="shared" si="45"/>
        <v>-857.80623122752786</v>
      </c>
      <c r="AC48" s="537">
        <f t="shared" si="45"/>
        <v>0</v>
      </c>
      <c r="AD48" s="537">
        <f t="shared" si="45"/>
        <v>0</v>
      </c>
      <c r="AE48" s="537">
        <f t="shared" si="45"/>
        <v>-349.92150807339704</v>
      </c>
      <c r="AF48" s="537">
        <f t="shared" si="45"/>
        <v>-658.80551614679234</v>
      </c>
      <c r="AG48" s="537">
        <f t="shared" si="45"/>
        <v>0</v>
      </c>
      <c r="AH48" s="537">
        <f t="shared" si="45"/>
        <v>0</v>
      </c>
      <c r="AI48" s="537">
        <f t="shared" si="45"/>
        <v>-249.136575197409</v>
      </c>
      <c r="AJ48" s="537">
        <f t="shared" si="45"/>
        <v>-459.685650394817</v>
      </c>
      <c r="AK48" s="537">
        <f t="shared" si="45"/>
        <v>0</v>
      </c>
      <c r="AL48" s="537">
        <f t="shared" si="45"/>
        <v>0</v>
      </c>
      <c r="AM48" s="537">
        <f t="shared" si="45"/>
        <v>-148.29236338050623</v>
      </c>
      <c r="AN48" s="537">
        <f t="shared" si="45"/>
        <v>-264.4284767610111</v>
      </c>
      <c r="AO48" s="537">
        <f t="shared" si="45"/>
        <v>0</v>
      </c>
      <c r="AP48" s="537">
        <f t="shared" si="45"/>
        <v>0</v>
      </c>
      <c r="AQ48" s="537">
        <f t="shared" si="45"/>
        <v>-47.389167542792165</v>
      </c>
      <c r="AR48" s="537">
        <f t="shared" si="45"/>
        <v>-61.090835085582967</v>
      </c>
      <c r="AS48" s="537">
        <f t="shared" si="45"/>
        <v>0</v>
      </c>
      <c r="AT48" s="537">
        <f t="shared" si="45"/>
        <v>0</v>
      </c>
      <c r="AU48" s="537">
        <f t="shared" si="45"/>
        <v>0</v>
      </c>
      <c r="AV48" s="537">
        <f t="shared" si="45"/>
        <v>0</v>
      </c>
      <c r="AW48" s="537">
        <f t="shared" si="45"/>
        <v>0</v>
      </c>
      <c r="AX48" s="537">
        <f t="shared" si="45"/>
        <v>0</v>
      </c>
      <c r="AY48" s="537">
        <f t="shared" si="45"/>
        <v>0</v>
      </c>
      <c r="AZ48" s="537">
        <f t="shared" si="45"/>
        <v>0</v>
      </c>
      <c r="BA48" s="537">
        <f t="shared" si="45"/>
        <v>0</v>
      </c>
      <c r="BB48" s="537">
        <f t="shared" si="45"/>
        <v>0</v>
      </c>
      <c r="BC48" s="537">
        <f t="shared" si="45"/>
        <v>0</v>
      </c>
      <c r="BD48" s="537">
        <f t="shared" si="45"/>
        <v>0</v>
      </c>
      <c r="BE48" s="537">
        <f t="shared" si="45"/>
        <v>0</v>
      </c>
      <c r="BF48" s="537">
        <f t="shared" si="45"/>
        <v>0</v>
      </c>
      <c r="BG48" s="537">
        <f t="shared" si="45"/>
        <v>0</v>
      </c>
      <c r="BH48" s="537">
        <f t="shared" si="45"/>
        <v>0</v>
      </c>
      <c r="BI48" s="537">
        <f t="shared" si="45"/>
        <v>0</v>
      </c>
      <c r="BJ48" s="537">
        <f t="shared" si="45"/>
        <v>0</v>
      </c>
      <c r="BK48" s="537">
        <f t="shared" si="45"/>
        <v>0</v>
      </c>
      <c r="BL48" s="537">
        <f t="shared" si="45"/>
        <v>0</v>
      </c>
      <c r="BM48" s="537">
        <f t="shared" si="45"/>
        <v>0</v>
      </c>
      <c r="BN48" s="537">
        <f t="shared" si="45"/>
        <v>0</v>
      </c>
      <c r="BO48" s="537">
        <f t="shared" si="45"/>
        <v>0</v>
      </c>
      <c r="BP48" s="537">
        <f t="shared" si="45"/>
        <v>0</v>
      </c>
      <c r="BQ48" s="537">
        <f t="shared" si="45"/>
        <v>0</v>
      </c>
      <c r="BR48" s="537">
        <f t="shared" si="45"/>
        <v>0</v>
      </c>
      <c r="BS48" s="537">
        <f t="shared" si="45"/>
        <v>0</v>
      </c>
      <c r="BT48" s="537">
        <f t="shared" si="45"/>
        <v>0</v>
      </c>
      <c r="BU48" s="537">
        <f t="shared" si="45"/>
        <v>0</v>
      </c>
      <c r="BV48" s="537">
        <f t="shared" ref="BV48:EG48" si="46" xml:space="preserve"> IF( BV43 = 1, $F42, BV45 + BV46 - BV47)</f>
        <v>0</v>
      </c>
      <c r="BW48" s="537">
        <f t="shared" si="46"/>
        <v>0</v>
      </c>
      <c r="BX48" s="537">
        <f t="shared" si="46"/>
        <v>0</v>
      </c>
      <c r="BY48" s="537">
        <f t="shared" si="46"/>
        <v>0</v>
      </c>
      <c r="BZ48" s="537">
        <f t="shared" si="46"/>
        <v>0</v>
      </c>
      <c r="CA48" s="537">
        <f t="shared" si="46"/>
        <v>0</v>
      </c>
      <c r="CB48" s="537">
        <f t="shared" si="46"/>
        <v>0</v>
      </c>
      <c r="CC48" s="537">
        <f t="shared" si="46"/>
        <v>0</v>
      </c>
      <c r="CD48" s="537">
        <f t="shared" si="46"/>
        <v>0</v>
      </c>
      <c r="CE48" s="537">
        <f t="shared" si="46"/>
        <v>999.99999999999363</v>
      </c>
      <c r="CF48" s="537">
        <f t="shared" si="46"/>
        <v>1999.9999999999936</v>
      </c>
      <c r="CG48" s="537">
        <f t="shared" si="46"/>
        <v>2999.9999999999936</v>
      </c>
      <c r="CH48" s="537">
        <f t="shared" si="46"/>
        <v>3999.9999999999936</v>
      </c>
      <c r="CI48" s="537">
        <f t="shared" si="46"/>
        <v>4999.9999999999936</v>
      </c>
      <c r="CJ48" s="537">
        <f t="shared" si="46"/>
        <v>5999.9999999999936</v>
      </c>
      <c r="CK48" s="537">
        <f t="shared" si="46"/>
        <v>6999.9999999999936</v>
      </c>
      <c r="CL48" s="537">
        <f t="shared" si="46"/>
        <v>7999.9999999999936</v>
      </c>
      <c r="CM48" s="537">
        <f t="shared" si="46"/>
        <v>8999.9999999999945</v>
      </c>
      <c r="CN48" s="537">
        <f t="shared" si="46"/>
        <v>9999.9999999999945</v>
      </c>
      <c r="CO48" s="537">
        <f t="shared" si="46"/>
        <v>10999.999999999996</v>
      </c>
      <c r="CP48" s="537">
        <f t="shared" si="46"/>
        <v>11999.999999999996</v>
      </c>
      <c r="CQ48" s="537">
        <f t="shared" si="46"/>
        <v>12999.999999999996</v>
      </c>
      <c r="CR48" s="537">
        <f t="shared" si="46"/>
        <v>13999.999999999996</v>
      </c>
      <c r="CS48" s="537">
        <f t="shared" si="46"/>
        <v>14999.999999999996</v>
      </c>
      <c r="CT48" s="537">
        <f t="shared" si="46"/>
        <v>15999.999999999996</v>
      </c>
      <c r="CU48" s="537">
        <f t="shared" si="46"/>
        <v>16999.999999999996</v>
      </c>
      <c r="CV48" s="537">
        <f t="shared" si="46"/>
        <v>17999.999999999996</v>
      </c>
      <c r="CW48" s="537">
        <f t="shared" si="46"/>
        <v>18999.999999999996</v>
      </c>
      <c r="CX48" s="537">
        <f t="shared" si="46"/>
        <v>19999.999999999996</v>
      </c>
      <c r="CY48" s="537">
        <f t="shared" si="46"/>
        <v>20999.999999999996</v>
      </c>
      <c r="CZ48" s="537">
        <f t="shared" si="46"/>
        <v>21999.999999999993</v>
      </c>
      <c r="DA48" s="537">
        <f t="shared" si="46"/>
        <v>22999.999999999993</v>
      </c>
      <c r="DB48" s="537">
        <f t="shared" si="46"/>
        <v>23999.999999999993</v>
      </c>
      <c r="DC48" s="537">
        <f t="shared" si="46"/>
        <v>24999.999999999993</v>
      </c>
      <c r="DD48" s="537">
        <f t="shared" si="46"/>
        <v>25999.999999999993</v>
      </c>
      <c r="DE48" s="537">
        <f t="shared" si="46"/>
        <v>26999.999999999993</v>
      </c>
      <c r="DF48" s="537">
        <f t="shared" si="46"/>
        <v>27999.999999999993</v>
      </c>
      <c r="DG48" s="537">
        <f t="shared" si="46"/>
        <v>28999.999999999993</v>
      </c>
      <c r="DH48" s="537">
        <f t="shared" si="46"/>
        <v>0</v>
      </c>
      <c r="DI48" s="537">
        <f t="shared" si="46"/>
        <v>0</v>
      </c>
      <c r="DJ48" s="537">
        <f t="shared" si="46"/>
        <v>0</v>
      </c>
      <c r="DK48" s="537">
        <f t="shared" si="46"/>
        <v>0</v>
      </c>
      <c r="DL48" s="537">
        <f t="shared" si="46"/>
        <v>0</v>
      </c>
      <c r="DM48" s="537">
        <f t="shared" si="46"/>
        <v>0</v>
      </c>
      <c r="DN48" s="537">
        <f t="shared" si="46"/>
        <v>0</v>
      </c>
      <c r="DO48" s="537">
        <f t="shared" si="46"/>
        <v>0</v>
      </c>
      <c r="DP48" s="537">
        <f t="shared" si="46"/>
        <v>0</v>
      </c>
      <c r="DQ48" s="537">
        <f t="shared" si="46"/>
        <v>0</v>
      </c>
      <c r="DR48" s="537">
        <f t="shared" si="46"/>
        <v>0</v>
      </c>
      <c r="DS48" s="537">
        <f t="shared" si="46"/>
        <v>0</v>
      </c>
      <c r="DT48" s="537">
        <f t="shared" si="46"/>
        <v>0</v>
      </c>
      <c r="DU48" s="537">
        <f t="shared" si="46"/>
        <v>0</v>
      </c>
      <c r="DV48" s="537">
        <f t="shared" si="46"/>
        <v>0</v>
      </c>
      <c r="DW48" s="537">
        <f t="shared" si="46"/>
        <v>0</v>
      </c>
      <c r="DX48" s="537">
        <f t="shared" si="46"/>
        <v>0</v>
      </c>
      <c r="DY48" s="537">
        <f t="shared" si="46"/>
        <v>0</v>
      </c>
      <c r="DZ48" s="537">
        <f t="shared" si="46"/>
        <v>0</v>
      </c>
      <c r="EA48" s="537">
        <f t="shared" si="46"/>
        <v>0</v>
      </c>
      <c r="EB48" s="537">
        <f t="shared" si="46"/>
        <v>0</v>
      </c>
      <c r="EC48" s="537">
        <f t="shared" si="46"/>
        <v>0</v>
      </c>
      <c r="ED48" s="537">
        <f t="shared" si="46"/>
        <v>0</v>
      </c>
      <c r="EE48" s="537">
        <f t="shared" si="46"/>
        <v>0</v>
      </c>
      <c r="EF48" s="537">
        <f t="shared" si="46"/>
        <v>0</v>
      </c>
      <c r="EG48" s="537">
        <f t="shared" si="46"/>
        <v>0</v>
      </c>
      <c r="EH48" s="537">
        <f t="shared" ref="EH48:GJ48" si="47" xml:space="preserve"> IF( EH43 = 1, $F42, EH45 + EH46 - EH47)</f>
        <v>0</v>
      </c>
      <c r="EI48" s="537">
        <f t="shared" si="47"/>
        <v>0</v>
      </c>
      <c r="EJ48" s="537">
        <f t="shared" si="47"/>
        <v>0</v>
      </c>
      <c r="EK48" s="537">
        <f t="shared" si="47"/>
        <v>0</v>
      </c>
      <c r="EL48" s="537">
        <f t="shared" si="47"/>
        <v>0</v>
      </c>
      <c r="EM48" s="537">
        <f t="shared" si="47"/>
        <v>0</v>
      </c>
      <c r="EN48" s="537">
        <f t="shared" si="47"/>
        <v>0</v>
      </c>
      <c r="EO48" s="537">
        <f t="shared" si="47"/>
        <v>0</v>
      </c>
      <c r="EP48" s="537">
        <f t="shared" si="47"/>
        <v>0</v>
      </c>
      <c r="EQ48" s="537">
        <f t="shared" si="47"/>
        <v>0</v>
      </c>
      <c r="ER48" s="537">
        <f t="shared" si="47"/>
        <v>0</v>
      </c>
      <c r="ES48" s="537">
        <f t="shared" si="47"/>
        <v>0</v>
      </c>
      <c r="ET48" s="537">
        <f t="shared" si="47"/>
        <v>0</v>
      </c>
      <c r="EU48" s="537">
        <f t="shared" si="47"/>
        <v>0</v>
      </c>
      <c r="EV48" s="537">
        <f t="shared" si="47"/>
        <v>0</v>
      </c>
      <c r="EW48" s="537">
        <f t="shared" si="47"/>
        <v>0</v>
      </c>
      <c r="EX48" s="537">
        <f t="shared" si="47"/>
        <v>0</v>
      </c>
      <c r="EY48" s="537">
        <f t="shared" si="47"/>
        <v>0</v>
      </c>
      <c r="EZ48" s="537">
        <f t="shared" si="47"/>
        <v>0</v>
      </c>
      <c r="FA48" s="537">
        <f t="shared" si="47"/>
        <v>0</v>
      </c>
      <c r="FB48" s="537">
        <f t="shared" si="47"/>
        <v>0</v>
      </c>
      <c r="FC48" s="537">
        <f t="shared" si="47"/>
        <v>0</v>
      </c>
      <c r="FD48" s="537">
        <f t="shared" si="47"/>
        <v>0</v>
      </c>
      <c r="FE48" s="537">
        <f t="shared" si="47"/>
        <v>0</v>
      </c>
      <c r="FF48" s="537">
        <f t="shared" si="47"/>
        <v>0</v>
      </c>
      <c r="FG48" s="537">
        <f t="shared" si="47"/>
        <v>0</v>
      </c>
      <c r="FH48" s="537">
        <f t="shared" si="47"/>
        <v>0</v>
      </c>
      <c r="FI48" s="537">
        <f t="shared" si="47"/>
        <v>0</v>
      </c>
      <c r="FJ48" s="537">
        <f t="shared" si="47"/>
        <v>0</v>
      </c>
      <c r="FK48" s="537">
        <f t="shared" si="47"/>
        <v>0</v>
      </c>
      <c r="FL48" s="537">
        <f t="shared" si="47"/>
        <v>0</v>
      </c>
      <c r="FM48" s="537">
        <f t="shared" si="47"/>
        <v>0</v>
      </c>
      <c r="FN48" s="537">
        <f t="shared" si="47"/>
        <v>0</v>
      </c>
      <c r="FO48" s="537">
        <f t="shared" si="47"/>
        <v>0</v>
      </c>
      <c r="FP48" s="537">
        <f t="shared" si="47"/>
        <v>0</v>
      </c>
      <c r="FQ48" s="537">
        <f t="shared" si="47"/>
        <v>0</v>
      </c>
      <c r="FR48" s="537">
        <f t="shared" si="47"/>
        <v>0</v>
      </c>
      <c r="FS48" s="537">
        <f t="shared" si="47"/>
        <v>0</v>
      </c>
      <c r="FT48" s="537">
        <f t="shared" si="47"/>
        <v>0</v>
      </c>
      <c r="FU48" s="537">
        <f t="shared" si="47"/>
        <v>0</v>
      </c>
      <c r="FV48" s="537">
        <f t="shared" si="47"/>
        <v>0</v>
      </c>
      <c r="FW48" s="537">
        <f t="shared" si="47"/>
        <v>0</v>
      </c>
      <c r="FX48" s="537">
        <f t="shared" si="47"/>
        <v>0</v>
      </c>
      <c r="FY48" s="537">
        <f t="shared" si="47"/>
        <v>0</v>
      </c>
      <c r="FZ48" s="537">
        <f t="shared" si="47"/>
        <v>0</v>
      </c>
      <c r="GA48" s="537">
        <f t="shared" si="47"/>
        <v>0</v>
      </c>
      <c r="GB48" s="537">
        <f t="shared" si="47"/>
        <v>0</v>
      </c>
      <c r="GC48" s="537">
        <f t="shared" si="47"/>
        <v>0</v>
      </c>
      <c r="GD48" s="537">
        <f t="shared" si="47"/>
        <v>0</v>
      </c>
      <c r="GE48" s="537">
        <f t="shared" si="47"/>
        <v>0</v>
      </c>
      <c r="GF48" s="537">
        <f t="shared" si="47"/>
        <v>0</v>
      </c>
      <c r="GG48" s="537">
        <f t="shared" si="47"/>
        <v>0</v>
      </c>
      <c r="GH48" s="537">
        <f t="shared" si="47"/>
        <v>0</v>
      </c>
      <c r="GI48" s="537">
        <f t="shared" si="47"/>
        <v>0</v>
      </c>
      <c r="GJ48" s="537">
        <f t="shared" si="47"/>
        <v>0</v>
      </c>
    </row>
    <row r="51" spans="1:255" x14ac:dyDescent="0.25">
      <c r="A51" s="15" t="s">
        <v>198</v>
      </c>
    </row>
    <row r="52" spans="1:255" x14ac:dyDescent="0.25">
      <c r="E52" s="268" t="str">
        <f t="shared" ref="E52:AJ52" si="48" xml:space="preserve"> E$34</f>
        <v>Retained earnings balance BEG</v>
      </c>
      <c r="F52" s="268">
        <f t="shared" si="48"/>
        <v>0</v>
      </c>
      <c r="G52" s="268" t="str">
        <f t="shared" si="48"/>
        <v>$ 000s</v>
      </c>
      <c r="H52" s="268">
        <f t="shared" si="48"/>
        <v>0</v>
      </c>
      <c r="I52" s="268">
        <f t="shared" si="48"/>
        <v>0</v>
      </c>
      <c r="J52" s="268">
        <f t="shared" si="48"/>
        <v>0</v>
      </c>
      <c r="K52" s="268">
        <f t="shared" si="48"/>
        <v>0</v>
      </c>
      <c r="L52" s="268">
        <f t="shared" si="48"/>
        <v>0</v>
      </c>
      <c r="M52" s="268">
        <f t="shared" si="48"/>
        <v>0</v>
      </c>
      <c r="N52" s="268">
        <f t="shared" si="48"/>
        <v>750</v>
      </c>
      <c r="O52" s="268">
        <f t="shared" si="48"/>
        <v>1500</v>
      </c>
      <c r="P52" s="268">
        <f t="shared" si="48"/>
        <v>1497.5374999999985</v>
      </c>
      <c r="Q52" s="268">
        <f t="shared" si="48"/>
        <v>1545.9124999999985</v>
      </c>
      <c r="R52" s="268">
        <f t="shared" si="48"/>
        <v>3750</v>
      </c>
      <c r="S52" s="268">
        <f t="shared" si="48"/>
        <v>4500</v>
      </c>
      <c r="T52" s="268">
        <f t="shared" si="48"/>
        <v>4598.0823383084571</v>
      </c>
      <c r="U52" s="268">
        <f t="shared" si="48"/>
        <v>4744.5521766169149</v>
      </c>
      <c r="V52" s="268">
        <f t="shared" si="48"/>
        <v>6750</v>
      </c>
      <c r="W52" s="268">
        <f t="shared" si="48"/>
        <v>7500</v>
      </c>
      <c r="X52" s="268">
        <f t="shared" si="48"/>
        <v>7698.6876500581675</v>
      </c>
      <c r="Y52" s="268">
        <f t="shared" si="48"/>
        <v>7934.4315501163364</v>
      </c>
      <c r="Z52" s="268">
        <f t="shared" si="48"/>
        <v>9750</v>
      </c>
      <c r="AA52" s="268">
        <f t="shared" si="48"/>
        <v>10500</v>
      </c>
      <c r="AB52" s="268">
        <f t="shared" si="48"/>
        <v>10799.353134386236</v>
      </c>
      <c r="AC52" s="268">
        <f t="shared" si="48"/>
        <v>11142.193768772473</v>
      </c>
      <c r="AD52" s="268">
        <f t="shared" si="48"/>
        <v>12750.000000000002</v>
      </c>
      <c r="AE52" s="268">
        <f t="shared" si="48"/>
        <v>13500.000000000002</v>
      </c>
      <c r="AF52" s="268">
        <f t="shared" si="48"/>
        <v>13900.078491926604</v>
      </c>
      <c r="AG52" s="268">
        <f t="shared" si="48"/>
        <v>14341.194483853209</v>
      </c>
      <c r="AH52" s="268">
        <f t="shared" si="48"/>
        <v>15750.000000000002</v>
      </c>
      <c r="AI52" s="268">
        <f t="shared" si="48"/>
        <v>16500</v>
      </c>
      <c r="AJ52" s="268">
        <f t="shared" si="48"/>
        <v>17000.863424802592</v>
      </c>
      <c r="AK52" s="268">
        <f t="shared" ref="AK52:BP52" si="49" xml:space="preserve"> AK$34</f>
        <v>17540.314349605185</v>
      </c>
      <c r="AL52" s="268">
        <f t="shared" si="49"/>
        <v>18750.000000000004</v>
      </c>
      <c r="AM52" s="268">
        <f t="shared" si="49"/>
        <v>19500.000000000004</v>
      </c>
      <c r="AN52" s="268">
        <f t="shared" si="49"/>
        <v>20101.707636619496</v>
      </c>
      <c r="AO52" s="268">
        <f t="shared" si="49"/>
        <v>20735.571523238992</v>
      </c>
      <c r="AP52" s="268">
        <f t="shared" si="49"/>
        <v>21750.000000000004</v>
      </c>
      <c r="AQ52" s="268">
        <f t="shared" si="49"/>
        <v>22500.000000000004</v>
      </c>
      <c r="AR52" s="268">
        <f t="shared" si="49"/>
        <v>23202.610832457212</v>
      </c>
      <c r="AS52" s="268">
        <f t="shared" si="49"/>
        <v>23938.909164914421</v>
      </c>
      <c r="AT52" s="268">
        <f t="shared" si="49"/>
        <v>24750.000000000004</v>
      </c>
      <c r="AU52" s="268">
        <f t="shared" si="49"/>
        <v>25500.000000000004</v>
      </c>
      <c r="AV52" s="268">
        <f t="shared" si="49"/>
        <v>26250.000000000004</v>
      </c>
      <c r="AW52" s="268">
        <f t="shared" si="49"/>
        <v>27000.000000000004</v>
      </c>
      <c r="AX52" s="268">
        <f t="shared" si="49"/>
        <v>27750.000000000004</v>
      </c>
      <c r="AY52" s="268">
        <f t="shared" si="49"/>
        <v>28500.000000000004</v>
      </c>
      <c r="AZ52" s="268">
        <f t="shared" si="49"/>
        <v>29250.000000000004</v>
      </c>
      <c r="BA52" s="268">
        <f t="shared" si="49"/>
        <v>30000.000000000004</v>
      </c>
      <c r="BB52" s="268">
        <f t="shared" si="49"/>
        <v>29000.000000000004</v>
      </c>
      <c r="BC52" s="268">
        <f t="shared" si="49"/>
        <v>28000.000000000004</v>
      </c>
      <c r="BD52" s="268">
        <f t="shared" si="49"/>
        <v>27000.000000000007</v>
      </c>
      <c r="BE52" s="268">
        <f t="shared" si="49"/>
        <v>26000.000000000007</v>
      </c>
      <c r="BF52" s="268">
        <f t="shared" si="49"/>
        <v>25000.000000000007</v>
      </c>
      <c r="BG52" s="268">
        <f t="shared" si="49"/>
        <v>24000.000000000007</v>
      </c>
      <c r="BH52" s="268">
        <f t="shared" si="49"/>
        <v>23000.000000000007</v>
      </c>
      <c r="BI52" s="268">
        <f t="shared" si="49"/>
        <v>22000.000000000007</v>
      </c>
      <c r="BJ52" s="268">
        <f t="shared" si="49"/>
        <v>21000.000000000007</v>
      </c>
      <c r="BK52" s="268">
        <f t="shared" si="49"/>
        <v>20000.000000000007</v>
      </c>
      <c r="BL52" s="268">
        <f t="shared" si="49"/>
        <v>19000.000000000007</v>
      </c>
      <c r="BM52" s="268">
        <f t="shared" si="49"/>
        <v>18000.000000000007</v>
      </c>
      <c r="BN52" s="268">
        <f t="shared" si="49"/>
        <v>17000.000000000007</v>
      </c>
      <c r="BO52" s="268">
        <f t="shared" si="49"/>
        <v>16000.000000000007</v>
      </c>
      <c r="BP52" s="268">
        <f t="shared" si="49"/>
        <v>15000.000000000007</v>
      </c>
      <c r="BQ52" s="268">
        <f t="shared" ref="BQ52:CV52" si="50" xml:space="preserve"> BQ$34</f>
        <v>14000.000000000007</v>
      </c>
      <c r="BR52" s="268">
        <f t="shared" si="50"/>
        <v>13000.000000000007</v>
      </c>
      <c r="BS52" s="268">
        <f t="shared" si="50"/>
        <v>12000.000000000007</v>
      </c>
      <c r="BT52" s="268">
        <f t="shared" si="50"/>
        <v>11000.000000000007</v>
      </c>
      <c r="BU52" s="268">
        <f t="shared" si="50"/>
        <v>10000.000000000007</v>
      </c>
      <c r="BV52" s="268">
        <f t="shared" si="50"/>
        <v>9000.0000000000073</v>
      </c>
      <c r="BW52" s="268">
        <f t="shared" si="50"/>
        <v>8000.0000000000064</v>
      </c>
      <c r="BX52" s="268">
        <f t="shared" si="50"/>
        <v>7000.0000000000073</v>
      </c>
      <c r="BY52" s="268">
        <f t="shared" si="50"/>
        <v>6000.0000000000073</v>
      </c>
      <c r="BZ52" s="268">
        <f t="shared" si="50"/>
        <v>5000.0000000000073</v>
      </c>
      <c r="CA52" s="268">
        <f t="shared" si="50"/>
        <v>4000.0000000000064</v>
      </c>
      <c r="CB52" s="268">
        <f t="shared" si="50"/>
        <v>3000.0000000000064</v>
      </c>
      <c r="CC52" s="268">
        <f t="shared" si="50"/>
        <v>2000.0000000000064</v>
      </c>
      <c r="CD52" s="268">
        <f t="shared" si="50"/>
        <v>1000.0000000000064</v>
      </c>
      <c r="CE52" s="268">
        <f t="shared" si="50"/>
        <v>6.3664629124104977E-12</v>
      </c>
      <c r="CF52" s="268">
        <f t="shared" si="50"/>
        <v>0</v>
      </c>
      <c r="CG52" s="268">
        <f t="shared" si="50"/>
        <v>0</v>
      </c>
      <c r="CH52" s="268">
        <f t="shared" si="50"/>
        <v>0</v>
      </c>
      <c r="CI52" s="268">
        <f t="shared" si="50"/>
        <v>0</v>
      </c>
      <c r="CJ52" s="268">
        <f t="shared" si="50"/>
        <v>0</v>
      </c>
      <c r="CK52" s="268">
        <f t="shared" si="50"/>
        <v>0</v>
      </c>
      <c r="CL52" s="268">
        <f t="shared" si="50"/>
        <v>0</v>
      </c>
      <c r="CM52" s="268">
        <f t="shared" si="50"/>
        <v>0</v>
      </c>
      <c r="CN52" s="268">
        <f t="shared" si="50"/>
        <v>0</v>
      </c>
      <c r="CO52" s="268">
        <f t="shared" si="50"/>
        <v>0</v>
      </c>
      <c r="CP52" s="268">
        <f t="shared" si="50"/>
        <v>0</v>
      </c>
      <c r="CQ52" s="268">
        <f t="shared" si="50"/>
        <v>0</v>
      </c>
      <c r="CR52" s="268">
        <f t="shared" si="50"/>
        <v>0</v>
      </c>
      <c r="CS52" s="268">
        <f t="shared" si="50"/>
        <v>0</v>
      </c>
      <c r="CT52" s="268">
        <f t="shared" si="50"/>
        <v>0</v>
      </c>
      <c r="CU52" s="268">
        <f t="shared" si="50"/>
        <v>0</v>
      </c>
      <c r="CV52" s="268">
        <f t="shared" si="50"/>
        <v>0</v>
      </c>
      <c r="CW52" s="268">
        <f t="shared" ref="CW52:EB52" si="51" xml:space="preserve"> CW$34</f>
        <v>0</v>
      </c>
      <c r="CX52" s="268">
        <f t="shared" si="51"/>
        <v>0</v>
      </c>
      <c r="CY52" s="268">
        <f t="shared" si="51"/>
        <v>0</v>
      </c>
      <c r="CZ52" s="268">
        <f t="shared" si="51"/>
        <v>0</v>
      </c>
      <c r="DA52" s="268">
        <f t="shared" si="51"/>
        <v>0</v>
      </c>
      <c r="DB52" s="268">
        <f t="shared" si="51"/>
        <v>0</v>
      </c>
      <c r="DC52" s="268">
        <f t="shared" si="51"/>
        <v>0</v>
      </c>
      <c r="DD52" s="268">
        <f t="shared" si="51"/>
        <v>0</v>
      </c>
      <c r="DE52" s="268">
        <f t="shared" si="51"/>
        <v>0</v>
      </c>
      <c r="DF52" s="268">
        <f t="shared" si="51"/>
        <v>0</v>
      </c>
      <c r="DG52" s="268">
        <f t="shared" si="51"/>
        <v>0</v>
      </c>
      <c r="DH52" s="268">
        <f t="shared" si="51"/>
        <v>0</v>
      </c>
      <c r="DI52" s="268">
        <f t="shared" si="51"/>
        <v>9.0949470177292824E-12</v>
      </c>
      <c r="DJ52" s="268">
        <f t="shared" si="51"/>
        <v>9.0949470177292824E-12</v>
      </c>
      <c r="DK52" s="268">
        <f t="shared" si="51"/>
        <v>9.0949470177292824E-12</v>
      </c>
      <c r="DL52" s="268">
        <f t="shared" si="51"/>
        <v>9.0949470177292824E-12</v>
      </c>
      <c r="DM52" s="268">
        <f t="shared" si="51"/>
        <v>9.0949470177292824E-12</v>
      </c>
      <c r="DN52" s="268">
        <f t="shared" si="51"/>
        <v>9.0949470177292824E-12</v>
      </c>
      <c r="DO52" s="268">
        <f t="shared" si="51"/>
        <v>9.0949470177292824E-12</v>
      </c>
      <c r="DP52" s="268">
        <f t="shared" si="51"/>
        <v>9.0949470177292824E-12</v>
      </c>
      <c r="DQ52" s="268">
        <f t="shared" si="51"/>
        <v>9.0949470177292824E-12</v>
      </c>
      <c r="DR52" s="268">
        <f t="shared" si="51"/>
        <v>9.0949470177292824E-12</v>
      </c>
      <c r="DS52" s="268">
        <f t="shared" si="51"/>
        <v>9.0949470177292824E-12</v>
      </c>
      <c r="DT52" s="268">
        <f t="shared" si="51"/>
        <v>9.0949470177292824E-12</v>
      </c>
      <c r="DU52" s="268">
        <f t="shared" si="51"/>
        <v>9.0949470177292824E-12</v>
      </c>
      <c r="DV52" s="268">
        <f t="shared" si="51"/>
        <v>9.0949470177292824E-12</v>
      </c>
      <c r="DW52" s="268">
        <f t="shared" si="51"/>
        <v>9.0949470177292824E-12</v>
      </c>
      <c r="DX52" s="268">
        <f t="shared" si="51"/>
        <v>9.0949470177292824E-12</v>
      </c>
      <c r="DY52" s="268">
        <f t="shared" si="51"/>
        <v>9.0949470177292824E-12</v>
      </c>
      <c r="DZ52" s="268">
        <f t="shared" si="51"/>
        <v>9.0949470177292824E-12</v>
      </c>
      <c r="EA52" s="268">
        <f t="shared" si="51"/>
        <v>9.0949470177292824E-12</v>
      </c>
      <c r="EB52" s="268">
        <f t="shared" si="51"/>
        <v>9.0949470177292824E-12</v>
      </c>
      <c r="EC52" s="268">
        <f t="shared" ref="EC52:FH52" si="52" xml:space="preserve"> EC$34</f>
        <v>9.0949470177292824E-12</v>
      </c>
      <c r="ED52" s="268">
        <f t="shared" si="52"/>
        <v>9.0949470177292824E-12</v>
      </c>
      <c r="EE52" s="268">
        <f t="shared" si="52"/>
        <v>9.0949470177292824E-12</v>
      </c>
      <c r="EF52" s="268">
        <f t="shared" si="52"/>
        <v>9.0949470177292824E-12</v>
      </c>
      <c r="EG52" s="268">
        <f t="shared" si="52"/>
        <v>9.0949470177292824E-12</v>
      </c>
      <c r="EH52" s="268">
        <f t="shared" si="52"/>
        <v>9.0949470177292824E-12</v>
      </c>
      <c r="EI52" s="268">
        <f t="shared" si="52"/>
        <v>9.0949470177292824E-12</v>
      </c>
      <c r="EJ52" s="268">
        <f t="shared" si="52"/>
        <v>9.0949470177292824E-12</v>
      </c>
      <c r="EK52" s="268">
        <f t="shared" si="52"/>
        <v>9.0949470177292824E-12</v>
      </c>
      <c r="EL52" s="268">
        <f t="shared" si="52"/>
        <v>9.0949470177292824E-12</v>
      </c>
      <c r="EM52" s="268">
        <f t="shared" si="52"/>
        <v>9.0949470177292824E-12</v>
      </c>
      <c r="EN52" s="268">
        <f t="shared" si="52"/>
        <v>9.0949470177292824E-12</v>
      </c>
      <c r="EO52" s="268">
        <f t="shared" si="52"/>
        <v>9.0949470177292824E-12</v>
      </c>
      <c r="EP52" s="268">
        <f t="shared" si="52"/>
        <v>9.0949470177292824E-12</v>
      </c>
      <c r="EQ52" s="268">
        <f t="shared" si="52"/>
        <v>9.0949470177292824E-12</v>
      </c>
      <c r="ER52" s="268">
        <f t="shared" si="52"/>
        <v>9.0949470177292824E-12</v>
      </c>
      <c r="ES52" s="268">
        <f t="shared" si="52"/>
        <v>9.0949470177292824E-12</v>
      </c>
      <c r="ET52" s="268">
        <f t="shared" si="52"/>
        <v>9.0949470177292824E-12</v>
      </c>
      <c r="EU52" s="268">
        <f t="shared" si="52"/>
        <v>9.0949470177292824E-12</v>
      </c>
      <c r="EV52" s="268">
        <f t="shared" si="52"/>
        <v>9.0949470177292824E-12</v>
      </c>
      <c r="EW52" s="268">
        <f t="shared" si="52"/>
        <v>9.0949470177292824E-12</v>
      </c>
      <c r="EX52" s="268">
        <f t="shared" si="52"/>
        <v>9.0949470177292824E-12</v>
      </c>
      <c r="EY52" s="268">
        <f t="shared" si="52"/>
        <v>9.0949470177292824E-12</v>
      </c>
      <c r="EZ52" s="268">
        <f t="shared" si="52"/>
        <v>9.0949470177292824E-12</v>
      </c>
      <c r="FA52" s="268">
        <f t="shared" si="52"/>
        <v>9.0949470177292824E-12</v>
      </c>
      <c r="FB52" s="268">
        <f t="shared" si="52"/>
        <v>9.0949470177292824E-12</v>
      </c>
      <c r="FC52" s="268">
        <f t="shared" si="52"/>
        <v>9.0949470177292824E-12</v>
      </c>
      <c r="FD52" s="268">
        <f t="shared" si="52"/>
        <v>9.0949470177292824E-12</v>
      </c>
      <c r="FE52" s="268">
        <f t="shared" si="52"/>
        <v>9.0949470177292824E-12</v>
      </c>
      <c r="FF52" s="268">
        <f t="shared" si="52"/>
        <v>9.0949470177292824E-12</v>
      </c>
      <c r="FG52" s="268">
        <f t="shared" si="52"/>
        <v>9.0949470177292824E-12</v>
      </c>
      <c r="FH52" s="268">
        <f t="shared" si="52"/>
        <v>9.0949470177292824E-12</v>
      </c>
      <c r="FI52" s="268">
        <f t="shared" ref="FI52:GJ52" si="53" xml:space="preserve"> FI$34</f>
        <v>9.0949470177292824E-12</v>
      </c>
      <c r="FJ52" s="268">
        <f t="shared" si="53"/>
        <v>9.0949470177292824E-12</v>
      </c>
      <c r="FK52" s="268">
        <f t="shared" si="53"/>
        <v>9.0949470177292824E-12</v>
      </c>
      <c r="FL52" s="268">
        <f t="shared" si="53"/>
        <v>9.0949470177292824E-12</v>
      </c>
      <c r="FM52" s="268">
        <f t="shared" si="53"/>
        <v>9.0949470177292824E-12</v>
      </c>
      <c r="FN52" s="268">
        <f t="shared" si="53"/>
        <v>9.0949470177292824E-12</v>
      </c>
      <c r="FO52" s="268">
        <f t="shared" si="53"/>
        <v>9.0949470177292824E-12</v>
      </c>
      <c r="FP52" s="268">
        <f t="shared" si="53"/>
        <v>9.0949470177292824E-12</v>
      </c>
      <c r="FQ52" s="268">
        <f t="shared" si="53"/>
        <v>9.0949470177292824E-12</v>
      </c>
      <c r="FR52" s="268">
        <f t="shared" si="53"/>
        <v>9.0949470177292824E-12</v>
      </c>
      <c r="FS52" s="268">
        <f t="shared" si="53"/>
        <v>9.0949470177292824E-12</v>
      </c>
      <c r="FT52" s="268">
        <f t="shared" si="53"/>
        <v>9.0949470177292824E-12</v>
      </c>
      <c r="FU52" s="268">
        <f t="shared" si="53"/>
        <v>9.0949470177292824E-12</v>
      </c>
      <c r="FV52" s="268">
        <f t="shared" si="53"/>
        <v>9.0949470177292824E-12</v>
      </c>
      <c r="FW52" s="268">
        <f t="shared" si="53"/>
        <v>9.0949470177292824E-12</v>
      </c>
      <c r="FX52" s="268">
        <f t="shared" si="53"/>
        <v>9.0949470177292824E-12</v>
      </c>
      <c r="FY52" s="268">
        <f t="shared" si="53"/>
        <v>9.0949470177292824E-12</v>
      </c>
      <c r="FZ52" s="268">
        <f t="shared" si="53"/>
        <v>9.0949470177292824E-12</v>
      </c>
      <c r="GA52" s="268">
        <f t="shared" si="53"/>
        <v>9.0949470177292824E-12</v>
      </c>
      <c r="GB52" s="268">
        <f t="shared" si="53"/>
        <v>9.0949470177292824E-12</v>
      </c>
      <c r="GC52" s="268">
        <f t="shared" si="53"/>
        <v>9.0949470177292824E-12</v>
      </c>
      <c r="GD52" s="268">
        <f t="shared" si="53"/>
        <v>9.0949470177292824E-12</v>
      </c>
      <c r="GE52" s="268">
        <f t="shared" si="53"/>
        <v>9.0949470177292824E-12</v>
      </c>
      <c r="GF52" s="268">
        <f t="shared" si="53"/>
        <v>9.0949470177292824E-12</v>
      </c>
      <c r="GG52" s="268">
        <f t="shared" si="53"/>
        <v>9.0949470177292824E-12</v>
      </c>
      <c r="GH52" s="268">
        <f t="shared" si="53"/>
        <v>9.0949470177292824E-12</v>
      </c>
      <c r="GI52" s="268">
        <f t="shared" si="53"/>
        <v>9.0949470177292824E-12</v>
      </c>
      <c r="GJ52" s="268">
        <f t="shared" si="53"/>
        <v>9.0949470177292824E-12</v>
      </c>
    </row>
    <row r="53" spans="1:255" s="533" customFormat="1" x14ac:dyDescent="0.25">
      <c r="A53" s="15"/>
      <c r="B53" s="15"/>
      <c r="C53" s="21"/>
      <c r="D53" s="60"/>
      <c r="E53" s="532" t="str">
        <f xml:space="preserve"> 'FS Qtr'!E$22</f>
        <v>Profit after tax</v>
      </c>
      <c r="F53" s="532">
        <f xml:space="preserve"> 'FS Qtr'!F$22</f>
        <v>0</v>
      </c>
      <c r="G53" s="532" t="str">
        <f xml:space="preserve"> 'FS Qtr'!G$22</f>
        <v>$ 000s</v>
      </c>
      <c r="H53" s="532">
        <f xml:space="preserve"> 'FS Qtr'!H$22</f>
        <v>210977.06632059271</v>
      </c>
      <c r="I53" s="532">
        <f xml:space="preserve"> 'FS Qtr'!I$22</f>
        <v>0</v>
      </c>
      <c r="J53" s="532">
        <f xml:space="preserve"> 'FS Qtr'!J$22</f>
        <v>0</v>
      </c>
      <c r="K53" s="532">
        <f xml:space="preserve"> 'FS Qtr'!K$22</f>
        <v>0</v>
      </c>
      <c r="L53" s="532">
        <f xml:space="preserve"> 'FS Qtr'!L$22</f>
        <v>0</v>
      </c>
      <c r="M53" s="532">
        <f xml:space="preserve"> 'FS Qtr'!M$22</f>
        <v>2711.8750000000018</v>
      </c>
      <c r="N53" s="532">
        <f xml:space="preserve"> 'FS Qtr'!N$22</f>
        <v>3200.6750000000011</v>
      </c>
      <c r="O53" s="532">
        <f xml:space="preserve"> 'FS Qtr'!O$22</f>
        <v>-2.4625000000014552</v>
      </c>
      <c r="P53" s="532">
        <f xml:space="preserve"> 'FS Qtr'!P$22</f>
        <v>48.375</v>
      </c>
      <c r="Q53" s="532">
        <f xml:space="preserve"> 'FS Qtr'!Q$22</f>
        <v>2797.4712686567191</v>
      </c>
      <c r="R53" s="532">
        <f xml:space="preserve"> 'FS Qtr'!R$22</f>
        <v>3285.1436567164192</v>
      </c>
      <c r="S53" s="532">
        <f xml:space="preserve"> 'FS Qtr'!S$22</f>
        <v>98.082338308456997</v>
      </c>
      <c r="T53" s="532">
        <f xml:space="preserve"> 'FS Qtr'!T$22</f>
        <v>146.46983830845829</v>
      </c>
      <c r="U53" s="532">
        <f xml:space="preserve"> 'FS Qtr'!U$22</f>
        <v>2883.1962872206159</v>
      </c>
      <c r="V53" s="532">
        <f xml:space="preserve"> 'FS Qtr'!V$22</f>
        <v>3369.7527678770348</v>
      </c>
      <c r="W53" s="532">
        <f xml:space="preserve"> 'FS Qtr'!W$22</f>
        <v>198.68765005816704</v>
      </c>
      <c r="X53" s="532">
        <f xml:space="preserve"> 'FS Qtr'!X$22</f>
        <v>235.74390005816849</v>
      </c>
      <c r="Y53" s="532">
        <f xml:space="preserve"> 'FS Qtr'!Y$22</f>
        <v>2969.0494151448911</v>
      </c>
      <c r="Z53" s="532">
        <f xml:space="preserve"> 'FS Qtr'!Z$22</f>
        <v>3454.5016347035175</v>
      </c>
      <c r="AA53" s="532">
        <f xml:space="preserve"> 'FS Qtr'!AA$22</f>
        <v>299.3531343862353</v>
      </c>
      <c r="AB53" s="532">
        <f xml:space="preserve"> 'FS Qtr'!AB$22</f>
        <v>342.84063438623707</v>
      </c>
      <c r="AC53" s="532">
        <f xml:space="preserve"> 'FS Qtr'!AC$22</f>
        <v>3055.0300150695452</v>
      </c>
      <c r="AD53" s="532">
        <f xml:space="preserve"> 'FS Qtr'!AD$22</f>
        <v>3539.3895618940492</v>
      </c>
      <c r="AE53" s="532">
        <f xml:space="preserve"> 'FS Qtr'!AE$22</f>
        <v>400.07849192660285</v>
      </c>
      <c r="AF53" s="532">
        <f xml:space="preserve"> 'FS Qtr'!AF$22</f>
        <v>441.11599192660469</v>
      </c>
      <c r="AG53" s="532">
        <f xml:space="preserve"> 'FS Qtr'!AG$22</f>
        <v>3141.1374528055185</v>
      </c>
      <c r="AH53" s="532">
        <f xml:space="preserve"> 'FS Qtr'!AH$22</f>
        <v>3624.4158576060199</v>
      </c>
      <c r="AI53" s="532">
        <f xml:space="preserve"> 'FS Qtr'!AI$22</f>
        <v>500.86342480259111</v>
      </c>
      <c r="AJ53" s="532">
        <f xml:space="preserve"> 'FS Qtr'!AJ$22</f>
        <v>539.450924802592</v>
      </c>
      <c r="AK53" s="532">
        <f xml:space="preserve"> 'FS Qtr'!AK$22</f>
        <v>3227.371097318925</v>
      </c>
      <c r="AL53" s="532">
        <f xml:space="preserve"> 'FS Qtr'!AL$22</f>
        <v>3709.5798334388264</v>
      </c>
      <c r="AM53" s="532">
        <f xml:space="preserve"> 'FS Qtr'!AM$22</f>
        <v>601.70763661949354</v>
      </c>
      <c r="AN53" s="532">
        <f xml:space="preserve"> 'FS Qtr'!AN$22</f>
        <v>633.86388661949502</v>
      </c>
      <c r="AO53" s="532">
        <f xml:space="preserve"> 'FS Qtr'!AO$22</f>
        <v>3313.7303207153482</v>
      </c>
      <c r="AP53" s="532">
        <f xml:space="preserve"> 'FS Qtr'!AP$22</f>
        <v>3794.8808044167417</v>
      </c>
      <c r="AQ53" s="532">
        <f xml:space="preserve"> 'FS Qtr'!AQ$22</f>
        <v>702.61083245720783</v>
      </c>
      <c r="AR53" s="532">
        <f xml:space="preserve"> 'FS Qtr'!AR$22</f>
        <v>736.2983324572092</v>
      </c>
      <c r="AS53" s="532">
        <f xml:space="preserve"> 'FS Qtr'!AS$22</f>
        <v>3400.214498224228</v>
      </c>
      <c r="AT53" s="532">
        <f xml:space="preserve"> 'FS Qtr'!AT$22</f>
        <v>3880.3180889718847</v>
      </c>
      <c r="AU53" s="532">
        <f xml:space="preserve"> 'FS Qtr'!AU$22</f>
        <v>803.57271886289368</v>
      </c>
      <c r="AV53" s="532">
        <f xml:space="preserve"> 'FS Qtr'!AV$22</f>
        <v>834.81021886289454</v>
      </c>
      <c r="AW53" s="532">
        <f xml:space="preserve"> 'FS Qtr'!AW$22</f>
        <v>3486.823008183313</v>
      </c>
      <c r="AX53" s="532">
        <f xml:space="preserve"> 'FS Qtr'!AX$22</f>
        <v>3965.891008927249</v>
      </c>
      <c r="AY53" s="532">
        <f xml:space="preserve"> 'FS Qtr'!AY$22</f>
        <v>904.59300384367532</v>
      </c>
      <c r="AZ53" s="532">
        <f xml:space="preserve"> 'FS Qtr'!AZ$22</f>
        <v>933.38050384367671</v>
      </c>
      <c r="BA53" s="532">
        <f xml:space="preserve"> 'FS Qtr'!BA$22</f>
        <v>3573.5552320231973</v>
      </c>
      <c r="BB53" s="532">
        <f xml:space="preserve"> 'FS Qtr'!BB$22</f>
        <v>4023.42388947985</v>
      </c>
      <c r="BC53" s="532">
        <f xml:space="preserve"> 'FS Qtr'!BC$22</f>
        <v>949.32139685937909</v>
      </c>
      <c r="BD53" s="532">
        <f xml:space="preserve"> 'FS Qtr'!BD$22</f>
        <v>949.32139685938046</v>
      </c>
      <c r="BE53" s="532">
        <f xml:space="preserve"> 'FS Qtr'!BE$22</f>
        <v>3548.9355542519379</v>
      </c>
      <c r="BF53" s="532">
        <f xml:space="preserve"> 'FS Qtr'!BF$22</f>
        <v>3996.5660591839314</v>
      </c>
      <c r="BG53" s="532">
        <f xml:space="preserve"> 'FS Qtr'!BG$22</f>
        <v>937.75760881530232</v>
      </c>
      <c r="BH53" s="532">
        <f xml:space="preserve"> 'FS Qtr'!BH$22</f>
        <v>937.75760881530368</v>
      </c>
      <c r="BI53" s="532">
        <f xml:space="preserve"> 'FS Qtr'!BI$22</f>
        <v>3524.4383624397406</v>
      </c>
      <c r="BJ53" s="532">
        <f xml:space="preserve"> 'FS Qtr'!BJ$22</f>
        <v>3969.8418499342615</v>
      </c>
      <c r="BK53" s="532">
        <f xml:space="preserve"> 'FS Qtr'!BK$22</f>
        <v>926.25135205502829</v>
      </c>
      <c r="BL53" s="532">
        <f xml:space="preserve"> 'FS Qtr'!BL$22</f>
        <v>926.25135205502966</v>
      </c>
      <c r="BM53" s="532">
        <f xml:space="preserve"> 'FS Qtr'!BM$22</f>
        <v>3500.0630472037219</v>
      </c>
      <c r="BN53" s="532">
        <f xml:space="preserve"> 'FS Qtr'!BN$22</f>
        <v>3943.2505969495141</v>
      </c>
      <c r="BO53" s="532">
        <f xml:space="preserve"> 'FS Qtr'!BO$22</f>
        <v>914.80234035326157</v>
      </c>
      <c r="BP53" s="532">
        <f xml:space="preserve"> 'FS Qtr'!BP$22</f>
        <v>914.80234035326339</v>
      </c>
      <c r="BQ53" s="532">
        <f xml:space="preserve"> 'FS Qtr'!BQ$22</f>
        <v>3475.8090021927592</v>
      </c>
      <c r="BR53" s="532">
        <f xml:space="preserve"> 'FS Qtr'!BR$22</f>
        <v>3916.791638755737</v>
      </c>
      <c r="BS53" s="532">
        <f xml:space="preserve"> 'FS Qtr'!BS$22</f>
        <v>903.41028890871894</v>
      </c>
      <c r="BT53" s="532">
        <f xml:space="preserve"> 'FS Qtr'!BT$22</f>
        <v>903.4102889087203</v>
      </c>
      <c r="BU53" s="532">
        <f xml:space="preserve"> 'FS Qtr'!BU$22</f>
        <v>3451.675624072398</v>
      </c>
      <c r="BV53" s="532">
        <f xml:space="preserve"> 'FS Qtr'!BV$22</f>
        <v>3890.464317169889</v>
      </c>
      <c r="BW53" s="532">
        <f xml:space="preserve"> 'FS Qtr'!BW$22</f>
        <v>892.07491433703444</v>
      </c>
      <c r="BX53" s="532">
        <f xml:space="preserve"> 'FS Qtr'!BX$22</f>
        <v>892.07491433703581</v>
      </c>
      <c r="BY53" s="532">
        <f xml:space="preserve"> 'FS Qtr'!BY$22</f>
        <v>3427.6623125098486</v>
      </c>
      <c r="BZ53" s="532">
        <f xml:space="preserve"> 'FS Qtr'!BZ$22</f>
        <v>3864.2679772834717</v>
      </c>
      <c r="CA53" s="532">
        <f xml:space="preserve"> 'FS Qtr'!CA$22</f>
        <v>880.79593466371534</v>
      </c>
      <c r="CB53" s="532">
        <f xml:space="preserve"> 'FS Qtr'!CB$22</f>
        <v>880.79593466371671</v>
      </c>
      <c r="CC53" s="532">
        <f xml:space="preserve"> 'FS Qtr'!CC$22</f>
        <v>3403.7684701590542</v>
      </c>
      <c r="CD53" s="532">
        <f xml:space="preserve"> 'FS Qtr'!CD$22</f>
        <v>3838.2019674462408</v>
      </c>
      <c r="CE53" s="532">
        <f xml:space="preserve"> 'FS Qtr'!CE$22</f>
        <v>869.57306931713038</v>
      </c>
      <c r="CF53" s="532">
        <f xml:space="preserve"> 'FS Qtr'!CF$22</f>
        <v>869.57306931713174</v>
      </c>
      <c r="CG53" s="532">
        <f xml:space="preserve"> 'FS Qtr'!CG$22</f>
        <v>3379.993502645827</v>
      </c>
      <c r="CH53" s="532">
        <f xml:space="preserve"> 'FS Qtr'!CH$22</f>
        <v>3812.265639249993</v>
      </c>
      <c r="CI53" s="532">
        <f xml:space="preserve"> 'FS Qtr'!CI$22</f>
        <v>858.40603912152346</v>
      </c>
      <c r="CJ53" s="532">
        <f xml:space="preserve"> 'FS Qtr'!CJ$22</f>
        <v>858.40603912152437</v>
      </c>
      <c r="CK53" s="532">
        <f xml:space="preserve"> 'FS Qtr'!CK$22</f>
        <v>3356.3368185530626</v>
      </c>
      <c r="CL53" s="532">
        <f xml:space="preserve"> 'FS Qtr'!CL$22</f>
        <v>3786.45834751243</v>
      </c>
      <c r="CM53" s="532">
        <f xml:space="preserve"> 'FS Qtr'!CM$22</f>
        <v>847.29456629007291</v>
      </c>
      <c r="CN53" s="532">
        <f xml:space="preserve"> 'FS Qtr'!CN$22</f>
        <v>847.29456629007427</v>
      </c>
      <c r="CO53" s="532">
        <f xml:space="preserve"> 'FS Qtr'!CO$22</f>
        <v>3332.7978294060313</v>
      </c>
      <c r="CP53" s="532">
        <f xml:space="preserve"> 'FS Qtr'!CP$22</f>
        <v>3760.779450261125</v>
      </c>
      <c r="CQ53" s="532">
        <f xml:space="preserve"> 'FS Qtr'!CQ$22</f>
        <v>836.23837441798332</v>
      </c>
      <c r="CR53" s="532">
        <f xml:space="preserve"> 'FS Qtr'!CR$22</f>
        <v>836.23837441798423</v>
      </c>
      <c r="CS53" s="532">
        <f xml:space="preserve"> 'FS Qtr'!CS$22</f>
        <v>3309.375949657745</v>
      </c>
      <c r="CT53" s="532">
        <f xml:space="preserve"> 'FS Qtr'!CT$22</f>
        <v>3735.2283087175392</v>
      </c>
      <c r="CU53" s="532">
        <f xml:space="preserve"> 'FS Qtr'!CU$22</f>
        <v>825.23718847560622</v>
      </c>
      <c r="CV53" s="532">
        <f xml:space="preserve"> 'FS Qtr'!CV$22</f>
        <v>825.23718847560713</v>
      </c>
      <c r="CW53" s="532">
        <f xml:space="preserve"> 'FS Qtr'!CW$22</f>
        <v>3286.0705966743726</v>
      </c>
      <c r="CX53" s="532">
        <f xml:space="preserve"> 'FS Qtr'!CX$22</f>
        <v>3709.8042872811347</v>
      </c>
      <c r="CY53" s="532">
        <f xml:space="preserve"> 'FS Qtr'!CY$22</f>
        <v>814.29073480159832</v>
      </c>
      <c r="CZ53" s="532">
        <f xml:space="preserve"> 'FS Qtr'!CZ$22</f>
        <v>814.29073480159968</v>
      </c>
      <c r="DA53" s="532">
        <f xml:space="preserve"> 'FS Qtr'!DA$22</f>
        <v>3262.881190720771</v>
      </c>
      <c r="DB53" s="532">
        <f xml:space="preserve"> 'FS Qtr'!DB$22</f>
        <v>3684.5067535135677</v>
      </c>
      <c r="DC53" s="532">
        <f xml:space="preserve"> 'FS Qtr'!DC$22</f>
        <v>803.3987410961181</v>
      </c>
      <c r="DD53" s="532">
        <f xml:space="preserve"> 'FS Qtr'!DD$22</f>
        <v>803.39874109611901</v>
      </c>
      <c r="DE53" s="532">
        <f xml:space="preserve"> 'FS Qtr'!DE$22</f>
        <v>3239.8071549460401</v>
      </c>
      <c r="DF53" s="532">
        <f xml:space="preserve"> 'FS Qtr'!DF$22</f>
        <v>3659.3350781229528</v>
      </c>
      <c r="DG53" s="532">
        <f xml:space="preserve"> 'FS Qtr'!DG$22</f>
        <v>792.56093641404777</v>
      </c>
      <c r="DH53" s="532">
        <f xml:space="preserve"> 'FS Qtr'!DH$22</f>
        <v>792.56093641404914</v>
      </c>
      <c r="DI53" s="532">
        <f xml:space="preserve"> 'FS Qtr'!DI$22</f>
        <v>0</v>
      </c>
      <c r="DJ53" s="532">
        <f xml:space="preserve"> 'FS Qtr'!DJ$22</f>
        <v>0</v>
      </c>
      <c r="DK53" s="532">
        <f xml:space="preserve"> 'FS Qtr'!DK$22</f>
        <v>0</v>
      </c>
      <c r="DL53" s="532">
        <f xml:space="preserve"> 'FS Qtr'!DL$22</f>
        <v>0</v>
      </c>
      <c r="DM53" s="532">
        <f xml:space="preserve"> 'FS Qtr'!DM$22</f>
        <v>0</v>
      </c>
      <c r="DN53" s="532">
        <f xml:space="preserve"> 'FS Qtr'!DN$22</f>
        <v>0</v>
      </c>
      <c r="DO53" s="532">
        <f xml:space="preserve"> 'FS Qtr'!DO$22</f>
        <v>0</v>
      </c>
      <c r="DP53" s="532">
        <f xml:space="preserve"> 'FS Qtr'!DP$22</f>
        <v>0</v>
      </c>
      <c r="DQ53" s="532">
        <f xml:space="preserve"> 'FS Qtr'!DQ$22</f>
        <v>0</v>
      </c>
      <c r="DR53" s="532">
        <f xml:space="preserve"> 'FS Qtr'!DR$22</f>
        <v>0</v>
      </c>
      <c r="DS53" s="532">
        <f xml:space="preserve"> 'FS Qtr'!DS$22</f>
        <v>0</v>
      </c>
      <c r="DT53" s="532">
        <f xml:space="preserve"> 'FS Qtr'!DT$22</f>
        <v>0</v>
      </c>
      <c r="DU53" s="532">
        <f xml:space="preserve"> 'FS Qtr'!DU$22</f>
        <v>0</v>
      </c>
      <c r="DV53" s="532">
        <f xml:space="preserve"> 'FS Qtr'!DV$22</f>
        <v>0</v>
      </c>
      <c r="DW53" s="532">
        <f xml:space="preserve"> 'FS Qtr'!DW$22</f>
        <v>0</v>
      </c>
      <c r="DX53" s="532">
        <f xml:space="preserve"> 'FS Qtr'!DX$22</f>
        <v>0</v>
      </c>
      <c r="DY53" s="532">
        <f xml:space="preserve"> 'FS Qtr'!DY$22</f>
        <v>0</v>
      </c>
      <c r="DZ53" s="532">
        <f xml:space="preserve"> 'FS Qtr'!DZ$22</f>
        <v>0</v>
      </c>
      <c r="EA53" s="532">
        <f xml:space="preserve"> 'FS Qtr'!EA$22</f>
        <v>0</v>
      </c>
      <c r="EB53" s="532">
        <f xml:space="preserve"> 'FS Qtr'!EB$22</f>
        <v>0</v>
      </c>
      <c r="EC53" s="532">
        <f xml:space="preserve"> 'FS Qtr'!EC$22</f>
        <v>0</v>
      </c>
      <c r="ED53" s="532">
        <f xml:space="preserve"> 'FS Qtr'!ED$22</f>
        <v>0</v>
      </c>
      <c r="EE53" s="532">
        <f xml:space="preserve"> 'FS Qtr'!EE$22</f>
        <v>0</v>
      </c>
      <c r="EF53" s="532">
        <f xml:space="preserve"> 'FS Qtr'!EF$22</f>
        <v>0</v>
      </c>
      <c r="EG53" s="532">
        <f xml:space="preserve"> 'FS Qtr'!EG$22</f>
        <v>0</v>
      </c>
      <c r="EH53" s="532">
        <f xml:space="preserve"> 'FS Qtr'!EH$22</f>
        <v>0</v>
      </c>
      <c r="EI53" s="532">
        <f xml:space="preserve"> 'FS Qtr'!EI$22</f>
        <v>0</v>
      </c>
      <c r="EJ53" s="532">
        <f xml:space="preserve"> 'FS Qtr'!EJ$22</f>
        <v>0</v>
      </c>
      <c r="EK53" s="532">
        <f xml:space="preserve"> 'FS Qtr'!EK$22</f>
        <v>0</v>
      </c>
      <c r="EL53" s="532">
        <f xml:space="preserve"> 'FS Qtr'!EL$22</f>
        <v>0</v>
      </c>
      <c r="EM53" s="532">
        <f xml:space="preserve"> 'FS Qtr'!EM$22</f>
        <v>0</v>
      </c>
      <c r="EN53" s="532">
        <f xml:space="preserve"> 'FS Qtr'!EN$22</f>
        <v>0</v>
      </c>
      <c r="EO53" s="532">
        <f xml:space="preserve"> 'FS Qtr'!EO$22</f>
        <v>0</v>
      </c>
      <c r="EP53" s="532">
        <f xml:space="preserve"> 'FS Qtr'!EP$22</f>
        <v>0</v>
      </c>
      <c r="EQ53" s="532">
        <f xml:space="preserve"> 'FS Qtr'!EQ$22</f>
        <v>0</v>
      </c>
      <c r="ER53" s="532">
        <f xml:space="preserve"> 'FS Qtr'!ER$22</f>
        <v>0</v>
      </c>
      <c r="ES53" s="532">
        <f xml:space="preserve"> 'FS Qtr'!ES$22</f>
        <v>0</v>
      </c>
      <c r="ET53" s="532">
        <f xml:space="preserve"> 'FS Qtr'!ET$22</f>
        <v>0</v>
      </c>
      <c r="EU53" s="532">
        <f xml:space="preserve"> 'FS Qtr'!EU$22</f>
        <v>0</v>
      </c>
      <c r="EV53" s="532">
        <f xml:space="preserve"> 'FS Qtr'!EV$22</f>
        <v>0</v>
      </c>
      <c r="EW53" s="532">
        <f xml:space="preserve"> 'FS Qtr'!EW$22</f>
        <v>0</v>
      </c>
      <c r="EX53" s="532">
        <f xml:space="preserve"> 'FS Qtr'!EX$22</f>
        <v>0</v>
      </c>
      <c r="EY53" s="532">
        <f xml:space="preserve"> 'FS Qtr'!EY$22</f>
        <v>0</v>
      </c>
      <c r="EZ53" s="532">
        <f xml:space="preserve"> 'FS Qtr'!EZ$22</f>
        <v>0</v>
      </c>
      <c r="FA53" s="532">
        <f xml:space="preserve"> 'FS Qtr'!FA$22</f>
        <v>0</v>
      </c>
      <c r="FB53" s="532">
        <f xml:space="preserve"> 'FS Qtr'!FB$22</f>
        <v>0</v>
      </c>
      <c r="FC53" s="532">
        <f xml:space="preserve"> 'FS Qtr'!FC$22</f>
        <v>0</v>
      </c>
      <c r="FD53" s="532">
        <f xml:space="preserve"> 'FS Qtr'!FD$22</f>
        <v>0</v>
      </c>
      <c r="FE53" s="532">
        <f xml:space="preserve"> 'FS Qtr'!FE$22</f>
        <v>0</v>
      </c>
      <c r="FF53" s="532">
        <f xml:space="preserve"> 'FS Qtr'!FF$22</f>
        <v>0</v>
      </c>
      <c r="FG53" s="532">
        <f xml:space="preserve"> 'FS Qtr'!FG$22</f>
        <v>0</v>
      </c>
      <c r="FH53" s="532">
        <f xml:space="preserve"> 'FS Qtr'!FH$22</f>
        <v>0</v>
      </c>
      <c r="FI53" s="532">
        <f xml:space="preserve"> 'FS Qtr'!FI$22</f>
        <v>0</v>
      </c>
      <c r="FJ53" s="532">
        <f xml:space="preserve"> 'FS Qtr'!FJ$22</f>
        <v>0</v>
      </c>
      <c r="FK53" s="532">
        <f xml:space="preserve"> 'FS Qtr'!FK$22</f>
        <v>0</v>
      </c>
      <c r="FL53" s="532">
        <f xml:space="preserve"> 'FS Qtr'!FL$22</f>
        <v>0</v>
      </c>
      <c r="FM53" s="532">
        <f xml:space="preserve"> 'FS Qtr'!FM$22</f>
        <v>0</v>
      </c>
      <c r="FN53" s="532">
        <f xml:space="preserve"> 'FS Qtr'!FN$22</f>
        <v>0</v>
      </c>
      <c r="FO53" s="532">
        <f xml:space="preserve"> 'FS Qtr'!FO$22</f>
        <v>0</v>
      </c>
      <c r="FP53" s="532">
        <f xml:space="preserve"> 'FS Qtr'!FP$22</f>
        <v>0</v>
      </c>
      <c r="FQ53" s="532">
        <f xml:space="preserve"> 'FS Qtr'!FQ$22</f>
        <v>0</v>
      </c>
      <c r="FR53" s="532">
        <f xml:space="preserve"> 'FS Qtr'!FR$22</f>
        <v>0</v>
      </c>
      <c r="FS53" s="532">
        <f xml:space="preserve"> 'FS Qtr'!FS$22</f>
        <v>0</v>
      </c>
      <c r="FT53" s="532">
        <f xml:space="preserve"> 'FS Qtr'!FT$22</f>
        <v>0</v>
      </c>
      <c r="FU53" s="532">
        <f xml:space="preserve"> 'FS Qtr'!FU$22</f>
        <v>0</v>
      </c>
      <c r="FV53" s="532">
        <f xml:space="preserve"> 'FS Qtr'!FV$22</f>
        <v>0</v>
      </c>
      <c r="FW53" s="532">
        <f xml:space="preserve"> 'FS Qtr'!FW$22</f>
        <v>0</v>
      </c>
      <c r="FX53" s="532">
        <f xml:space="preserve"> 'FS Qtr'!FX$22</f>
        <v>0</v>
      </c>
      <c r="FY53" s="532">
        <f xml:space="preserve"> 'FS Qtr'!FY$22</f>
        <v>0</v>
      </c>
      <c r="FZ53" s="532">
        <f xml:space="preserve"> 'FS Qtr'!FZ$22</f>
        <v>0</v>
      </c>
      <c r="GA53" s="532">
        <f xml:space="preserve"> 'FS Qtr'!GA$22</f>
        <v>0</v>
      </c>
      <c r="GB53" s="532">
        <f xml:space="preserve"> 'FS Qtr'!GB$22</f>
        <v>0</v>
      </c>
      <c r="GC53" s="532">
        <f xml:space="preserve"> 'FS Qtr'!GC$22</f>
        <v>0</v>
      </c>
      <c r="GD53" s="532">
        <f xml:space="preserve"> 'FS Qtr'!GD$22</f>
        <v>0</v>
      </c>
      <c r="GE53" s="532">
        <f xml:space="preserve"> 'FS Qtr'!GE$22</f>
        <v>0</v>
      </c>
      <c r="GF53" s="532">
        <f xml:space="preserve"> 'FS Qtr'!GF$22</f>
        <v>0</v>
      </c>
      <c r="GG53" s="532">
        <f xml:space="preserve"> 'FS Qtr'!GG$22</f>
        <v>0</v>
      </c>
      <c r="GH53" s="532">
        <f xml:space="preserve"> 'FS Qtr'!GH$22</f>
        <v>0</v>
      </c>
      <c r="GI53" s="532">
        <f xml:space="preserve"> 'FS Qtr'!GI$22</f>
        <v>0</v>
      </c>
      <c r="GJ53" s="532">
        <f xml:space="preserve"> 'FS Qtr'!GJ$22</f>
        <v>0</v>
      </c>
    </row>
    <row r="54" spans="1:255" s="275" customFormat="1" x14ac:dyDescent="0.25">
      <c r="A54" s="15"/>
      <c r="B54" s="15"/>
      <c r="C54" s="21"/>
      <c r="D54" s="60"/>
      <c r="E54" s="286" t="s">
        <v>199</v>
      </c>
      <c r="F54" s="286"/>
      <c r="G54" s="286" t="str">
        <f xml:space="preserve"> SMU</f>
        <v>$ 000s</v>
      </c>
      <c r="H54" s="286"/>
      <c r="I54" s="43"/>
      <c r="J54" s="286">
        <f t="shared" ref="J54:AO54" si="54" xml:space="preserve"> MAX(0, SUM(J52:J53))</f>
        <v>0</v>
      </c>
      <c r="K54" s="286">
        <f t="shared" si="54"/>
        <v>0</v>
      </c>
      <c r="L54" s="286">
        <f t="shared" si="54"/>
        <v>0</v>
      </c>
      <c r="M54" s="286">
        <f t="shared" si="54"/>
        <v>2711.8750000000018</v>
      </c>
      <c r="N54" s="286">
        <f t="shared" si="54"/>
        <v>3950.6750000000011</v>
      </c>
      <c r="O54" s="286">
        <f t="shared" si="54"/>
        <v>1497.5374999999985</v>
      </c>
      <c r="P54" s="286">
        <f t="shared" si="54"/>
        <v>1545.9124999999985</v>
      </c>
      <c r="Q54" s="286">
        <f t="shared" si="54"/>
        <v>4343.3837686567176</v>
      </c>
      <c r="R54" s="286">
        <f t="shared" si="54"/>
        <v>7035.1436567164192</v>
      </c>
      <c r="S54" s="286">
        <f t="shared" si="54"/>
        <v>4598.0823383084571</v>
      </c>
      <c r="T54" s="286">
        <f t="shared" si="54"/>
        <v>4744.5521766169149</v>
      </c>
      <c r="U54" s="286">
        <f t="shared" si="54"/>
        <v>7627.7484638375308</v>
      </c>
      <c r="V54" s="286">
        <f t="shared" si="54"/>
        <v>10119.752767877035</v>
      </c>
      <c r="W54" s="286">
        <f t="shared" si="54"/>
        <v>7698.6876500581675</v>
      </c>
      <c r="X54" s="286">
        <f t="shared" si="54"/>
        <v>7934.4315501163364</v>
      </c>
      <c r="Y54" s="286">
        <f t="shared" si="54"/>
        <v>10903.480965261228</v>
      </c>
      <c r="Z54" s="286">
        <f t="shared" si="54"/>
        <v>13204.501634703518</v>
      </c>
      <c r="AA54" s="286">
        <f t="shared" si="54"/>
        <v>10799.353134386236</v>
      </c>
      <c r="AB54" s="286">
        <f t="shared" si="54"/>
        <v>11142.193768772473</v>
      </c>
      <c r="AC54" s="286">
        <f t="shared" si="54"/>
        <v>14197.223783842019</v>
      </c>
      <c r="AD54" s="286">
        <f t="shared" si="54"/>
        <v>16289.389561894051</v>
      </c>
      <c r="AE54" s="286">
        <f t="shared" si="54"/>
        <v>13900.078491926604</v>
      </c>
      <c r="AF54" s="286">
        <f t="shared" si="54"/>
        <v>14341.194483853209</v>
      </c>
      <c r="AG54" s="286">
        <f t="shared" si="54"/>
        <v>17482.331936658727</v>
      </c>
      <c r="AH54" s="286">
        <f t="shared" si="54"/>
        <v>19374.415857606022</v>
      </c>
      <c r="AI54" s="286">
        <f t="shared" si="54"/>
        <v>17000.863424802592</v>
      </c>
      <c r="AJ54" s="286">
        <f t="shared" si="54"/>
        <v>17540.314349605185</v>
      </c>
      <c r="AK54" s="286">
        <f t="shared" si="54"/>
        <v>20767.685446924112</v>
      </c>
      <c r="AL54" s="286">
        <f t="shared" si="54"/>
        <v>22459.579833438831</v>
      </c>
      <c r="AM54" s="286">
        <f t="shared" si="54"/>
        <v>20101.707636619496</v>
      </c>
      <c r="AN54" s="286">
        <f t="shared" si="54"/>
        <v>20735.571523238992</v>
      </c>
      <c r="AO54" s="286">
        <f t="shared" si="54"/>
        <v>24049.301843954341</v>
      </c>
      <c r="AP54" s="286">
        <f t="shared" ref="AP54:BU54" si="55" xml:space="preserve"> MAX(0, SUM(AP52:AP53))</f>
        <v>25544.880804416745</v>
      </c>
      <c r="AQ54" s="286">
        <f t="shared" si="55"/>
        <v>23202.610832457212</v>
      </c>
      <c r="AR54" s="286">
        <f t="shared" si="55"/>
        <v>23938.909164914421</v>
      </c>
      <c r="AS54" s="286">
        <f t="shared" si="55"/>
        <v>27339.123663138649</v>
      </c>
      <c r="AT54" s="286">
        <f t="shared" si="55"/>
        <v>28630.31808897189</v>
      </c>
      <c r="AU54" s="286">
        <f t="shared" si="55"/>
        <v>26303.572718862899</v>
      </c>
      <c r="AV54" s="286">
        <f t="shared" si="55"/>
        <v>27084.810218862898</v>
      </c>
      <c r="AW54" s="286">
        <f t="shared" si="55"/>
        <v>30486.823008183317</v>
      </c>
      <c r="AX54" s="286">
        <f t="shared" si="55"/>
        <v>31715.891008927254</v>
      </c>
      <c r="AY54" s="286">
        <f t="shared" si="55"/>
        <v>29404.593003843678</v>
      </c>
      <c r="AZ54" s="286">
        <f t="shared" si="55"/>
        <v>30183.38050384368</v>
      </c>
      <c r="BA54" s="286">
        <f t="shared" si="55"/>
        <v>33573.555232023202</v>
      </c>
      <c r="BB54" s="286">
        <f t="shared" si="55"/>
        <v>33023.423889479855</v>
      </c>
      <c r="BC54" s="286">
        <f t="shared" si="55"/>
        <v>28949.321396859385</v>
      </c>
      <c r="BD54" s="286">
        <f t="shared" si="55"/>
        <v>27949.321396859388</v>
      </c>
      <c r="BE54" s="286">
        <f t="shared" si="55"/>
        <v>29548.935554251944</v>
      </c>
      <c r="BF54" s="286">
        <f t="shared" si="55"/>
        <v>28996.566059183941</v>
      </c>
      <c r="BG54" s="286">
        <f t="shared" si="55"/>
        <v>24937.757608815311</v>
      </c>
      <c r="BH54" s="286">
        <f t="shared" si="55"/>
        <v>23937.757608815311</v>
      </c>
      <c r="BI54" s="286">
        <f t="shared" si="55"/>
        <v>25524.438362439749</v>
      </c>
      <c r="BJ54" s="286">
        <f t="shared" si="55"/>
        <v>24969.84184993427</v>
      </c>
      <c r="BK54" s="286">
        <f t="shared" si="55"/>
        <v>20926.251352055035</v>
      </c>
      <c r="BL54" s="286">
        <f t="shared" si="55"/>
        <v>19926.251352055038</v>
      </c>
      <c r="BM54" s="286">
        <f t="shared" si="55"/>
        <v>21500.06304720373</v>
      </c>
      <c r="BN54" s="286">
        <f t="shared" si="55"/>
        <v>20943.250596949521</v>
      </c>
      <c r="BO54" s="286">
        <f t="shared" si="55"/>
        <v>16914.802340353268</v>
      </c>
      <c r="BP54" s="286">
        <f t="shared" si="55"/>
        <v>15914.802340353272</v>
      </c>
      <c r="BQ54" s="286">
        <f t="shared" si="55"/>
        <v>17475.809002192767</v>
      </c>
      <c r="BR54" s="286">
        <f t="shared" si="55"/>
        <v>16916.791638755745</v>
      </c>
      <c r="BS54" s="286">
        <f t="shared" si="55"/>
        <v>12903.410288908726</v>
      </c>
      <c r="BT54" s="286">
        <f t="shared" si="55"/>
        <v>11903.410288908728</v>
      </c>
      <c r="BU54" s="286">
        <f t="shared" si="55"/>
        <v>13451.675624072406</v>
      </c>
      <c r="BV54" s="286">
        <f t="shared" ref="BV54:DA54" si="56" xml:space="preserve"> MAX(0, SUM(BV52:BV53))</f>
        <v>12890.464317169895</v>
      </c>
      <c r="BW54" s="286">
        <f t="shared" si="56"/>
        <v>8892.0749143370413</v>
      </c>
      <c r="BX54" s="286">
        <f t="shared" si="56"/>
        <v>7892.0749143370431</v>
      </c>
      <c r="BY54" s="286">
        <f t="shared" si="56"/>
        <v>9427.6623125098558</v>
      </c>
      <c r="BZ54" s="286">
        <f t="shared" si="56"/>
        <v>8864.2679772834781</v>
      </c>
      <c r="CA54" s="286">
        <f t="shared" si="56"/>
        <v>4880.7959346637217</v>
      </c>
      <c r="CB54" s="286">
        <f t="shared" si="56"/>
        <v>3880.7959346637231</v>
      </c>
      <c r="CC54" s="286">
        <f t="shared" si="56"/>
        <v>5403.7684701590606</v>
      </c>
      <c r="CD54" s="286">
        <f t="shared" si="56"/>
        <v>4838.2019674462472</v>
      </c>
      <c r="CE54" s="286">
        <f t="shared" si="56"/>
        <v>869.57306931713674</v>
      </c>
      <c r="CF54" s="286">
        <f t="shared" si="56"/>
        <v>869.57306931713174</v>
      </c>
      <c r="CG54" s="286">
        <f t="shared" si="56"/>
        <v>3379.993502645827</v>
      </c>
      <c r="CH54" s="286">
        <f t="shared" si="56"/>
        <v>3812.265639249993</v>
      </c>
      <c r="CI54" s="286">
        <f t="shared" si="56"/>
        <v>858.40603912152346</v>
      </c>
      <c r="CJ54" s="286">
        <f t="shared" si="56"/>
        <v>858.40603912152437</v>
      </c>
      <c r="CK54" s="286">
        <f t="shared" si="56"/>
        <v>3356.3368185530626</v>
      </c>
      <c r="CL54" s="286">
        <f t="shared" si="56"/>
        <v>3786.45834751243</v>
      </c>
      <c r="CM54" s="286">
        <f t="shared" si="56"/>
        <v>847.29456629007291</v>
      </c>
      <c r="CN54" s="286">
        <f t="shared" si="56"/>
        <v>847.29456629007427</v>
      </c>
      <c r="CO54" s="286">
        <f t="shared" si="56"/>
        <v>3332.7978294060313</v>
      </c>
      <c r="CP54" s="286">
        <f t="shared" si="56"/>
        <v>3760.779450261125</v>
      </c>
      <c r="CQ54" s="286">
        <f t="shared" si="56"/>
        <v>836.23837441798332</v>
      </c>
      <c r="CR54" s="286">
        <f t="shared" si="56"/>
        <v>836.23837441798423</v>
      </c>
      <c r="CS54" s="286">
        <f t="shared" si="56"/>
        <v>3309.375949657745</v>
      </c>
      <c r="CT54" s="286">
        <f t="shared" si="56"/>
        <v>3735.2283087175392</v>
      </c>
      <c r="CU54" s="286">
        <f t="shared" si="56"/>
        <v>825.23718847560622</v>
      </c>
      <c r="CV54" s="286">
        <f t="shared" si="56"/>
        <v>825.23718847560713</v>
      </c>
      <c r="CW54" s="286">
        <f t="shared" si="56"/>
        <v>3286.0705966743726</v>
      </c>
      <c r="CX54" s="286">
        <f t="shared" si="56"/>
        <v>3709.8042872811347</v>
      </c>
      <c r="CY54" s="286">
        <f t="shared" si="56"/>
        <v>814.29073480159832</v>
      </c>
      <c r="CZ54" s="286">
        <f t="shared" si="56"/>
        <v>814.29073480159968</v>
      </c>
      <c r="DA54" s="286">
        <f t="shared" si="56"/>
        <v>3262.881190720771</v>
      </c>
      <c r="DB54" s="286">
        <f t="shared" ref="DB54:EG54" si="57" xml:space="preserve"> MAX(0, SUM(DB52:DB53))</f>
        <v>3684.5067535135677</v>
      </c>
      <c r="DC54" s="286">
        <f t="shared" si="57"/>
        <v>803.3987410961181</v>
      </c>
      <c r="DD54" s="286">
        <f t="shared" si="57"/>
        <v>803.39874109611901</v>
      </c>
      <c r="DE54" s="286">
        <f t="shared" si="57"/>
        <v>3239.8071549460401</v>
      </c>
      <c r="DF54" s="286">
        <f t="shared" si="57"/>
        <v>3659.3350781229528</v>
      </c>
      <c r="DG54" s="286">
        <f t="shared" si="57"/>
        <v>792.56093641404777</v>
      </c>
      <c r="DH54" s="286">
        <f t="shared" si="57"/>
        <v>792.56093641404914</v>
      </c>
      <c r="DI54" s="286">
        <f t="shared" si="57"/>
        <v>9.0949470177292824E-12</v>
      </c>
      <c r="DJ54" s="286">
        <f t="shared" si="57"/>
        <v>9.0949470177292824E-12</v>
      </c>
      <c r="DK54" s="286">
        <f t="shared" si="57"/>
        <v>9.0949470177292824E-12</v>
      </c>
      <c r="DL54" s="286">
        <f t="shared" si="57"/>
        <v>9.0949470177292824E-12</v>
      </c>
      <c r="DM54" s="286">
        <f t="shared" si="57"/>
        <v>9.0949470177292824E-12</v>
      </c>
      <c r="DN54" s="286">
        <f t="shared" si="57"/>
        <v>9.0949470177292824E-12</v>
      </c>
      <c r="DO54" s="286">
        <f t="shared" si="57"/>
        <v>9.0949470177292824E-12</v>
      </c>
      <c r="DP54" s="286">
        <f t="shared" si="57"/>
        <v>9.0949470177292824E-12</v>
      </c>
      <c r="DQ54" s="286">
        <f t="shared" si="57"/>
        <v>9.0949470177292824E-12</v>
      </c>
      <c r="DR54" s="286">
        <f t="shared" si="57"/>
        <v>9.0949470177292824E-12</v>
      </c>
      <c r="DS54" s="286">
        <f t="shared" si="57"/>
        <v>9.0949470177292824E-12</v>
      </c>
      <c r="DT54" s="286">
        <f t="shared" si="57"/>
        <v>9.0949470177292824E-12</v>
      </c>
      <c r="DU54" s="286">
        <f t="shared" si="57"/>
        <v>9.0949470177292824E-12</v>
      </c>
      <c r="DV54" s="286">
        <f t="shared" si="57"/>
        <v>9.0949470177292824E-12</v>
      </c>
      <c r="DW54" s="286">
        <f t="shared" si="57"/>
        <v>9.0949470177292824E-12</v>
      </c>
      <c r="DX54" s="286">
        <f t="shared" si="57"/>
        <v>9.0949470177292824E-12</v>
      </c>
      <c r="DY54" s="286">
        <f t="shared" si="57"/>
        <v>9.0949470177292824E-12</v>
      </c>
      <c r="DZ54" s="286">
        <f t="shared" si="57"/>
        <v>9.0949470177292824E-12</v>
      </c>
      <c r="EA54" s="286">
        <f t="shared" si="57"/>
        <v>9.0949470177292824E-12</v>
      </c>
      <c r="EB54" s="286">
        <f t="shared" si="57"/>
        <v>9.0949470177292824E-12</v>
      </c>
      <c r="EC54" s="286">
        <f t="shared" si="57"/>
        <v>9.0949470177292824E-12</v>
      </c>
      <c r="ED54" s="286">
        <f t="shared" si="57"/>
        <v>9.0949470177292824E-12</v>
      </c>
      <c r="EE54" s="286">
        <f t="shared" si="57"/>
        <v>9.0949470177292824E-12</v>
      </c>
      <c r="EF54" s="286">
        <f t="shared" si="57"/>
        <v>9.0949470177292824E-12</v>
      </c>
      <c r="EG54" s="286">
        <f t="shared" si="57"/>
        <v>9.0949470177292824E-12</v>
      </c>
      <c r="EH54" s="286">
        <f t="shared" ref="EH54:FM54" si="58" xml:space="preserve"> MAX(0, SUM(EH52:EH53))</f>
        <v>9.0949470177292824E-12</v>
      </c>
      <c r="EI54" s="286">
        <f t="shared" si="58"/>
        <v>9.0949470177292824E-12</v>
      </c>
      <c r="EJ54" s="286">
        <f t="shared" si="58"/>
        <v>9.0949470177292824E-12</v>
      </c>
      <c r="EK54" s="286">
        <f t="shared" si="58"/>
        <v>9.0949470177292824E-12</v>
      </c>
      <c r="EL54" s="286">
        <f t="shared" si="58"/>
        <v>9.0949470177292824E-12</v>
      </c>
      <c r="EM54" s="286">
        <f t="shared" si="58"/>
        <v>9.0949470177292824E-12</v>
      </c>
      <c r="EN54" s="286">
        <f t="shared" si="58"/>
        <v>9.0949470177292824E-12</v>
      </c>
      <c r="EO54" s="286">
        <f t="shared" si="58"/>
        <v>9.0949470177292824E-12</v>
      </c>
      <c r="EP54" s="286">
        <f t="shared" si="58"/>
        <v>9.0949470177292824E-12</v>
      </c>
      <c r="EQ54" s="286">
        <f t="shared" si="58"/>
        <v>9.0949470177292824E-12</v>
      </c>
      <c r="ER54" s="286">
        <f t="shared" si="58"/>
        <v>9.0949470177292824E-12</v>
      </c>
      <c r="ES54" s="286">
        <f t="shared" si="58"/>
        <v>9.0949470177292824E-12</v>
      </c>
      <c r="ET54" s="286">
        <f t="shared" si="58"/>
        <v>9.0949470177292824E-12</v>
      </c>
      <c r="EU54" s="286">
        <f t="shared" si="58"/>
        <v>9.0949470177292824E-12</v>
      </c>
      <c r="EV54" s="286">
        <f t="shared" si="58"/>
        <v>9.0949470177292824E-12</v>
      </c>
      <c r="EW54" s="286">
        <f t="shared" si="58"/>
        <v>9.0949470177292824E-12</v>
      </c>
      <c r="EX54" s="286">
        <f t="shared" si="58"/>
        <v>9.0949470177292824E-12</v>
      </c>
      <c r="EY54" s="286">
        <f t="shared" si="58"/>
        <v>9.0949470177292824E-12</v>
      </c>
      <c r="EZ54" s="286">
        <f t="shared" si="58"/>
        <v>9.0949470177292824E-12</v>
      </c>
      <c r="FA54" s="286">
        <f t="shared" si="58"/>
        <v>9.0949470177292824E-12</v>
      </c>
      <c r="FB54" s="286">
        <f t="shared" si="58"/>
        <v>9.0949470177292824E-12</v>
      </c>
      <c r="FC54" s="286">
        <f t="shared" si="58"/>
        <v>9.0949470177292824E-12</v>
      </c>
      <c r="FD54" s="286">
        <f t="shared" si="58"/>
        <v>9.0949470177292824E-12</v>
      </c>
      <c r="FE54" s="286">
        <f t="shared" si="58"/>
        <v>9.0949470177292824E-12</v>
      </c>
      <c r="FF54" s="286">
        <f t="shared" si="58"/>
        <v>9.0949470177292824E-12</v>
      </c>
      <c r="FG54" s="286">
        <f t="shared" si="58"/>
        <v>9.0949470177292824E-12</v>
      </c>
      <c r="FH54" s="286">
        <f t="shared" si="58"/>
        <v>9.0949470177292824E-12</v>
      </c>
      <c r="FI54" s="286">
        <f t="shared" si="58"/>
        <v>9.0949470177292824E-12</v>
      </c>
      <c r="FJ54" s="286">
        <f t="shared" si="58"/>
        <v>9.0949470177292824E-12</v>
      </c>
      <c r="FK54" s="286">
        <f t="shared" si="58"/>
        <v>9.0949470177292824E-12</v>
      </c>
      <c r="FL54" s="286">
        <f t="shared" si="58"/>
        <v>9.0949470177292824E-12</v>
      </c>
      <c r="FM54" s="286">
        <f t="shared" si="58"/>
        <v>9.0949470177292824E-12</v>
      </c>
      <c r="FN54" s="286">
        <f t="shared" ref="FN54:GJ54" si="59" xml:space="preserve"> MAX(0, SUM(FN52:FN53))</f>
        <v>9.0949470177292824E-12</v>
      </c>
      <c r="FO54" s="286">
        <f t="shared" si="59"/>
        <v>9.0949470177292824E-12</v>
      </c>
      <c r="FP54" s="286">
        <f t="shared" si="59"/>
        <v>9.0949470177292824E-12</v>
      </c>
      <c r="FQ54" s="286">
        <f t="shared" si="59"/>
        <v>9.0949470177292824E-12</v>
      </c>
      <c r="FR54" s="286">
        <f t="shared" si="59"/>
        <v>9.0949470177292824E-12</v>
      </c>
      <c r="FS54" s="286">
        <f t="shared" si="59"/>
        <v>9.0949470177292824E-12</v>
      </c>
      <c r="FT54" s="286">
        <f t="shared" si="59"/>
        <v>9.0949470177292824E-12</v>
      </c>
      <c r="FU54" s="286">
        <f t="shared" si="59"/>
        <v>9.0949470177292824E-12</v>
      </c>
      <c r="FV54" s="286">
        <f t="shared" si="59"/>
        <v>9.0949470177292824E-12</v>
      </c>
      <c r="FW54" s="286">
        <f t="shared" si="59"/>
        <v>9.0949470177292824E-12</v>
      </c>
      <c r="FX54" s="286">
        <f t="shared" si="59"/>
        <v>9.0949470177292824E-12</v>
      </c>
      <c r="FY54" s="286">
        <f t="shared" si="59"/>
        <v>9.0949470177292824E-12</v>
      </c>
      <c r="FZ54" s="286">
        <f t="shared" si="59"/>
        <v>9.0949470177292824E-12</v>
      </c>
      <c r="GA54" s="286">
        <f t="shared" si="59"/>
        <v>9.0949470177292824E-12</v>
      </c>
      <c r="GB54" s="286">
        <f t="shared" si="59"/>
        <v>9.0949470177292824E-12</v>
      </c>
      <c r="GC54" s="286">
        <f t="shared" si="59"/>
        <v>9.0949470177292824E-12</v>
      </c>
      <c r="GD54" s="286">
        <f t="shared" si="59"/>
        <v>9.0949470177292824E-12</v>
      </c>
      <c r="GE54" s="286">
        <f t="shared" si="59"/>
        <v>9.0949470177292824E-12</v>
      </c>
      <c r="GF54" s="286">
        <f t="shared" si="59"/>
        <v>9.0949470177292824E-12</v>
      </c>
      <c r="GG54" s="286">
        <f t="shared" si="59"/>
        <v>9.0949470177292824E-12</v>
      </c>
      <c r="GH54" s="286">
        <f t="shared" si="59"/>
        <v>9.0949470177292824E-12</v>
      </c>
      <c r="GI54" s="286">
        <f t="shared" si="59"/>
        <v>9.0949470177292824E-12</v>
      </c>
      <c r="GJ54" s="286">
        <f t="shared" si="59"/>
        <v>9.0949470177292824E-12</v>
      </c>
    </row>
    <row r="56" spans="1:255" x14ac:dyDescent="0.25">
      <c r="E56" s="268" t="str">
        <f t="shared" ref="E56:AJ56" si="60" xml:space="preserve"> E$45</f>
        <v>Retained cash balance BEG</v>
      </c>
      <c r="F56" s="268">
        <f t="shared" si="60"/>
        <v>0</v>
      </c>
      <c r="G56" s="268" t="str">
        <f t="shared" si="60"/>
        <v>$ 000s</v>
      </c>
      <c r="H56" s="268">
        <f t="shared" si="60"/>
        <v>0</v>
      </c>
      <c r="I56" s="268">
        <f t="shared" si="60"/>
        <v>0</v>
      </c>
      <c r="J56" s="268">
        <f t="shared" si="60"/>
        <v>0</v>
      </c>
      <c r="K56" s="268">
        <f t="shared" si="60"/>
        <v>0</v>
      </c>
      <c r="L56" s="268">
        <f t="shared" si="60"/>
        <v>0</v>
      </c>
      <c r="M56" s="268">
        <f t="shared" si="60"/>
        <v>0</v>
      </c>
      <c r="N56" s="268">
        <f t="shared" si="60"/>
        <v>0</v>
      </c>
      <c r="O56" s="268">
        <f t="shared" si="60"/>
        <v>0</v>
      </c>
      <c r="P56" s="268">
        <f t="shared" si="60"/>
        <v>-752.46250000000146</v>
      </c>
      <c r="Q56" s="268">
        <f t="shared" si="60"/>
        <v>-1454.0875000000015</v>
      </c>
      <c r="R56" s="268">
        <f t="shared" si="60"/>
        <v>0</v>
      </c>
      <c r="S56" s="268">
        <f t="shared" si="60"/>
        <v>0</v>
      </c>
      <c r="T56" s="268">
        <f t="shared" si="60"/>
        <v>-651.91766169154289</v>
      </c>
      <c r="U56" s="268">
        <f t="shared" si="60"/>
        <v>-1255.4478233830846</v>
      </c>
      <c r="V56" s="268">
        <f t="shared" si="60"/>
        <v>0</v>
      </c>
      <c r="W56" s="268">
        <f t="shared" si="60"/>
        <v>0</v>
      </c>
      <c r="X56" s="268">
        <f t="shared" si="60"/>
        <v>-551.31234994183296</v>
      </c>
      <c r="Y56" s="268">
        <f t="shared" si="60"/>
        <v>-1065.5684498836645</v>
      </c>
      <c r="Z56" s="268">
        <f t="shared" si="60"/>
        <v>0</v>
      </c>
      <c r="AA56" s="268">
        <f t="shared" si="60"/>
        <v>0</v>
      </c>
      <c r="AB56" s="268">
        <f t="shared" si="60"/>
        <v>-450.64686561376493</v>
      </c>
      <c r="AC56" s="268">
        <f t="shared" si="60"/>
        <v>-857.80623122752786</v>
      </c>
      <c r="AD56" s="268">
        <f t="shared" si="60"/>
        <v>0</v>
      </c>
      <c r="AE56" s="268">
        <f t="shared" si="60"/>
        <v>0</v>
      </c>
      <c r="AF56" s="268">
        <f t="shared" si="60"/>
        <v>-349.92150807339704</v>
      </c>
      <c r="AG56" s="268">
        <f t="shared" si="60"/>
        <v>-658.80551614679234</v>
      </c>
      <c r="AH56" s="268">
        <f t="shared" si="60"/>
        <v>0</v>
      </c>
      <c r="AI56" s="268">
        <f t="shared" si="60"/>
        <v>0</v>
      </c>
      <c r="AJ56" s="268">
        <f t="shared" si="60"/>
        <v>-249.136575197409</v>
      </c>
      <c r="AK56" s="268">
        <f t="shared" ref="AK56:BP56" si="61" xml:space="preserve"> AK$45</f>
        <v>-459.685650394817</v>
      </c>
      <c r="AL56" s="268">
        <f t="shared" si="61"/>
        <v>0</v>
      </c>
      <c r="AM56" s="268">
        <f t="shared" si="61"/>
        <v>0</v>
      </c>
      <c r="AN56" s="268">
        <f t="shared" si="61"/>
        <v>-148.29236338050623</v>
      </c>
      <c r="AO56" s="268">
        <f t="shared" si="61"/>
        <v>-264.4284767610111</v>
      </c>
      <c r="AP56" s="268">
        <f t="shared" si="61"/>
        <v>0</v>
      </c>
      <c r="AQ56" s="268">
        <f t="shared" si="61"/>
        <v>0</v>
      </c>
      <c r="AR56" s="268">
        <f t="shared" si="61"/>
        <v>-47.389167542792165</v>
      </c>
      <c r="AS56" s="268">
        <f t="shared" si="61"/>
        <v>-61.090835085582967</v>
      </c>
      <c r="AT56" s="268">
        <f t="shared" si="61"/>
        <v>0</v>
      </c>
      <c r="AU56" s="268">
        <f t="shared" si="61"/>
        <v>0</v>
      </c>
      <c r="AV56" s="268">
        <f t="shared" si="61"/>
        <v>0</v>
      </c>
      <c r="AW56" s="268">
        <f t="shared" si="61"/>
        <v>0</v>
      </c>
      <c r="AX56" s="268">
        <f t="shared" si="61"/>
        <v>0</v>
      </c>
      <c r="AY56" s="268">
        <f t="shared" si="61"/>
        <v>0</v>
      </c>
      <c r="AZ56" s="268">
        <f t="shared" si="61"/>
        <v>0</v>
      </c>
      <c r="BA56" s="268">
        <f t="shared" si="61"/>
        <v>0</v>
      </c>
      <c r="BB56" s="268">
        <f t="shared" si="61"/>
        <v>0</v>
      </c>
      <c r="BC56" s="268">
        <f t="shared" si="61"/>
        <v>0</v>
      </c>
      <c r="BD56" s="268">
        <f t="shared" si="61"/>
        <v>0</v>
      </c>
      <c r="BE56" s="268">
        <f t="shared" si="61"/>
        <v>0</v>
      </c>
      <c r="BF56" s="268">
        <f t="shared" si="61"/>
        <v>0</v>
      </c>
      <c r="BG56" s="268">
        <f t="shared" si="61"/>
        <v>0</v>
      </c>
      <c r="BH56" s="268">
        <f t="shared" si="61"/>
        <v>0</v>
      </c>
      <c r="BI56" s="268">
        <f t="shared" si="61"/>
        <v>0</v>
      </c>
      <c r="BJ56" s="268">
        <f t="shared" si="61"/>
        <v>0</v>
      </c>
      <c r="BK56" s="268">
        <f t="shared" si="61"/>
        <v>0</v>
      </c>
      <c r="BL56" s="268">
        <f t="shared" si="61"/>
        <v>0</v>
      </c>
      <c r="BM56" s="268">
        <f t="shared" si="61"/>
        <v>0</v>
      </c>
      <c r="BN56" s="268">
        <f t="shared" si="61"/>
        <v>0</v>
      </c>
      <c r="BO56" s="268">
        <f t="shared" si="61"/>
        <v>0</v>
      </c>
      <c r="BP56" s="268">
        <f t="shared" si="61"/>
        <v>0</v>
      </c>
      <c r="BQ56" s="268">
        <f t="shared" ref="BQ56:CV56" si="62" xml:space="preserve"> BQ$45</f>
        <v>0</v>
      </c>
      <c r="BR56" s="268">
        <f t="shared" si="62"/>
        <v>0</v>
      </c>
      <c r="BS56" s="268">
        <f t="shared" si="62"/>
        <v>0</v>
      </c>
      <c r="BT56" s="268">
        <f t="shared" si="62"/>
        <v>0</v>
      </c>
      <c r="BU56" s="268">
        <f t="shared" si="62"/>
        <v>0</v>
      </c>
      <c r="BV56" s="268">
        <f t="shared" si="62"/>
        <v>0</v>
      </c>
      <c r="BW56" s="268">
        <f t="shared" si="62"/>
        <v>0</v>
      </c>
      <c r="BX56" s="268">
        <f t="shared" si="62"/>
        <v>0</v>
      </c>
      <c r="BY56" s="268">
        <f t="shared" si="62"/>
        <v>0</v>
      </c>
      <c r="BZ56" s="268">
        <f t="shared" si="62"/>
        <v>0</v>
      </c>
      <c r="CA56" s="268">
        <f t="shared" si="62"/>
        <v>0</v>
      </c>
      <c r="CB56" s="268">
        <f t="shared" si="62"/>
        <v>0</v>
      </c>
      <c r="CC56" s="268">
        <f t="shared" si="62"/>
        <v>0</v>
      </c>
      <c r="CD56" s="268">
        <f t="shared" si="62"/>
        <v>0</v>
      </c>
      <c r="CE56" s="268">
        <f t="shared" si="62"/>
        <v>0</v>
      </c>
      <c r="CF56" s="268">
        <f t="shared" si="62"/>
        <v>999.99999999999363</v>
      </c>
      <c r="CG56" s="268">
        <f t="shared" si="62"/>
        <v>1999.9999999999936</v>
      </c>
      <c r="CH56" s="268">
        <f t="shared" si="62"/>
        <v>2999.9999999999936</v>
      </c>
      <c r="CI56" s="268">
        <f t="shared" si="62"/>
        <v>3999.9999999999936</v>
      </c>
      <c r="CJ56" s="268">
        <f t="shared" si="62"/>
        <v>4999.9999999999936</v>
      </c>
      <c r="CK56" s="268">
        <f t="shared" si="62"/>
        <v>5999.9999999999936</v>
      </c>
      <c r="CL56" s="268">
        <f t="shared" si="62"/>
        <v>6999.9999999999936</v>
      </c>
      <c r="CM56" s="268">
        <f t="shared" si="62"/>
        <v>7999.9999999999936</v>
      </c>
      <c r="CN56" s="268">
        <f t="shared" si="62"/>
        <v>8999.9999999999945</v>
      </c>
      <c r="CO56" s="268">
        <f t="shared" si="62"/>
        <v>9999.9999999999945</v>
      </c>
      <c r="CP56" s="268">
        <f t="shared" si="62"/>
        <v>10999.999999999996</v>
      </c>
      <c r="CQ56" s="268">
        <f t="shared" si="62"/>
        <v>11999.999999999996</v>
      </c>
      <c r="CR56" s="268">
        <f t="shared" si="62"/>
        <v>12999.999999999996</v>
      </c>
      <c r="CS56" s="268">
        <f t="shared" si="62"/>
        <v>13999.999999999996</v>
      </c>
      <c r="CT56" s="268">
        <f t="shared" si="62"/>
        <v>14999.999999999996</v>
      </c>
      <c r="CU56" s="268">
        <f t="shared" si="62"/>
        <v>15999.999999999996</v>
      </c>
      <c r="CV56" s="268">
        <f t="shared" si="62"/>
        <v>16999.999999999996</v>
      </c>
      <c r="CW56" s="268">
        <f t="shared" ref="CW56:EB56" si="63" xml:space="preserve"> CW$45</f>
        <v>17999.999999999996</v>
      </c>
      <c r="CX56" s="268">
        <f t="shared" si="63"/>
        <v>18999.999999999996</v>
      </c>
      <c r="CY56" s="268">
        <f t="shared" si="63"/>
        <v>19999.999999999996</v>
      </c>
      <c r="CZ56" s="268">
        <f t="shared" si="63"/>
        <v>20999.999999999996</v>
      </c>
      <c r="DA56" s="268">
        <f t="shared" si="63"/>
        <v>21999.999999999993</v>
      </c>
      <c r="DB56" s="268">
        <f t="shared" si="63"/>
        <v>22999.999999999993</v>
      </c>
      <c r="DC56" s="268">
        <f t="shared" si="63"/>
        <v>23999.999999999993</v>
      </c>
      <c r="DD56" s="268">
        <f t="shared" si="63"/>
        <v>24999.999999999993</v>
      </c>
      <c r="DE56" s="268">
        <f t="shared" si="63"/>
        <v>25999.999999999993</v>
      </c>
      <c r="DF56" s="268">
        <f t="shared" si="63"/>
        <v>26999.999999999993</v>
      </c>
      <c r="DG56" s="268">
        <f t="shared" si="63"/>
        <v>27999.999999999993</v>
      </c>
      <c r="DH56" s="268">
        <f t="shared" si="63"/>
        <v>28999.999999999993</v>
      </c>
      <c r="DI56" s="268">
        <f t="shared" si="63"/>
        <v>0</v>
      </c>
      <c r="DJ56" s="268">
        <f t="shared" si="63"/>
        <v>0</v>
      </c>
      <c r="DK56" s="268">
        <f t="shared" si="63"/>
        <v>0</v>
      </c>
      <c r="DL56" s="268">
        <f t="shared" si="63"/>
        <v>0</v>
      </c>
      <c r="DM56" s="268">
        <f t="shared" si="63"/>
        <v>0</v>
      </c>
      <c r="DN56" s="268">
        <f t="shared" si="63"/>
        <v>0</v>
      </c>
      <c r="DO56" s="268">
        <f t="shared" si="63"/>
        <v>0</v>
      </c>
      <c r="DP56" s="268">
        <f t="shared" si="63"/>
        <v>0</v>
      </c>
      <c r="DQ56" s="268">
        <f t="shared" si="63"/>
        <v>0</v>
      </c>
      <c r="DR56" s="268">
        <f t="shared" si="63"/>
        <v>0</v>
      </c>
      <c r="DS56" s="268">
        <f t="shared" si="63"/>
        <v>0</v>
      </c>
      <c r="DT56" s="268">
        <f t="shared" si="63"/>
        <v>0</v>
      </c>
      <c r="DU56" s="268">
        <f t="shared" si="63"/>
        <v>0</v>
      </c>
      <c r="DV56" s="268">
        <f t="shared" si="63"/>
        <v>0</v>
      </c>
      <c r="DW56" s="268">
        <f t="shared" si="63"/>
        <v>0</v>
      </c>
      <c r="DX56" s="268">
        <f t="shared" si="63"/>
        <v>0</v>
      </c>
      <c r="DY56" s="268">
        <f t="shared" si="63"/>
        <v>0</v>
      </c>
      <c r="DZ56" s="268">
        <f t="shared" si="63"/>
        <v>0</v>
      </c>
      <c r="EA56" s="268">
        <f t="shared" si="63"/>
        <v>0</v>
      </c>
      <c r="EB56" s="268">
        <f t="shared" si="63"/>
        <v>0</v>
      </c>
      <c r="EC56" s="268">
        <f t="shared" ref="EC56:FH56" si="64" xml:space="preserve"> EC$45</f>
        <v>0</v>
      </c>
      <c r="ED56" s="268">
        <f t="shared" si="64"/>
        <v>0</v>
      </c>
      <c r="EE56" s="268">
        <f t="shared" si="64"/>
        <v>0</v>
      </c>
      <c r="EF56" s="268">
        <f t="shared" si="64"/>
        <v>0</v>
      </c>
      <c r="EG56" s="268">
        <f t="shared" si="64"/>
        <v>0</v>
      </c>
      <c r="EH56" s="268">
        <f t="shared" si="64"/>
        <v>0</v>
      </c>
      <c r="EI56" s="268">
        <f t="shared" si="64"/>
        <v>0</v>
      </c>
      <c r="EJ56" s="268">
        <f t="shared" si="64"/>
        <v>0</v>
      </c>
      <c r="EK56" s="268">
        <f t="shared" si="64"/>
        <v>0</v>
      </c>
      <c r="EL56" s="268">
        <f t="shared" si="64"/>
        <v>0</v>
      </c>
      <c r="EM56" s="268">
        <f t="shared" si="64"/>
        <v>0</v>
      </c>
      <c r="EN56" s="268">
        <f t="shared" si="64"/>
        <v>0</v>
      </c>
      <c r="EO56" s="268">
        <f t="shared" si="64"/>
        <v>0</v>
      </c>
      <c r="EP56" s="268">
        <f t="shared" si="64"/>
        <v>0</v>
      </c>
      <c r="EQ56" s="268">
        <f t="shared" si="64"/>
        <v>0</v>
      </c>
      <c r="ER56" s="268">
        <f t="shared" si="64"/>
        <v>0</v>
      </c>
      <c r="ES56" s="268">
        <f t="shared" si="64"/>
        <v>0</v>
      </c>
      <c r="ET56" s="268">
        <f t="shared" si="64"/>
        <v>0</v>
      </c>
      <c r="EU56" s="268">
        <f t="shared" si="64"/>
        <v>0</v>
      </c>
      <c r="EV56" s="268">
        <f t="shared" si="64"/>
        <v>0</v>
      </c>
      <c r="EW56" s="268">
        <f t="shared" si="64"/>
        <v>0</v>
      </c>
      <c r="EX56" s="268">
        <f t="shared" si="64"/>
        <v>0</v>
      </c>
      <c r="EY56" s="268">
        <f t="shared" si="64"/>
        <v>0</v>
      </c>
      <c r="EZ56" s="268">
        <f t="shared" si="64"/>
        <v>0</v>
      </c>
      <c r="FA56" s="268">
        <f t="shared" si="64"/>
        <v>0</v>
      </c>
      <c r="FB56" s="268">
        <f t="shared" si="64"/>
        <v>0</v>
      </c>
      <c r="FC56" s="268">
        <f t="shared" si="64"/>
        <v>0</v>
      </c>
      <c r="FD56" s="268">
        <f t="shared" si="64"/>
        <v>0</v>
      </c>
      <c r="FE56" s="268">
        <f t="shared" si="64"/>
        <v>0</v>
      </c>
      <c r="FF56" s="268">
        <f t="shared" si="64"/>
        <v>0</v>
      </c>
      <c r="FG56" s="268">
        <f t="shared" si="64"/>
        <v>0</v>
      </c>
      <c r="FH56" s="268">
        <f t="shared" si="64"/>
        <v>0</v>
      </c>
      <c r="FI56" s="268">
        <f t="shared" ref="FI56:GJ56" si="65" xml:space="preserve"> FI$45</f>
        <v>0</v>
      </c>
      <c r="FJ56" s="268">
        <f t="shared" si="65"/>
        <v>0</v>
      </c>
      <c r="FK56" s="268">
        <f t="shared" si="65"/>
        <v>0</v>
      </c>
      <c r="FL56" s="268">
        <f t="shared" si="65"/>
        <v>0</v>
      </c>
      <c r="FM56" s="268">
        <f t="shared" si="65"/>
        <v>0</v>
      </c>
      <c r="FN56" s="268">
        <f t="shared" si="65"/>
        <v>0</v>
      </c>
      <c r="FO56" s="268">
        <f t="shared" si="65"/>
        <v>0</v>
      </c>
      <c r="FP56" s="268">
        <f t="shared" si="65"/>
        <v>0</v>
      </c>
      <c r="FQ56" s="268">
        <f t="shared" si="65"/>
        <v>0</v>
      </c>
      <c r="FR56" s="268">
        <f t="shared" si="65"/>
        <v>0</v>
      </c>
      <c r="FS56" s="268">
        <f t="shared" si="65"/>
        <v>0</v>
      </c>
      <c r="FT56" s="268">
        <f t="shared" si="65"/>
        <v>0</v>
      </c>
      <c r="FU56" s="268">
        <f t="shared" si="65"/>
        <v>0</v>
      </c>
      <c r="FV56" s="268">
        <f t="shared" si="65"/>
        <v>0</v>
      </c>
      <c r="FW56" s="268">
        <f t="shared" si="65"/>
        <v>0</v>
      </c>
      <c r="FX56" s="268">
        <f t="shared" si="65"/>
        <v>0</v>
      </c>
      <c r="FY56" s="268">
        <f t="shared" si="65"/>
        <v>0</v>
      </c>
      <c r="FZ56" s="268">
        <f t="shared" si="65"/>
        <v>0</v>
      </c>
      <c r="GA56" s="268">
        <f t="shared" si="65"/>
        <v>0</v>
      </c>
      <c r="GB56" s="268">
        <f t="shared" si="65"/>
        <v>0</v>
      </c>
      <c r="GC56" s="268">
        <f t="shared" si="65"/>
        <v>0</v>
      </c>
      <c r="GD56" s="268">
        <f t="shared" si="65"/>
        <v>0</v>
      </c>
      <c r="GE56" s="268">
        <f t="shared" si="65"/>
        <v>0</v>
      </c>
      <c r="GF56" s="268">
        <f t="shared" si="65"/>
        <v>0</v>
      </c>
      <c r="GG56" s="268">
        <f t="shared" si="65"/>
        <v>0</v>
      </c>
      <c r="GH56" s="268">
        <f t="shared" si="65"/>
        <v>0</v>
      </c>
      <c r="GI56" s="268">
        <f t="shared" si="65"/>
        <v>0</v>
      </c>
      <c r="GJ56" s="268">
        <f t="shared" si="65"/>
        <v>0</v>
      </c>
    </row>
    <row r="57" spans="1:255" s="533" customFormat="1" x14ac:dyDescent="0.25">
      <c r="A57" s="15"/>
      <c r="B57" s="15"/>
      <c r="C57" s="21"/>
      <c r="D57" s="60"/>
      <c r="E57" s="532" t="str">
        <f xml:space="preserve"> 'FS Qtr'!E$50</f>
        <v>Cash flow available for dividends</v>
      </c>
      <c r="F57" s="532">
        <f xml:space="preserve"> 'FS Qtr'!F$50</f>
        <v>0</v>
      </c>
      <c r="G57" s="532" t="str">
        <f xml:space="preserve"> 'FS Qtr'!G$50</f>
        <v>$ 000s</v>
      </c>
      <c r="H57" s="532">
        <f xml:space="preserve"> 'FS Qtr'!H$50</f>
        <v>210977.06632059271</v>
      </c>
      <c r="I57" s="532">
        <f xml:space="preserve"> 'FS Qtr'!I$50</f>
        <v>0</v>
      </c>
      <c r="J57" s="532">
        <f xml:space="preserve"> 'FS Qtr'!J$50</f>
        <v>0</v>
      </c>
      <c r="K57" s="532">
        <f xml:space="preserve"> 'FS Qtr'!K$50</f>
        <v>0</v>
      </c>
      <c r="L57" s="532">
        <f xml:space="preserve"> 'FS Qtr'!L$50</f>
        <v>0</v>
      </c>
      <c r="M57" s="532">
        <f xml:space="preserve"> 'FS Qtr'!M$50</f>
        <v>1961.8750000000018</v>
      </c>
      <c r="N57" s="532">
        <f xml:space="preserve"> 'FS Qtr'!N$50</f>
        <v>2450.6750000000011</v>
      </c>
      <c r="O57" s="532">
        <f xml:space="preserve"> 'FS Qtr'!O$50</f>
        <v>-752.46250000000146</v>
      </c>
      <c r="P57" s="532">
        <f xml:space="preserve"> 'FS Qtr'!P$50</f>
        <v>-701.625</v>
      </c>
      <c r="Q57" s="532">
        <f xml:space="preserve"> 'FS Qtr'!Q$50</f>
        <v>2047.4712686567191</v>
      </c>
      <c r="R57" s="532">
        <f xml:space="preserve"> 'FS Qtr'!R$50</f>
        <v>2535.1436567164192</v>
      </c>
      <c r="S57" s="532">
        <f xml:space="preserve"> 'FS Qtr'!S$50</f>
        <v>-651.91766169154289</v>
      </c>
      <c r="T57" s="532">
        <f xml:space="preserve"> 'FS Qtr'!T$50</f>
        <v>-603.53016169154171</v>
      </c>
      <c r="U57" s="532">
        <f xml:space="preserve"> 'FS Qtr'!U$50</f>
        <v>2133.1962872206159</v>
      </c>
      <c r="V57" s="532">
        <f xml:space="preserve"> 'FS Qtr'!V$50</f>
        <v>2619.7527678770348</v>
      </c>
      <c r="W57" s="532">
        <f xml:space="preserve"> 'FS Qtr'!W$50</f>
        <v>-551.31234994183296</v>
      </c>
      <c r="X57" s="532">
        <f xml:space="preserve"> 'FS Qtr'!X$50</f>
        <v>-514.25609994183151</v>
      </c>
      <c r="Y57" s="532">
        <f xml:space="preserve"> 'FS Qtr'!Y$50</f>
        <v>2219.0494151448911</v>
      </c>
      <c r="Z57" s="532">
        <f xml:space="preserve"> 'FS Qtr'!Z$50</f>
        <v>2704.5016347035175</v>
      </c>
      <c r="AA57" s="532">
        <f xml:space="preserve"> 'FS Qtr'!AA$50</f>
        <v>-450.64686561376493</v>
      </c>
      <c r="AB57" s="532">
        <f xml:space="preserve"> 'FS Qtr'!AB$50</f>
        <v>-407.15936561376293</v>
      </c>
      <c r="AC57" s="532">
        <f xml:space="preserve"> 'FS Qtr'!AC$50</f>
        <v>2305.0300150695452</v>
      </c>
      <c r="AD57" s="532">
        <f xml:space="preserve"> 'FS Qtr'!AD$50</f>
        <v>2789.3895618940492</v>
      </c>
      <c r="AE57" s="532">
        <f xml:space="preserve"> 'FS Qtr'!AE$50</f>
        <v>-349.92150807339704</v>
      </c>
      <c r="AF57" s="532">
        <f xml:space="preserve"> 'FS Qtr'!AF$50</f>
        <v>-308.88400807339531</v>
      </c>
      <c r="AG57" s="532">
        <f xml:space="preserve"> 'FS Qtr'!AG$50</f>
        <v>2391.1374528055185</v>
      </c>
      <c r="AH57" s="532">
        <f xml:space="preserve"> 'FS Qtr'!AH$50</f>
        <v>2874.4158576060199</v>
      </c>
      <c r="AI57" s="532">
        <f xml:space="preserve"> 'FS Qtr'!AI$50</f>
        <v>-249.136575197409</v>
      </c>
      <c r="AJ57" s="532">
        <f xml:space="preserve"> 'FS Qtr'!AJ$50</f>
        <v>-210.549075197408</v>
      </c>
      <c r="AK57" s="532">
        <f xml:space="preserve"> 'FS Qtr'!AK$50</f>
        <v>2477.371097318925</v>
      </c>
      <c r="AL57" s="532">
        <f xml:space="preserve"> 'FS Qtr'!AL$50</f>
        <v>2959.5798334388264</v>
      </c>
      <c r="AM57" s="532">
        <f xml:space="preserve"> 'FS Qtr'!AM$50</f>
        <v>-148.29236338050623</v>
      </c>
      <c r="AN57" s="532">
        <f xml:space="preserve"> 'FS Qtr'!AN$50</f>
        <v>-116.13611338050487</v>
      </c>
      <c r="AO57" s="532">
        <f xml:space="preserve"> 'FS Qtr'!AO$50</f>
        <v>2563.7303207153482</v>
      </c>
      <c r="AP57" s="532">
        <f xml:space="preserve"> 'FS Qtr'!AP$50</f>
        <v>3044.8808044167417</v>
      </c>
      <c r="AQ57" s="532">
        <f xml:space="preserve"> 'FS Qtr'!AQ$50</f>
        <v>-47.389167542792165</v>
      </c>
      <c r="AR57" s="532">
        <f xml:space="preserve"> 'FS Qtr'!AR$50</f>
        <v>-13.701667542790801</v>
      </c>
      <c r="AS57" s="532">
        <f xml:space="preserve"> 'FS Qtr'!AS$50</f>
        <v>2650.214498224228</v>
      </c>
      <c r="AT57" s="532">
        <f xml:space="preserve"> 'FS Qtr'!AT$50</f>
        <v>3130.3180889718847</v>
      </c>
      <c r="AU57" s="532">
        <f xml:space="preserve"> 'FS Qtr'!AU$50</f>
        <v>53.57271886289368</v>
      </c>
      <c r="AV57" s="532">
        <f xml:space="preserve"> 'FS Qtr'!AV$50</f>
        <v>84.810218862894544</v>
      </c>
      <c r="AW57" s="532">
        <f xml:space="preserve"> 'FS Qtr'!AW$50</f>
        <v>2736.823008183313</v>
      </c>
      <c r="AX57" s="532">
        <f xml:space="preserve"> 'FS Qtr'!AX$50</f>
        <v>3215.891008927249</v>
      </c>
      <c r="AY57" s="532">
        <f xml:space="preserve"> 'FS Qtr'!AY$50</f>
        <v>154.59300384367543</v>
      </c>
      <c r="AZ57" s="532">
        <f xml:space="preserve"> 'FS Qtr'!AZ$50</f>
        <v>183.38050384367671</v>
      </c>
      <c r="BA57" s="532">
        <f xml:space="preserve"> 'FS Qtr'!BA$50</f>
        <v>4573.5552320231973</v>
      </c>
      <c r="BB57" s="532">
        <f xml:space="preserve"> 'FS Qtr'!BB$50</f>
        <v>5023.42388947985</v>
      </c>
      <c r="BC57" s="532">
        <f xml:space="preserve"> 'FS Qtr'!BC$50</f>
        <v>1949.3213968593791</v>
      </c>
      <c r="BD57" s="532">
        <f xml:space="preserve"> 'FS Qtr'!BD$50</f>
        <v>1949.3213968593805</v>
      </c>
      <c r="BE57" s="532">
        <f xml:space="preserve"> 'FS Qtr'!BE$50</f>
        <v>4548.9355542519379</v>
      </c>
      <c r="BF57" s="532">
        <f xml:space="preserve"> 'FS Qtr'!BF$50</f>
        <v>4996.5660591839314</v>
      </c>
      <c r="BG57" s="532">
        <f xml:space="preserve"> 'FS Qtr'!BG$50</f>
        <v>1937.7576088153023</v>
      </c>
      <c r="BH57" s="532">
        <f xml:space="preserve"> 'FS Qtr'!BH$50</f>
        <v>1937.7576088153037</v>
      </c>
      <c r="BI57" s="532">
        <f xml:space="preserve"> 'FS Qtr'!BI$50</f>
        <v>4524.4383624397406</v>
      </c>
      <c r="BJ57" s="532">
        <f xml:space="preserve"> 'FS Qtr'!BJ$50</f>
        <v>4969.8418499342615</v>
      </c>
      <c r="BK57" s="532">
        <f xml:space="preserve"> 'FS Qtr'!BK$50</f>
        <v>1926.2513520550283</v>
      </c>
      <c r="BL57" s="532">
        <f xml:space="preserve"> 'FS Qtr'!BL$50</f>
        <v>1926.2513520550297</v>
      </c>
      <c r="BM57" s="532">
        <f xml:space="preserve"> 'FS Qtr'!BM$50</f>
        <v>4500.0630472037219</v>
      </c>
      <c r="BN57" s="532">
        <f xml:space="preserve"> 'FS Qtr'!BN$50</f>
        <v>4943.2505969495141</v>
      </c>
      <c r="BO57" s="532">
        <f xml:space="preserve"> 'FS Qtr'!BO$50</f>
        <v>1914.8023403532616</v>
      </c>
      <c r="BP57" s="532">
        <f xml:space="preserve"> 'FS Qtr'!BP$50</f>
        <v>1914.8023403532634</v>
      </c>
      <c r="BQ57" s="532">
        <f xml:space="preserve"> 'FS Qtr'!BQ$50</f>
        <v>4475.8090021927592</v>
      </c>
      <c r="BR57" s="532">
        <f xml:space="preserve"> 'FS Qtr'!BR$50</f>
        <v>4916.791638755737</v>
      </c>
      <c r="BS57" s="532">
        <f xml:space="preserve"> 'FS Qtr'!BS$50</f>
        <v>1903.4102889087189</v>
      </c>
      <c r="BT57" s="532">
        <f xml:space="preserve"> 'FS Qtr'!BT$50</f>
        <v>1903.4102889087203</v>
      </c>
      <c r="BU57" s="532">
        <f xml:space="preserve"> 'FS Qtr'!BU$50</f>
        <v>4451.675624072398</v>
      </c>
      <c r="BV57" s="532">
        <f xml:space="preserve"> 'FS Qtr'!BV$50</f>
        <v>4890.464317169889</v>
      </c>
      <c r="BW57" s="532">
        <f xml:space="preserve"> 'FS Qtr'!BW$50</f>
        <v>1892.0749143370344</v>
      </c>
      <c r="BX57" s="532">
        <f xml:space="preserve"> 'FS Qtr'!BX$50</f>
        <v>1892.0749143370358</v>
      </c>
      <c r="BY57" s="532">
        <f xml:space="preserve"> 'FS Qtr'!BY$50</f>
        <v>4427.6623125098486</v>
      </c>
      <c r="BZ57" s="532">
        <f xml:space="preserve"> 'FS Qtr'!BZ$50</f>
        <v>4864.2679772834717</v>
      </c>
      <c r="CA57" s="532">
        <f xml:space="preserve"> 'FS Qtr'!CA$50</f>
        <v>1880.7959346637153</v>
      </c>
      <c r="CB57" s="532">
        <f xml:space="preserve"> 'FS Qtr'!CB$50</f>
        <v>1880.7959346637167</v>
      </c>
      <c r="CC57" s="532">
        <f xml:space="preserve"> 'FS Qtr'!CC$50</f>
        <v>4403.7684701590542</v>
      </c>
      <c r="CD57" s="532">
        <f xml:space="preserve"> 'FS Qtr'!CD$50</f>
        <v>4838.2019674462408</v>
      </c>
      <c r="CE57" s="532">
        <f xml:space="preserve"> 'FS Qtr'!CE$50</f>
        <v>1869.5730693171304</v>
      </c>
      <c r="CF57" s="532">
        <f xml:space="preserve"> 'FS Qtr'!CF$50</f>
        <v>1869.5730693171317</v>
      </c>
      <c r="CG57" s="532">
        <f xml:space="preserve"> 'FS Qtr'!CG$50</f>
        <v>4379.993502645827</v>
      </c>
      <c r="CH57" s="532">
        <f xml:space="preserve"> 'FS Qtr'!CH$50</f>
        <v>4812.265639249993</v>
      </c>
      <c r="CI57" s="532">
        <f xml:space="preserve"> 'FS Qtr'!CI$50</f>
        <v>1858.4060391215235</v>
      </c>
      <c r="CJ57" s="532">
        <f xml:space="preserve"> 'FS Qtr'!CJ$50</f>
        <v>1858.4060391215244</v>
      </c>
      <c r="CK57" s="532">
        <f xml:space="preserve"> 'FS Qtr'!CK$50</f>
        <v>4356.3368185530626</v>
      </c>
      <c r="CL57" s="532">
        <f xml:space="preserve"> 'FS Qtr'!CL$50</f>
        <v>4786.45834751243</v>
      </c>
      <c r="CM57" s="532">
        <f xml:space="preserve"> 'FS Qtr'!CM$50</f>
        <v>1847.2945662900729</v>
      </c>
      <c r="CN57" s="532">
        <f xml:space="preserve"> 'FS Qtr'!CN$50</f>
        <v>1847.2945662900743</v>
      </c>
      <c r="CO57" s="532">
        <f xml:space="preserve"> 'FS Qtr'!CO$50</f>
        <v>4332.7978294060313</v>
      </c>
      <c r="CP57" s="532">
        <f xml:space="preserve"> 'FS Qtr'!CP$50</f>
        <v>4760.779450261125</v>
      </c>
      <c r="CQ57" s="532">
        <f xml:space="preserve"> 'FS Qtr'!CQ$50</f>
        <v>1836.2383744179833</v>
      </c>
      <c r="CR57" s="532">
        <f xml:space="preserve"> 'FS Qtr'!CR$50</f>
        <v>1836.2383744179842</v>
      </c>
      <c r="CS57" s="532">
        <f xml:space="preserve"> 'FS Qtr'!CS$50</f>
        <v>4309.375949657745</v>
      </c>
      <c r="CT57" s="532">
        <f xml:space="preserve"> 'FS Qtr'!CT$50</f>
        <v>4735.2283087175392</v>
      </c>
      <c r="CU57" s="532">
        <f xml:space="preserve"> 'FS Qtr'!CU$50</f>
        <v>1825.2371884756062</v>
      </c>
      <c r="CV57" s="532">
        <f xml:space="preserve"> 'FS Qtr'!CV$50</f>
        <v>1825.2371884756071</v>
      </c>
      <c r="CW57" s="532">
        <f xml:space="preserve"> 'FS Qtr'!CW$50</f>
        <v>4286.0705966743726</v>
      </c>
      <c r="CX57" s="532">
        <f xml:space="preserve"> 'FS Qtr'!CX$50</f>
        <v>4709.8042872811347</v>
      </c>
      <c r="CY57" s="532">
        <f xml:space="preserve"> 'FS Qtr'!CY$50</f>
        <v>1814.2907348015983</v>
      </c>
      <c r="CZ57" s="532">
        <f xml:space="preserve"> 'FS Qtr'!CZ$50</f>
        <v>1814.2907348015997</v>
      </c>
      <c r="DA57" s="532">
        <f xml:space="preserve"> 'FS Qtr'!DA$50</f>
        <v>4262.881190720771</v>
      </c>
      <c r="DB57" s="532">
        <f xml:space="preserve"> 'FS Qtr'!DB$50</f>
        <v>4684.5067535135677</v>
      </c>
      <c r="DC57" s="532">
        <f xml:space="preserve"> 'FS Qtr'!DC$50</f>
        <v>1803.3987410961181</v>
      </c>
      <c r="DD57" s="532">
        <f xml:space="preserve"> 'FS Qtr'!DD$50</f>
        <v>1803.398741096119</v>
      </c>
      <c r="DE57" s="532">
        <f xml:space="preserve"> 'FS Qtr'!DE$50</f>
        <v>4239.8071549460401</v>
      </c>
      <c r="DF57" s="532">
        <f xml:space="preserve"> 'FS Qtr'!DF$50</f>
        <v>4659.3350781229528</v>
      </c>
      <c r="DG57" s="532">
        <f xml:space="preserve"> 'FS Qtr'!DG$50</f>
        <v>1792.5609364140478</v>
      </c>
      <c r="DH57" s="532">
        <f xml:space="preserve"> 'FS Qtr'!DH$50</f>
        <v>-28207.439063585953</v>
      </c>
      <c r="DI57" s="532">
        <f xml:space="preserve"> 'FS Qtr'!DI$50</f>
        <v>0</v>
      </c>
      <c r="DJ57" s="532">
        <f xml:space="preserve"> 'FS Qtr'!DJ$50</f>
        <v>0</v>
      </c>
      <c r="DK57" s="532">
        <f xml:space="preserve"> 'FS Qtr'!DK$50</f>
        <v>0</v>
      </c>
      <c r="DL57" s="532">
        <f xml:space="preserve"> 'FS Qtr'!DL$50</f>
        <v>0</v>
      </c>
      <c r="DM57" s="532">
        <f xml:space="preserve"> 'FS Qtr'!DM$50</f>
        <v>0</v>
      </c>
      <c r="DN57" s="532">
        <f xml:space="preserve"> 'FS Qtr'!DN$50</f>
        <v>0</v>
      </c>
      <c r="DO57" s="532">
        <f xml:space="preserve"> 'FS Qtr'!DO$50</f>
        <v>0</v>
      </c>
      <c r="DP57" s="532">
        <f xml:space="preserve"> 'FS Qtr'!DP$50</f>
        <v>0</v>
      </c>
      <c r="DQ57" s="532">
        <f xml:space="preserve"> 'FS Qtr'!DQ$50</f>
        <v>0</v>
      </c>
      <c r="DR57" s="532">
        <f xml:space="preserve"> 'FS Qtr'!DR$50</f>
        <v>0</v>
      </c>
      <c r="DS57" s="532">
        <f xml:space="preserve"> 'FS Qtr'!DS$50</f>
        <v>0</v>
      </c>
      <c r="DT57" s="532">
        <f xml:space="preserve"> 'FS Qtr'!DT$50</f>
        <v>0</v>
      </c>
      <c r="DU57" s="532">
        <f xml:space="preserve"> 'FS Qtr'!DU$50</f>
        <v>0</v>
      </c>
      <c r="DV57" s="532">
        <f xml:space="preserve"> 'FS Qtr'!DV$50</f>
        <v>0</v>
      </c>
      <c r="DW57" s="532">
        <f xml:space="preserve"> 'FS Qtr'!DW$50</f>
        <v>0</v>
      </c>
      <c r="DX57" s="532">
        <f xml:space="preserve"> 'FS Qtr'!DX$50</f>
        <v>0</v>
      </c>
      <c r="DY57" s="532">
        <f xml:space="preserve"> 'FS Qtr'!DY$50</f>
        <v>0</v>
      </c>
      <c r="DZ57" s="532">
        <f xml:space="preserve"> 'FS Qtr'!DZ$50</f>
        <v>0</v>
      </c>
      <c r="EA57" s="532">
        <f xml:space="preserve"> 'FS Qtr'!EA$50</f>
        <v>0</v>
      </c>
      <c r="EB57" s="532">
        <f xml:space="preserve"> 'FS Qtr'!EB$50</f>
        <v>0</v>
      </c>
      <c r="EC57" s="532">
        <f xml:space="preserve"> 'FS Qtr'!EC$50</f>
        <v>0</v>
      </c>
      <c r="ED57" s="532">
        <f xml:space="preserve"> 'FS Qtr'!ED$50</f>
        <v>0</v>
      </c>
      <c r="EE57" s="532">
        <f xml:space="preserve"> 'FS Qtr'!EE$50</f>
        <v>0</v>
      </c>
      <c r="EF57" s="532">
        <f xml:space="preserve"> 'FS Qtr'!EF$50</f>
        <v>0</v>
      </c>
      <c r="EG57" s="532">
        <f xml:space="preserve"> 'FS Qtr'!EG$50</f>
        <v>0</v>
      </c>
      <c r="EH57" s="532">
        <f xml:space="preserve"> 'FS Qtr'!EH$50</f>
        <v>0</v>
      </c>
      <c r="EI57" s="532">
        <f xml:space="preserve"> 'FS Qtr'!EI$50</f>
        <v>0</v>
      </c>
      <c r="EJ57" s="532">
        <f xml:space="preserve"> 'FS Qtr'!EJ$50</f>
        <v>0</v>
      </c>
      <c r="EK57" s="532">
        <f xml:space="preserve"> 'FS Qtr'!EK$50</f>
        <v>0</v>
      </c>
      <c r="EL57" s="532">
        <f xml:space="preserve"> 'FS Qtr'!EL$50</f>
        <v>0</v>
      </c>
      <c r="EM57" s="532">
        <f xml:space="preserve"> 'FS Qtr'!EM$50</f>
        <v>0</v>
      </c>
      <c r="EN57" s="532">
        <f xml:space="preserve"> 'FS Qtr'!EN$50</f>
        <v>0</v>
      </c>
      <c r="EO57" s="532">
        <f xml:space="preserve"> 'FS Qtr'!EO$50</f>
        <v>0</v>
      </c>
      <c r="EP57" s="532">
        <f xml:space="preserve"> 'FS Qtr'!EP$50</f>
        <v>0</v>
      </c>
      <c r="EQ57" s="532">
        <f xml:space="preserve"> 'FS Qtr'!EQ$50</f>
        <v>0</v>
      </c>
      <c r="ER57" s="532">
        <f xml:space="preserve"> 'FS Qtr'!ER$50</f>
        <v>0</v>
      </c>
      <c r="ES57" s="532">
        <f xml:space="preserve"> 'FS Qtr'!ES$50</f>
        <v>0</v>
      </c>
      <c r="ET57" s="532">
        <f xml:space="preserve"> 'FS Qtr'!ET$50</f>
        <v>0</v>
      </c>
      <c r="EU57" s="532">
        <f xml:space="preserve"> 'FS Qtr'!EU$50</f>
        <v>0</v>
      </c>
      <c r="EV57" s="532">
        <f xml:space="preserve"> 'FS Qtr'!EV$50</f>
        <v>0</v>
      </c>
      <c r="EW57" s="532">
        <f xml:space="preserve"> 'FS Qtr'!EW$50</f>
        <v>0</v>
      </c>
      <c r="EX57" s="532">
        <f xml:space="preserve"> 'FS Qtr'!EX$50</f>
        <v>0</v>
      </c>
      <c r="EY57" s="532">
        <f xml:space="preserve"> 'FS Qtr'!EY$50</f>
        <v>0</v>
      </c>
      <c r="EZ57" s="532">
        <f xml:space="preserve"> 'FS Qtr'!EZ$50</f>
        <v>0</v>
      </c>
      <c r="FA57" s="532">
        <f xml:space="preserve"> 'FS Qtr'!FA$50</f>
        <v>0</v>
      </c>
      <c r="FB57" s="532">
        <f xml:space="preserve"> 'FS Qtr'!FB$50</f>
        <v>0</v>
      </c>
      <c r="FC57" s="532">
        <f xml:space="preserve"> 'FS Qtr'!FC$50</f>
        <v>0</v>
      </c>
      <c r="FD57" s="532">
        <f xml:space="preserve"> 'FS Qtr'!FD$50</f>
        <v>0</v>
      </c>
      <c r="FE57" s="532">
        <f xml:space="preserve"> 'FS Qtr'!FE$50</f>
        <v>0</v>
      </c>
      <c r="FF57" s="532">
        <f xml:space="preserve"> 'FS Qtr'!FF$50</f>
        <v>0</v>
      </c>
      <c r="FG57" s="532">
        <f xml:space="preserve"> 'FS Qtr'!FG$50</f>
        <v>0</v>
      </c>
      <c r="FH57" s="532">
        <f xml:space="preserve"> 'FS Qtr'!FH$50</f>
        <v>0</v>
      </c>
      <c r="FI57" s="532">
        <f xml:space="preserve"> 'FS Qtr'!FI$50</f>
        <v>0</v>
      </c>
      <c r="FJ57" s="532">
        <f xml:space="preserve"> 'FS Qtr'!FJ$50</f>
        <v>0</v>
      </c>
      <c r="FK57" s="532">
        <f xml:space="preserve"> 'FS Qtr'!FK$50</f>
        <v>0</v>
      </c>
      <c r="FL57" s="532">
        <f xml:space="preserve"> 'FS Qtr'!FL$50</f>
        <v>0</v>
      </c>
      <c r="FM57" s="532">
        <f xml:space="preserve"> 'FS Qtr'!FM$50</f>
        <v>0</v>
      </c>
      <c r="FN57" s="532">
        <f xml:space="preserve"> 'FS Qtr'!FN$50</f>
        <v>0</v>
      </c>
      <c r="FO57" s="532">
        <f xml:space="preserve"> 'FS Qtr'!FO$50</f>
        <v>0</v>
      </c>
      <c r="FP57" s="532">
        <f xml:space="preserve"> 'FS Qtr'!FP$50</f>
        <v>0</v>
      </c>
      <c r="FQ57" s="532">
        <f xml:space="preserve"> 'FS Qtr'!FQ$50</f>
        <v>0</v>
      </c>
      <c r="FR57" s="532">
        <f xml:space="preserve"> 'FS Qtr'!FR$50</f>
        <v>0</v>
      </c>
      <c r="FS57" s="532">
        <f xml:space="preserve"> 'FS Qtr'!FS$50</f>
        <v>0</v>
      </c>
      <c r="FT57" s="532">
        <f xml:space="preserve"> 'FS Qtr'!FT$50</f>
        <v>0</v>
      </c>
      <c r="FU57" s="532">
        <f xml:space="preserve"> 'FS Qtr'!FU$50</f>
        <v>0</v>
      </c>
      <c r="FV57" s="532">
        <f xml:space="preserve"> 'FS Qtr'!FV$50</f>
        <v>0</v>
      </c>
      <c r="FW57" s="532">
        <f xml:space="preserve"> 'FS Qtr'!FW$50</f>
        <v>0</v>
      </c>
      <c r="FX57" s="532">
        <f xml:space="preserve"> 'FS Qtr'!FX$50</f>
        <v>0</v>
      </c>
      <c r="FY57" s="532">
        <f xml:space="preserve"> 'FS Qtr'!FY$50</f>
        <v>0</v>
      </c>
      <c r="FZ57" s="532">
        <f xml:space="preserve"> 'FS Qtr'!FZ$50</f>
        <v>0</v>
      </c>
      <c r="GA57" s="532">
        <f xml:space="preserve"> 'FS Qtr'!GA$50</f>
        <v>0</v>
      </c>
      <c r="GB57" s="532">
        <f xml:space="preserve"> 'FS Qtr'!GB$50</f>
        <v>0</v>
      </c>
      <c r="GC57" s="532">
        <f xml:space="preserve"> 'FS Qtr'!GC$50</f>
        <v>0</v>
      </c>
      <c r="GD57" s="532">
        <f xml:space="preserve"> 'FS Qtr'!GD$50</f>
        <v>0</v>
      </c>
      <c r="GE57" s="532">
        <f xml:space="preserve"> 'FS Qtr'!GE$50</f>
        <v>0</v>
      </c>
      <c r="GF57" s="532">
        <f xml:space="preserve"> 'FS Qtr'!GF$50</f>
        <v>0</v>
      </c>
      <c r="GG57" s="532">
        <f xml:space="preserve"> 'FS Qtr'!GG$50</f>
        <v>0</v>
      </c>
      <c r="GH57" s="532">
        <f xml:space="preserve"> 'FS Qtr'!GH$50</f>
        <v>0</v>
      </c>
      <c r="GI57" s="532">
        <f xml:space="preserve"> 'FS Qtr'!GI$50</f>
        <v>0</v>
      </c>
      <c r="GJ57" s="532">
        <f xml:space="preserve"> 'FS Qtr'!GJ$50</f>
        <v>0</v>
      </c>
    </row>
    <row r="58" spans="1:255" s="533" customFormat="1" x14ac:dyDescent="0.25">
      <c r="A58" s="15"/>
      <c r="B58" s="15"/>
      <c r="C58" s="21"/>
      <c r="D58" s="60"/>
      <c r="E58" s="43" t="s">
        <v>200</v>
      </c>
      <c r="F58" s="43"/>
      <c r="G58" s="43" t="str">
        <f xml:space="preserve"> SMU</f>
        <v>$ 000s</v>
      </c>
      <c r="H58" s="43"/>
      <c r="I58" s="43"/>
      <c r="J58" s="43">
        <f t="shared" ref="J58:AO58" si="66">MAX(0, SUM(J56:J57))</f>
        <v>0</v>
      </c>
      <c r="K58" s="43">
        <f t="shared" si="66"/>
        <v>0</v>
      </c>
      <c r="L58" s="43">
        <f t="shared" si="66"/>
        <v>0</v>
      </c>
      <c r="M58" s="43">
        <f t="shared" si="66"/>
        <v>1961.8750000000018</v>
      </c>
      <c r="N58" s="43">
        <f t="shared" si="66"/>
        <v>2450.6750000000011</v>
      </c>
      <c r="O58" s="43">
        <f t="shared" si="66"/>
        <v>0</v>
      </c>
      <c r="P58" s="43">
        <f t="shared" si="66"/>
        <v>0</v>
      </c>
      <c r="Q58" s="43">
        <f t="shared" si="66"/>
        <v>593.38376865671762</v>
      </c>
      <c r="R58" s="43">
        <f t="shared" si="66"/>
        <v>2535.1436567164192</v>
      </c>
      <c r="S58" s="43">
        <f t="shared" si="66"/>
        <v>0</v>
      </c>
      <c r="T58" s="43">
        <f t="shared" si="66"/>
        <v>0</v>
      </c>
      <c r="U58" s="43">
        <f t="shared" si="66"/>
        <v>877.74846383753129</v>
      </c>
      <c r="V58" s="43">
        <f t="shared" si="66"/>
        <v>2619.7527678770348</v>
      </c>
      <c r="W58" s="43">
        <f t="shared" si="66"/>
        <v>0</v>
      </c>
      <c r="X58" s="43">
        <f t="shared" si="66"/>
        <v>0</v>
      </c>
      <c r="Y58" s="43">
        <f t="shared" si="66"/>
        <v>1153.4809652612266</v>
      </c>
      <c r="Z58" s="43">
        <f t="shared" si="66"/>
        <v>2704.5016347035175</v>
      </c>
      <c r="AA58" s="43">
        <f t="shared" si="66"/>
        <v>0</v>
      </c>
      <c r="AB58" s="43">
        <f t="shared" si="66"/>
        <v>0</v>
      </c>
      <c r="AC58" s="43">
        <f t="shared" si="66"/>
        <v>1447.2237838420174</v>
      </c>
      <c r="AD58" s="43">
        <f t="shared" si="66"/>
        <v>2789.3895618940492</v>
      </c>
      <c r="AE58" s="43">
        <f t="shared" si="66"/>
        <v>0</v>
      </c>
      <c r="AF58" s="43">
        <f t="shared" si="66"/>
        <v>0</v>
      </c>
      <c r="AG58" s="43">
        <f t="shared" si="66"/>
        <v>1732.3319366587261</v>
      </c>
      <c r="AH58" s="43">
        <f t="shared" si="66"/>
        <v>2874.4158576060199</v>
      </c>
      <c r="AI58" s="43">
        <f t="shared" si="66"/>
        <v>0</v>
      </c>
      <c r="AJ58" s="43">
        <f t="shared" si="66"/>
        <v>0</v>
      </c>
      <c r="AK58" s="43">
        <f t="shared" si="66"/>
        <v>2017.685446924108</v>
      </c>
      <c r="AL58" s="43">
        <f t="shared" si="66"/>
        <v>2959.5798334388264</v>
      </c>
      <c r="AM58" s="43">
        <f t="shared" si="66"/>
        <v>0</v>
      </c>
      <c r="AN58" s="43">
        <f t="shared" si="66"/>
        <v>0</v>
      </c>
      <c r="AO58" s="43">
        <f t="shared" si="66"/>
        <v>2299.3018439543371</v>
      </c>
      <c r="AP58" s="43">
        <f t="shared" ref="AP58:BU58" si="67">MAX(0, SUM(AP56:AP57))</f>
        <v>3044.8808044167417</v>
      </c>
      <c r="AQ58" s="43">
        <f t="shared" si="67"/>
        <v>0</v>
      </c>
      <c r="AR58" s="43">
        <f t="shared" si="67"/>
        <v>0</v>
      </c>
      <c r="AS58" s="43">
        <f t="shared" si="67"/>
        <v>2589.123663138645</v>
      </c>
      <c r="AT58" s="43">
        <f t="shared" si="67"/>
        <v>3130.3180889718847</v>
      </c>
      <c r="AU58" s="43">
        <f t="shared" si="67"/>
        <v>53.57271886289368</v>
      </c>
      <c r="AV58" s="43">
        <f t="shared" si="67"/>
        <v>84.810218862894544</v>
      </c>
      <c r="AW58" s="43">
        <f t="shared" si="67"/>
        <v>2736.823008183313</v>
      </c>
      <c r="AX58" s="43">
        <f t="shared" si="67"/>
        <v>3215.891008927249</v>
      </c>
      <c r="AY58" s="43">
        <f t="shared" si="67"/>
        <v>154.59300384367543</v>
      </c>
      <c r="AZ58" s="43">
        <f t="shared" si="67"/>
        <v>183.38050384367671</v>
      </c>
      <c r="BA58" s="43">
        <f t="shared" si="67"/>
        <v>4573.5552320231973</v>
      </c>
      <c r="BB58" s="43">
        <f t="shared" si="67"/>
        <v>5023.42388947985</v>
      </c>
      <c r="BC58" s="43">
        <f t="shared" si="67"/>
        <v>1949.3213968593791</v>
      </c>
      <c r="BD58" s="43">
        <f t="shared" si="67"/>
        <v>1949.3213968593805</v>
      </c>
      <c r="BE58" s="43">
        <f t="shared" si="67"/>
        <v>4548.9355542519379</v>
      </c>
      <c r="BF58" s="43">
        <f t="shared" si="67"/>
        <v>4996.5660591839314</v>
      </c>
      <c r="BG58" s="43">
        <f t="shared" si="67"/>
        <v>1937.7576088153023</v>
      </c>
      <c r="BH58" s="43">
        <f t="shared" si="67"/>
        <v>1937.7576088153037</v>
      </c>
      <c r="BI58" s="43">
        <f t="shared" si="67"/>
        <v>4524.4383624397406</v>
      </c>
      <c r="BJ58" s="43">
        <f t="shared" si="67"/>
        <v>4969.8418499342615</v>
      </c>
      <c r="BK58" s="43">
        <f t="shared" si="67"/>
        <v>1926.2513520550283</v>
      </c>
      <c r="BL58" s="43">
        <f t="shared" si="67"/>
        <v>1926.2513520550297</v>
      </c>
      <c r="BM58" s="43">
        <f t="shared" si="67"/>
        <v>4500.0630472037219</v>
      </c>
      <c r="BN58" s="43">
        <f t="shared" si="67"/>
        <v>4943.2505969495141</v>
      </c>
      <c r="BO58" s="43">
        <f t="shared" si="67"/>
        <v>1914.8023403532616</v>
      </c>
      <c r="BP58" s="43">
        <f t="shared" si="67"/>
        <v>1914.8023403532634</v>
      </c>
      <c r="BQ58" s="43">
        <f t="shared" si="67"/>
        <v>4475.8090021927592</v>
      </c>
      <c r="BR58" s="43">
        <f t="shared" si="67"/>
        <v>4916.791638755737</v>
      </c>
      <c r="BS58" s="43">
        <f t="shared" si="67"/>
        <v>1903.4102889087189</v>
      </c>
      <c r="BT58" s="43">
        <f t="shared" si="67"/>
        <v>1903.4102889087203</v>
      </c>
      <c r="BU58" s="43">
        <f t="shared" si="67"/>
        <v>4451.675624072398</v>
      </c>
      <c r="BV58" s="43">
        <f t="shared" ref="BV58:DA58" si="68">MAX(0, SUM(BV56:BV57))</f>
        <v>4890.464317169889</v>
      </c>
      <c r="BW58" s="43">
        <f t="shared" si="68"/>
        <v>1892.0749143370344</v>
      </c>
      <c r="BX58" s="43">
        <f t="shared" si="68"/>
        <v>1892.0749143370358</v>
      </c>
      <c r="BY58" s="43">
        <f t="shared" si="68"/>
        <v>4427.6623125098486</v>
      </c>
      <c r="BZ58" s="43">
        <f t="shared" si="68"/>
        <v>4864.2679772834717</v>
      </c>
      <c r="CA58" s="43">
        <f t="shared" si="68"/>
        <v>1880.7959346637153</v>
      </c>
      <c r="CB58" s="43">
        <f t="shared" si="68"/>
        <v>1880.7959346637167</v>
      </c>
      <c r="CC58" s="43">
        <f t="shared" si="68"/>
        <v>4403.7684701590542</v>
      </c>
      <c r="CD58" s="43">
        <f t="shared" si="68"/>
        <v>4838.2019674462408</v>
      </c>
      <c r="CE58" s="43">
        <f t="shared" si="68"/>
        <v>1869.5730693171304</v>
      </c>
      <c r="CF58" s="43">
        <f t="shared" si="68"/>
        <v>2869.5730693171254</v>
      </c>
      <c r="CG58" s="43">
        <f t="shared" si="68"/>
        <v>6379.9935026458206</v>
      </c>
      <c r="CH58" s="43">
        <f t="shared" si="68"/>
        <v>7812.2656392499866</v>
      </c>
      <c r="CI58" s="43">
        <f t="shared" si="68"/>
        <v>5858.4060391215171</v>
      </c>
      <c r="CJ58" s="43">
        <f t="shared" si="68"/>
        <v>6858.406039121518</v>
      </c>
      <c r="CK58" s="43">
        <f t="shared" si="68"/>
        <v>10356.336818553056</v>
      </c>
      <c r="CL58" s="43">
        <f t="shared" si="68"/>
        <v>11786.458347512424</v>
      </c>
      <c r="CM58" s="43">
        <f t="shared" si="68"/>
        <v>9847.2945662900675</v>
      </c>
      <c r="CN58" s="43">
        <f t="shared" si="68"/>
        <v>10847.294566290069</v>
      </c>
      <c r="CO58" s="43">
        <f t="shared" si="68"/>
        <v>14332.797829406027</v>
      </c>
      <c r="CP58" s="43">
        <f t="shared" si="68"/>
        <v>15760.779450261121</v>
      </c>
      <c r="CQ58" s="43">
        <f t="shared" si="68"/>
        <v>13836.238374417979</v>
      </c>
      <c r="CR58" s="43">
        <f t="shared" si="68"/>
        <v>14836.238374417981</v>
      </c>
      <c r="CS58" s="43">
        <f t="shared" si="68"/>
        <v>18309.37594965774</v>
      </c>
      <c r="CT58" s="43">
        <f t="shared" si="68"/>
        <v>19735.228308717535</v>
      </c>
      <c r="CU58" s="43">
        <f t="shared" si="68"/>
        <v>17825.237188475603</v>
      </c>
      <c r="CV58" s="43">
        <f t="shared" si="68"/>
        <v>18825.237188475603</v>
      </c>
      <c r="CW58" s="43">
        <f t="shared" si="68"/>
        <v>22286.07059667437</v>
      </c>
      <c r="CX58" s="43">
        <f t="shared" si="68"/>
        <v>23709.804287281131</v>
      </c>
      <c r="CY58" s="43">
        <f t="shared" si="68"/>
        <v>21814.290734801594</v>
      </c>
      <c r="CZ58" s="43">
        <f t="shared" si="68"/>
        <v>22814.290734801594</v>
      </c>
      <c r="DA58" s="43">
        <f t="shared" si="68"/>
        <v>26262.881190720764</v>
      </c>
      <c r="DB58" s="43">
        <f t="shared" ref="DB58:EG58" si="69">MAX(0, SUM(DB56:DB57))</f>
        <v>27684.50675351356</v>
      </c>
      <c r="DC58" s="43">
        <f t="shared" si="69"/>
        <v>25803.398741096113</v>
      </c>
      <c r="DD58" s="43">
        <f t="shared" si="69"/>
        <v>26803.398741096113</v>
      </c>
      <c r="DE58" s="43">
        <f t="shared" si="69"/>
        <v>30239.807154946033</v>
      </c>
      <c r="DF58" s="43">
        <f t="shared" si="69"/>
        <v>31659.335078122946</v>
      </c>
      <c r="DG58" s="43">
        <f t="shared" si="69"/>
        <v>29792.56093641404</v>
      </c>
      <c r="DH58" s="43">
        <f t="shared" si="69"/>
        <v>792.56093641404004</v>
      </c>
      <c r="DI58" s="43">
        <f t="shared" si="69"/>
        <v>0</v>
      </c>
      <c r="DJ58" s="43">
        <f t="shared" si="69"/>
        <v>0</v>
      </c>
      <c r="DK58" s="43">
        <f t="shared" si="69"/>
        <v>0</v>
      </c>
      <c r="DL58" s="43">
        <f t="shared" si="69"/>
        <v>0</v>
      </c>
      <c r="DM58" s="43">
        <f t="shared" si="69"/>
        <v>0</v>
      </c>
      <c r="DN58" s="43">
        <f t="shared" si="69"/>
        <v>0</v>
      </c>
      <c r="DO58" s="43">
        <f t="shared" si="69"/>
        <v>0</v>
      </c>
      <c r="DP58" s="43">
        <f t="shared" si="69"/>
        <v>0</v>
      </c>
      <c r="DQ58" s="43">
        <f t="shared" si="69"/>
        <v>0</v>
      </c>
      <c r="DR58" s="43">
        <f t="shared" si="69"/>
        <v>0</v>
      </c>
      <c r="DS58" s="43">
        <f t="shared" si="69"/>
        <v>0</v>
      </c>
      <c r="DT58" s="43">
        <f t="shared" si="69"/>
        <v>0</v>
      </c>
      <c r="DU58" s="43">
        <f t="shared" si="69"/>
        <v>0</v>
      </c>
      <c r="DV58" s="43">
        <f t="shared" si="69"/>
        <v>0</v>
      </c>
      <c r="DW58" s="43">
        <f t="shared" si="69"/>
        <v>0</v>
      </c>
      <c r="DX58" s="43">
        <f t="shared" si="69"/>
        <v>0</v>
      </c>
      <c r="DY58" s="43">
        <f t="shared" si="69"/>
        <v>0</v>
      </c>
      <c r="DZ58" s="43">
        <f t="shared" si="69"/>
        <v>0</v>
      </c>
      <c r="EA58" s="43">
        <f t="shared" si="69"/>
        <v>0</v>
      </c>
      <c r="EB58" s="43">
        <f t="shared" si="69"/>
        <v>0</v>
      </c>
      <c r="EC58" s="43">
        <f t="shared" si="69"/>
        <v>0</v>
      </c>
      <c r="ED58" s="43">
        <f t="shared" si="69"/>
        <v>0</v>
      </c>
      <c r="EE58" s="43">
        <f t="shared" si="69"/>
        <v>0</v>
      </c>
      <c r="EF58" s="43">
        <f t="shared" si="69"/>
        <v>0</v>
      </c>
      <c r="EG58" s="43">
        <f t="shared" si="69"/>
        <v>0</v>
      </c>
      <c r="EH58" s="43">
        <f t="shared" ref="EH58:FM58" si="70">MAX(0, SUM(EH56:EH57))</f>
        <v>0</v>
      </c>
      <c r="EI58" s="43">
        <f t="shared" si="70"/>
        <v>0</v>
      </c>
      <c r="EJ58" s="43">
        <f t="shared" si="70"/>
        <v>0</v>
      </c>
      <c r="EK58" s="43">
        <f t="shared" si="70"/>
        <v>0</v>
      </c>
      <c r="EL58" s="43">
        <f t="shared" si="70"/>
        <v>0</v>
      </c>
      <c r="EM58" s="43">
        <f t="shared" si="70"/>
        <v>0</v>
      </c>
      <c r="EN58" s="43">
        <f t="shared" si="70"/>
        <v>0</v>
      </c>
      <c r="EO58" s="43">
        <f t="shared" si="70"/>
        <v>0</v>
      </c>
      <c r="EP58" s="43">
        <f t="shared" si="70"/>
        <v>0</v>
      </c>
      <c r="EQ58" s="43">
        <f t="shared" si="70"/>
        <v>0</v>
      </c>
      <c r="ER58" s="43">
        <f t="shared" si="70"/>
        <v>0</v>
      </c>
      <c r="ES58" s="43">
        <f t="shared" si="70"/>
        <v>0</v>
      </c>
      <c r="ET58" s="43">
        <f t="shared" si="70"/>
        <v>0</v>
      </c>
      <c r="EU58" s="43">
        <f t="shared" si="70"/>
        <v>0</v>
      </c>
      <c r="EV58" s="43">
        <f t="shared" si="70"/>
        <v>0</v>
      </c>
      <c r="EW58" s="43">
        <f t="shared" si="70"/>
        <v>0</v>
      </c>
      <c r="EX58" s="43">
        <f t="shared" si="70"/>
        <v>0</v>
      </c>
      <c r="EY58" s="43">
        <f t="shared" si="70"/>
        <v>0</v>
      </c>
      <c r="EZ58" s="43">
        <f t="shared" si="70"/>
        <v>0</v>
      </c>
      <c r="FA58" s="43">
        <f t="shared" si="70"/>
        <v>0</v>
      </c>
      <c r="FB58" s="43">
        <f t="shared" si="70"/>
        <v>0</v>
      </c>
      <c r="FC58" s="43">
        <f t="shared" si="70"/>
        <v>0</v>
      </c>
      <c r="FD58" s="43">
        <f t="shared" si="70"/>
        <v>0</v>
      </c>
      <c r="FE58" s="43">
        <f t="shared" si="70"/>
        <v>0</v>
      </c>
      <c r="FF58" s="43">
        <f t="shared" si="70"/>
        <v>0</v>
      </c>
      <c r="FG58" s="43">
        <f t="shared" si="70"/>
        <v>0</v>
      </c>
      <c r="FH58" s="43">
        <f t="shared" si="70"/>
        <v>0</v>
      </c>
      <c r="FI58" s="43">
        <f t="shared" si="70"/>
        <v>0</v>
      </c>
      <c r="FJ58" s="43">
        <f t="shared" si="70"/>
        <v>0</v>
      </c>
      <c r="FK58" s="43">
        <f t="shared" si="70"/>
        <v>0</v>
      </c>
      <c r="FL58" s="43">
        <f t="shared" si="70"/>
        <v>0</v>
      </c>
      <c r="FM58" s="43">
        <f t="shared" si="70"/>
        <v>0</v>
      </c>
      <c r="FN58" s="43">
        <f t="shared" ref="FN58:GJ58" si="71">MAX(0, SUM(FN56:FN57))</f>
        <v>0</v>
      </c>
      <c r="FO58" s="43">
        <f t="shared" si="71"/>
        <v>0</v>
      </c>
      <c r="FP58" s="43">
        <f t="shared" si="71"/>
        <v>0</v>
      </c>
      <c r="FQ58" s="43">
        <f t="shared" si="71"/>
        <v>0</v>
      </c>
      <c r="FR58" s="43">
        <f t="shared" si="71"/>
        <v>0</v>
      </c>
      <c r="FS58" s="43">
        <f t="shared" si="71"/>
        <v>0</v>
      </c>
      <c r="FT58" s="43">
        <f t="shared" si="71"/>
        <v>0</v>
      </c>
      <c r="FU58" s="43">
        <f t="shared" si="71"/>
        <v>0</v>
      </c>
      <c r="FV58" s="43">
        <f t="shared" si="71"/>
        <v>0</v>
      </c>
      <c r="FW58" s="43">
        <f t="shared" si="71"/>
        <v>0</v>
      </c>
      <c r="FX58" s="43">
        <f t="shared" si="71"/>
        <v>0</v>
      </c>
      <c r="FY58" s="43">
        <f t="shared" si="71"/>
        <v>0</v>
      </c>
      <c r="FZ58" s="43">
        <f t="shared" si="71"/>
        <v>0</v>
      </c>
      <c r="GA58" s="43">
        <f t="shared" si="71"/>
        <v>0</v>
      </c>
      <c r="GB58" s="43">
        <f t="shared" si="71"/>
        <v>0</v>
      </c>
      <c r="GC58" s="43">
        <f t="shared" si="71"/>
        <v>0</v>
      </c>
      <c r="GD58" s="43">
        <f t="shared" si="71"/>
        <v>0</v>
      </c>
      <c r="GE58" s="43">
        <f t="shared" si="71"/>
        <v>0</v>
      </c>
      <c r="GF58" s="43">
        <f t="shared" si="71"/>
        <v>0</v>
      </c>
      <c r="GG58" s="43">
        <f t="shared" si="71"/>
        <v>0</v>
      </c>
      <c r="GH58" s="43">
        <f t="shared" si="71"/>
        <v>0</v>
      </c>
      <c r="GI58" s="43">
        <f t="shared" si="71"/>
        <v>0</v>
      </c>
      <c r="GJ58" s="43">
        <f t="shared" si="71"/>
        <v>0</v>
      </c>
    </row>
    <row r="60" spans="1:255" x14ac:dyDescent="0.25">
      <c r="E60" s="268" t="str">
        <f t="shared" ref="E60:AJ60" si="72" xml:space="preserve"> E$54</f>
        <v>Earnings available for dividend</v>
      </c>
      <c r="F60" s="268">
        <f t="shared" si="72"/>
        <v>0</v>
      </c>
      <c r="G60" s="268" t="str">
        <f t="shared" si="72"/>
        <v>$ 000s</v>
      </c>
      <c r="H60" s="268">
        <f t="shared" si="72"/>
        <v>0</v>
      </c>
      <c r="I60" s="268">
        <f t="shared" si="72"/>
        <v>0</v>
      </c>
      <c r="J60" s="268">
        <f t="shared" si="72"/>
        <v>0</v>
      </c>
      <c r="K60" s="268">
        <f t="shared" si="72"/>
        <v>0</v>
      </c>
      <c r="L60" s="268">
        <f t="shared" si="72"/>
        <v>0</v>
      </c>
      <c r="M60" s="268">
        <f t="shared" si="72"/>
        <v>2711.8750000000018</v>
      </c>
      <c r="N60" s="268">
        <f t="shared" si="72"/>
        <v>3950.6750000000011</v>
      </c>
      <c r="O60" s="268">
        <f t="shared" si="72"/>
        <v>1497.5374999999985</v>
      </c>
      <c r="P60" s="268">
        <f t="shared" si="72"/>
        <v>1545.9124999999985</v>
      </c>
      <c r="Q60" s="268">
        <f t="shared" si="72"/>
        <v>4343.3837686567176</v>
      </c>
      <c r="R60" s="268">
        <f t="shared" si="72"/>
        <v>7035.1436567164192</v>
      </c>
      <c r="S60" s="268">
        <f t="shared" si="72"/>
        <v>4598.0823383084571</v>
      </c>
      <c r="T60" s="268">
        <f t="shared" si="72"/>
        <v>4744.5521766169149</v>
      </c>
      <c r="U60" s="268">
        <f t="shared" si="72"/>
        <v>7627.7484638375308</v>
      </c>
      <c r="V60" s="268">
        <f t="shared" si="72"/>
        <v>10119.752767877035</v>
      </c>
      <c r="W60" s="268">
        <f t="shared" si="72"/>
        <v>7698.6876500581675</v>
      </c>
      <c r="X60" s="268">
        <f t="shared" si="72"/>
        <v>7934.4315501163364</v>
      </c>
      <c r="Y60" s="268">
        <f t="shared" si="72"/>
        <v>10903.480965261228</v>
      </c>
      <c r="Z60" s="268">
        <f t="shared" si="72"/>
        <v>13204.501634703518</v>
      </c>
      <c r="AA60" s="268">
        <f t="shared" si="72"/>
        <v>10799.353134386236</v>
      </c>
      <c r="AB60" s="268">
        <f t="shared" si="72"/>
        <v>11142.193768772473</v>
      </c>
      <c r="AC60" s="268">
        <f t="shared" si="72"/>
        <v>14197.223783842019</v>
      </c>
      <c r="AD60" s="268">
        <f t="shared" si="72"/>
        <v>16289.389561894051</v>
      </c>
      <c r="AE60" s="268">
        <f t="shared" si="72"/>
        <v>13900.078491926604</v>
      </c>
      <c r="AF60" s="268">
        <f t="shared" si="72"/>
        <v>14341.194483853209</v>
      </c>
      <c r="AG60" s="268">
        <f t="shared" si="72"/>
        <v>17482.331936658727</v>
      </c>
      <c r="AH60" s="268">
        <f t="shared" si="72"/>
        <v>19374.415857606022</v>
      </c>
      <c r="AI60" s="268">
        <f t="shared" si="72"/>
        <v>17000.863424802592</v>
      </c>
      <c r="AJ60" s="268">
        <f t="shared" si="72"/>
        <v>17540.314349605185</v>
      </c>
      <c r="AK60" s="268">
        <f t="shared" ref="AK60:BP60" si="73" xml:space="preserve"> AK$54</f>
        <v>20767.685446924112</v>
      </c>
      <c r="AL60" s="268">
        <f t="shared" si="73"/>
        <v>22459.579833438831</v>
      </c>
      <c r="AM60" s="268">
        <f t="shared" si="73"/>
        <v>20101.707636619496</v>
      </c>
      <c r="AN60" s="268">
        <f t="shared" si="73"/>
        <v>20735.571523238992</v>
      </c>
      <c r="AO60" s="268">
        <f t="shared" si="73"/>
        <v>24049.301843954341</v>
      </c>
      <c r="AP60" s="268">
        <f t="shared" si="73"/>
        <v>25544.880804416745</v>
      </c>
      <c r="AQ60" s="268">
        <f t="shared" si="73"/>
        <v>23202.610832457212</v>
      </c>
      <c r="AR60" s="268">
        <f t="shared" si="73"/>
        <v>23938.909164914421</v>
      </c>
      <c r="AS60" s="268">
        <f t="shared" si="73"/>
        <v>27339.123663138649</v>
      </c>
      <c r="AT60" s="268">
        <f t="shared" si="73"/>
        <v>28630.31808897189</v>
      </c>
      <c r="AU60" s="268">
        <f t="shared" si="73"/>
        <v>26303.572718862899</v>
      </c>
      <c r="AV60" s="268">
        <f t="shared" si="73"/>
        <v>27084.810218862898</v>
      </c>
      <c r="AW60" s="268">
        <f t="shared" si="73"/>
        <v>30486.823008183317</v>
      </c>
      <c r="AX60" s="268">
        <f t="shared" si="73"/>
        <v>31715.891008927254</v>
      </c>
      <c r="AY60" s="268">
        <f t="shared" si="73"/>
        <v>29404.593003843678</v>
      </c>
      <c r="AZ60" s="268">
        <f t="shared" si="73"/>
        <v>30183.38050384368</v>
      </c>
      <c r="BA60" s="268">
        <f t="shared" si="73"/>
        <v>33573.555232023202</v>
      </c>
      <c r="BB60" s="268">
        <f t="shared" si="73"/>
        <v>33023.423889479855</v>
      </c>
      <c r="BC60" s="268">
        <f t="shared" si="73"/>
        <v>28949.321396859385</v>
      </c>
      <c r="BD60" s="268">
        <f t="shared" si="73"/>
        <v>27949.321396859388</v>
      </c>
      <c r="BE60" s="268">
        <f t="shared" si="73"/>
        <v>29548.935554251944</v>
      </c>
      <c r="BF60" s="268">
        <f t="shared" si="73"/>
        <v>28996.566059183941</v>
      </c>
      <c r="BG60" s="268">
        <f t="shared" si="73"/>
        <v>24937.757608815311</v>
      </c>
      <c r="BH60" s="268">
        <f t="shared" si="73"/>
        <v>23937.757608815311</v>
      </c>
      <c r="BI60" s="268">
        <f t="shared" si="73"/>
        <v>25524.438362439749</v>
      </c>
      <c r="BJ60" s="268">
        <f t="shared" si="73"/>
        <v>24969.84184993427</v>
      </c>
      <c r="BK60" s="268">
        <f t="shared" si="73"/>
        <v>20926.251352055035</v>
      </c>
      <c r="BL60" s="268">
        <f t="shared" si="73"/>
        <v>19926.251352055038</v>
      </c>
      <c r="BM60" s="268">
        <f t="shared" si="73"/>
        <v>21500.06304720373</v>
      </c>
      <c r="BN60" s="268">
        <f t="shared" si="73"/>
        <v>20943.250596949521</v>
      </c>
      <c r="BO60" s="268">
        <f t="shared" si="73"/>
        <v>16914.802340353268</v>
      </c>
      <c r="BP60" s="268">
        <f t="shared" si="73"/>
        <v>15914.802340353272</v>
      </c>
      <c r="BQ60" s="268">
        <f t="shared" ref="BQ60:CV60" si="74" xml:space="preserve"> BQ$54</f>
        <v>17475.809002192767</v>
      </c>
      <c r="BR60" s="268">
        <f t="shared" si="74"/>
        <v>16916.791638755745</v>
      </c>
      <c r="BS60" s="268">
        <f t="shared" si="74"/>
        <v>12903.410288908726</v>
      </c>
      <c r="BT60" s="268">
        <f t="shared" si="74"/>
        <v>11903.410288908728</v>
      </c>
      <c r="BU60" s="268">
        <f t="shared" si="74"/>
        <v>13451.675624072406</v>
      </c>
      <c r="BV60" s="268">
        <f t="shared" si="74"/>
        <v>12890.464317169895</v>
      </c>
      <c r="BW60" s="268">
        <f t="shared" si="74"/>
        <v>8892.0749143370413</v>
      </c>
      <c r="BX60" s="268">
        <f t="shared" si="74"/>
        <v>7892.0749143370431</v>
      </c>
      <c r="BY60" s="268">
        <f t="shared" si="74"/>
        <v>9427.6623125098558</v>
      </c>
      <c r="BZ60" s="268">
        <f t="shared" si="74"/>
        <v>8864.2679772834781</v>
      </c>
      <c r="CA60" s="268">
        <f t="shared" si="74"/>
        <v>4880.7959346637217</v>
      </c>
      <c r="CB60" s="268">
        <f t="shared" si="74"/>
        <v>3880.7959346637231</v>
      </c>
      <c r="CC60" s="268">
        <f t="shared" si="74"/>
        <v>5403.7684701590606</v>
      </c>
      <c r="CD60" s="268">
        <f t="shared" si="74"/>
        <v>4838.2019674462472</v>
      </c>
      <c r="CE60" s="268">
        <f t="shared" si="74"/>
        <v>869.57306931713674</v>
      </c>
      <c r="CF60" s="268">
        <f t="shared" si="74"/>
        <v>869.57306931713174</v>
      </c>
      <c r="CG60" s="268">
        <f t="shared" si="74"/>
        <v>3379.993502645827</v>
      </c>
      <c r="CH60" s="268">
        <f t="shared" si="74"/>
        <v>3812.265639249993</v>
      </c>
      <c r="CI60" s="268">
        <f t="shared" si="74"/>
        <v>858.40603912152346</v>
      </c>
      <c r="CJ60" s="268">
        <f t="shared" si="74"/>
        <v>858.40603912152437</v>
      </c>
      <c r="CK60" s="268">
        <f t="shared" si="74"/>
        <v>3356.3368185530626</v>
      </c>
      <c r="CL60" s="268">
        <f t="shared" si="74"/>
        <v>3786.45834751243</v>
      </c>
      <c r="CM60" s="268">
        <f t="shared" si="74"/>
        <v>847.29456629007291</v>
      </c>
      <c r="CN60" s="268">
        <f t="shared" si="74"/>
        <v>847.29456629007427</v>
      </c>
      <c r="CO60" s="268">
        <f t="shared" si="74"/>
        <v>3332.7978294060313</v>
      </c>
      <c r="CP60" s="268">
        <f t="shared" si="74"/>
        <v>3760.779450261125</v>
      </c>
      <c r="CQ60" s="268">
        <f t="shared" si="74"/>
        <v>836.23837441798332</v>
      </c>
      <c r="CR60" s="268">
        <f t="shared" si="74"/>
        <v>836.23837441798423</v>
      </c>
      <c r="CS60" s="268">
        <f t="shared" si="74"/>
        <v>3309.375949657745</v>
      </c>
      <c r="CT60" s="268">
        <f t="shared" si="74"/>
        <v>3735.2283087175392</v>
      </c>
      <c r="CU60" s="268">
        <f t="shared" si="74"/>
        <v>825.23718847560622</v>
      </c>
      <c r="CV60" s="268">
        <f t="shared" si="74"/>
        <v>825.23718847560713</v>
      </c>
      <c r="CW60" s="268">
        <f t="shared" ref="CW60:EB60" si="75" xml:space="preserve"> CW$54</f>
        <v>3286.0705966743726</v>
      </c>
      <c r="CX60" s="268">
        <f t="shared" si="75"/>
        <v>3709.8042872811347</v>
      </c>
      <c r="CY60" s="268">
        <f t="shared" si="75"/>
        <v>814.29073480159832</v>
      </c>
      <c r="CZ60" s="268">
        <f t="shared" si="75"/>
        <v>814.29073480159968</v>
      </c>
      <c r="DA60" s="268">
        <f t="shared" si="75"/>
        <v>3262.881190720771</v>
      </c>
      <c r="DB60" s="268">
        <f t="shared" si="75"/>
        <v>3684.5067535135677</v>
      </c>
      <c r="DC60" s="268">
        <f t="shared" si="75"/>
        <v>803.3987410961181</v>
      </c>
      <c r="DD60" s="268">
        <f t="shared" si="75"/>
        <v>803.39874109611901</v>
      </c>
      <c r="DE60" s="268">
        <f t="shared" si="75"/>
        <v>3239.8071549460401</v>
      </c>
      <c r="DF60" s="268">
        <f t="shared" si="75"/>
        <v>3659.3350781229528</v>
      </c>
      <c r="DG60" s="268">
        <f t="shared" si="75"/>
        <v>792.56093641404777</v>
      </c>
      <c r="DH60" s="268">
        <f t="shared" si="75"/>
        <v>792.56093641404914</v>
      </c>
      <c r="DI60" s="268">
        <f t="shared" si="75"/>
        <v>9.0949470177292824E-12</v>
      </c>
      <c r="DJ60" s="268">
        <f t="shared" si="75"/>
        <v>9.0949470177292824E-12</v>
      </c>
      <c r="DK60" s="268">
        <f t="shared" si="75"/>
        <v>9.0949470177292824E-12</v>
      </c>
      <c r="DL60" s="268">
        <f t="shared" si="75"/>
        <v>9.0949470177292824E-12</v>
      </c>
      <c r="DM60" s="268">
        <f t="shared" si="75"/>
        <v>9.0949470177292824E-12</v>
      </c>
      <c r="DN60" s="268">
        <f t="shared" si="75"/>
        <v>9.0949470177292824E-12</v>
      </c>
      <c r="DO60" s="268">
        <f t="shared" si="75"/>
        <v>9.0949470177292824E-12</v>
      </c>
      <c r="DP60" s="268">
        <f t="shared" si="75"/>
        <v>9.0949470177292824E-12</v>
      </c>
      <c r="DQ60" s="268">
        <f t="shared" si="75"/>
        <v>9.0949470177292824E-12</v>
      </c>
      <c r="DR60" s="268">
        <f t="shared" si="75"/>
        <v>9.0949470177292824E-12</v>
      </c>
      <c r="DS60" s="268">
        <f t="shared" si="75"/>
        <v>9.0949470177292824E-12</v>
      </c>
      <c r="DT60" s="268">
        <f t="shared" si="75"/>
        <v>9.0949470177292824E-12</v>
      </c>
      <c r="DU60" s="268">
        <f t="shared" si="75"/>
        <v>9.0949470177292824E-12</v>
      </c>
      <c r="DV60" s="268">
        <f t="shared" si="75"/>
        <v>9.0949470177292824E-12</v>
      </c>
      <c r="DW60" s="268">
        <f t="shared" si="75"/>
        <v>9.0949470177292824E-12</v>
      </c>
      <c r="DX60" s="268">
        <f t="shared" si="75"/>
        <v>9.0949470177292824E-12</v>
      </c>
      <c r="DY60" s="268">
        <f t="shared" si="75"/>
        <v>9.0949470177292824E-12</v>
      </c>
      <c r="DZ60" s="268">
        <f t="shared" si="75"/>
        <v>9.0949470177292824E-12</v>
      </c>
      <c r="EA60" s="268">
        <f t="shared" si="75"/>
        <v>9.0949470177292824E-12</v>
      </c>
      <c r="EB60" s="268">
        <f t="shared" si="75"/>
        <v>9.0949470177292824E-12</v>
      </c>
      <c r="EC60" s="268">
        <f t="shared" ref="EC60:FH60" si="76" xml:space="preserve"> EC$54</f>
        <v>9.0949470177292824E-12</v>
      </c>
      <c r="ED60" s="268">
        <f t="shared" si="76"/>
        <v>9.0949470177292824E-12</v>
      </c>
      <c r="EE60" s="268">
        <f t="shared" si="76"/>
        <v>9.0949470177292824E-12</v>
      </c>
      <c r="EF60" s="268">
        <f t="shared" si="76"/>
        <v>9.0949470177292824E-12</v>
      </c>
      <c r="EG60" s="268">
        <f t="shared" si="76"/>
        <v>9.0949470177292824E-12</v>
      </c>
      <c r="EH60" s="268">
        <f t="shared" si="76"/>
        <v>9.0949470177292824E-12</v>
      </c>
      <c r="EI60" s="268">
        <f t="shared" si="76"/>
        <v>9.0949470177292824E-12</v>
      </c>
      <c r="EJ60" s="268">
        <f t="shared" si="76"/>
        <v>9.0949470177292824E-12</v>
      </c>
      <c r="EK60" s="268">
        <f t="shared" si="76"/>
        <v>9.0949470177292824E-12</v>
      </c>
      <c r="EL60" s="268">
        <f t="shared" si="76"/>
        <v>9.0949470177292824E-12</v>
      </c>
      <c r="EM60" s="268">
        <f t="shared" si="76"/>
        <v>9.0949470177292824E-12</v>
      </c>
      <c r="EN60" s="268">
        <f t="shared" si="76"/>
        <v>9.0949470177292824E-12</v>
      </c>
      <c r="EO60" s="268">
        <f t="shared" si="76"/>
        <v>9.0949470177292824E-12</v>
      </c>
      <c r="EP60" s="268">
        <f t="shared" si="76"/>
        <v>9.0949470177292824E-12</v>
      </c>
      <c r="EQ60" s="268">
        <f t="shared" si="76"/>
        <v>9.0949470177292824E-12</v>
      </c>
      <c r="ER60" s="268">
        <f t="shared" si="76"/>
        <v>9.0949470177292824E-12</v>
      </c>
      <c r="ES60" s="268">
        <f t="shared" si="76"/>
        <v>9.0949470177292824E-12</v>
      </c>
      <c r="ET60" s="268">
        <f t="shared" si="76"/>
        <v>9.0949470177292824E-12</v>
      </c>
      <c r="EU60" s="268">
        <f t="shared" si="76"/>
        <v>9.0949470177292824E-12</v>
      </c>
      <c r="EV60" s="268">
        <f t="shared" si="76"/>
        <v>9.0949470177292824E-12</v>
      </c>
      <c r="EW60" s="268">
        <f t="shared" si="76"/>
        <v>9.0949470177292824E-12</v>
      </c>
      <c r="EX60" s="268">
        <f t="shared" si="76"/>
        <v>9.0949470177292824E-12</v>
      </c>
      <c r="EY60" s="268">
        <f t="shared" si="76"/>
        <v>9.0949470177292824E-12</v>
      </c>
      <c r="EZ60" s="268">
        <f t="shared" si="76"/>
        <v>9.0949470177292824E-12</v>
      </c>
      <c r="FA60" s="268">
        <f t="shared" si="76"/>
        <v>9.0949470177292824E-12</v>
      </c>
      <c r="FB60" s="268">
        <f t="shared" si="76"/>
        <v>9.0949470177292824E-12</v>
      </c>
      <c r="FC60" s="268">
        <f t="shared" si="76"/>
        <v>9.0949470177292824E-12</v>
      </c>
      <c r="FD60" s="268">
        <f t="shared" si="76"/>
        <v>9.0949470177292824E-12</v>
      </c>
      <c r="FE60" s="268">
        <f t="shared" si="76"/>
        <v>9.0949470177292824E-12</v>
      </c>
      <c r="FF60" s="268">
        <f t="shared" si="76"/>
        <v>9.0949470177292824E-12</v>
      </c>
      <c r="FG60" s="268">
        <f t="shared" si="76"/>
        <v>9.0949470177292824E-12</v>
      </c>
      <c r="FH60" s="268">
        <f t="shared" si="76"/>
        <v>9.0949470177292824E-12</v>
      </c>
      <c r="FI60" s="268">
        <f t="shared" ref="FI60:GJ60" si="77" xml:space="preserve"> FI$54</f>
        <v>9.0949470177292824E-12</v>
      </c>
      <c r="FJ60" s="268">
        <f t="shared" si="77"/>
        <v>9.0949470177292824E-12</v>
      </c>
      <c r="FK60" s="268">
        <f t="shared" si="77"/>
        <v>9.0949470177292824E-12</v>
      </c>
      <c r="FL60" s="268">
        <f t="shared" si="77"/>
        <v>9.0949470177292824E-12</v>
      </c>
      <c r="FM60" s="268">
        <f t="shared" si="77"/>
        <v>9.0949470177292824E-12</v>
      </c>
      <c r="FN60" s="268">
        <f t="shared" si="77"/>
        <v>9.0949470177292824E-12</v>
      </c>
      <c r="FO60" s="268">
        <f t="shared" si="77"/>
        <v>9.0949470177292824E-12</v>
      </c>
      <c r="FP60" s="268">
        <f t="shared" si="77"/>
        <v>9.0949470177292824E-12</v>
      </c>
      <c r="FQ60" s="268">
        <f t="shared" si="77"/>
        <v>9.0949470177292824E-12</v>
      </c>
      <c r="FR60" s="268">
        <f t="shared" si="77"/>
        <v>9.0949470177292824E-12</v>
      </c>
      <c r="FS60" s="268">
        <f t="shared" si="77"/>
        <v>9.0949470177292824E-12</v>
      </c>
      <c r="FT60" s="268">
        <f t="shared" si="77"/>
        <v>9.0949470177292824E-12</v>
      </c>
      <c r="FU60" s="268">
        <f t="shared" si="77"/>
        <v>9.0949470177292824E-12</v>
      </c>
      <c r="FV60" s="268">
        <f t="shared" si="77"/>
        <v>9.0949470177292824E-12</v>
      </c>
      <c r="FW60" s="268">
        <f t="shared" si="77"/>
        <v>9.0949470177292824E-12</v>
      </c>
      <c r="FX60" s="268">
        <f t="shared" si="77"/>
        <v>9.0949470177292824E-12</v>
      </c>
      <c r="FY60" s="268">
        <f t="shared" si="77"/>
        <v>9.0949470177292824E-12</v>
      </c>
      <c r="FZ60" s="268">
        <f t="shared" si="77"/>
        <v>9.0949470177292824E-12</v>
      </c>
      <c r="GA60" s="268">
        <f t="shared" si="77"/>
        <v>9.0949470177292824E-12</v>
      </c>
      <c r="GB60" s="268">
        <f t="shared" si="77"/>
        <v>9.0949470177292824E-12</v>
      </c>
      <c r="GC60" s="268">
        <f t="shared" si="77"/>
        <v>9.0949470177292824E-12</v>
      </c>
      <c r="GD60" s="268">
        <f t="shared" si="77"/>
        <v>9.0949470177292824E-12</v>
      </c>
      <c r="GE60" s="268">
        <f t="shared" si="77"/>
        <v>9.0949470177292824E-12</v>
      </c>
      <c r="GF60" s="268">
        <f t="shared" si="77"/>
        <v>9.0949470177292824E-12</v>
      </c>
      <c r="GG60" s="268">
        <f t="shared" si="77"/>
        <v>9.0949470177292824E-12</v>
      </c>
      <c r="GH60" s="268">
        <f t="shared" si="77"/>
        <v>9.0949470177292824E-12</v>
      </c>
      <c r="GI60" s="268">
        <f t="shared" si="77"/>
        <v>9.0949470177292824E-12</v>
      </c>
      <c r="GJ60" s="268">
        <f t="shared" si="77"/>
        <v>9.0949470177292824E-12</v>
      </c>
    </row>
    <row r="61" spans="1:255" x14ac:dyDescent="0.25">
      <c r="E61" s="268" t="str">
        <f t="shared" ref="E61:AJ61" si="78" xml:space="preserve"> E$58</f>
        <v>Cash available for dividends</v>
      </c>
      <c r="F61" s="268">
        <f t="shared" si="78"/>
        <v>0</v>
      </c>
      <c r="G61" s="268" t="str">
        <f t="shared" si="78"/>
        <v>$ 000s</v>
      </c>
      <c r="H61" s="268">
        <f t="shared" si="78"/>
        <v>0</v>
      </c>
      <c r="I61" s="268">
        <f t="shared" si="78"/>
        <v>0</v>
      </c>
      <c r="J61" s="268">
        <f t="shared" si="78"/>
        <v>0</v>
      </c>
      <c r="K61" s="268">
        <f t="shared" si="78"/>
        <v>0</v>
      </c>
      <c r="L61" s="268">
        <f t="shared" si="78"/>
        <v>0</v>
      </c>
      <c r="M61" s="268">
        <f t="shared" si="78"/>
        <v>1961.8750000000018</v>
      </c>
      <c r="N61" s="268">
        <f t="shared" si="78"/>
        <v>2450.6750000000011</v>
      </c>
      <c r="O61" s="268">
        <f t="shared" si="78"/>
        <v>0</v>
      </c>
      <c r="P61" s="268">
        <f t="shared" si="78"/>
        <v>0</v>
      </c>
      <c r="Q61" s="268">
        <f t="shared" si="78"/>
        <v>593.38376865671762</v>
      </c>
      <c r="R61" s="268">
        <f t="shared" si="78"/>
        <v>2535.1436567164192</v>
      </c>
      <c r="S61" s="268">
        <f t="shared" si="78"/>
        <v>0</v>
      </c>
      <c r="T61" s="268">
        <f t="shared" si="78"/>
        <v>0</v>
      </c>
      <c r="U61" s="268">
        <f t="shared" si="78"/>
        <v>877.74846383753129</v>
      </c>
      <c r="V61" s="268">
        <f t="shared" si="78"/>
        <v>2619.7527678770348</v>
      </c>
      <c r="W61" s="268">
        <f t="shared" si="78"/>
        <v>0</v>
      </c>
      <c r="X61" s="268">
        <f t="shared" si="78"/>
        <v>0</v>
      </c>
      <c r="Y61" s="268">
        <f t="shared" si="78"/>
        <v>1153.4809652612266</v>
      </c>
      <c r="Z61" s="268">
        <f t="shared" si="78"/>
        <v>2704.5016347035175</v>
      </c>
      <c r="AA61" s="268">
        <f t="shared" si="78"/>
        <v>0</v>
      </c>
      <c r="AB61" s="268">
        <f t="shared" si="78"/>
        <v>0</v>
      </c>
      <c r="AC61" s="268">
        <f t="shared" si="78"/>
        <v>1447.2237838420174</v>
      </c>
      <c r="AD61" s="268">
        <f t="shared" si="78"/>
        <v>2789.3895618940492</v>
      </c>
      <c r="AE61" s="268">
        <f t="shared" si="78"/>
        <v>0</v>
      </c>
      <c r="AF61" s="268">
        <f t="shared" si="78"/>
        <v>0</v>
      </c>
      <c r="AG61" s="268">
        <f t="shared" si="78"/>
        <v>1732.3319366587261</v>
      </c>
      <c r="AH61" s="268">
        <f t="shared" si="78"/>
        <v>2874.4158576060199</v>
      </c>
      <c r="AI61" s="268">
        <f t="shared" si="78"/>
        <v>0</v>
      </c>
      <c r="AJ61" s="268">
        <f t="shared" si="78"/>
        <v>0</v>
      </c>
      <c r="AK61" s="268">
        <f t="shared" ref="AK61:BP61" si="79" xml:space="preserve"> AK$58</f>
        <v>2017.685446924108</v>
      </c>
      <c r="AL61" s="268">
        <f t="shared" si="79"/>
        <v>2959.5798334388264</v>
      </c>
      <c r="AM61" s="268">
        <f t="shared" si="79"/>
        <v>0</v>
      </c>
      <c r="AN61" s="268">
        <f t="shared" si="79"/>
        <v>0</v>
      </c>
      <c r="AO61" s="268">
        <f t="shared" si="79"/>
        <v>2299.3018439543371</v>
      </c>
      <c r="AP61" s="268">
        <f t="shared" si="79"/>
        <v>3044.8808044167417</v>
      </c>
      <c r="AQ61" s="268">
        <f t="shared" si="79"/>
        <v>0</v>
      </c>
      <c r="AR61" s="268">
        <f t="shared" si="79"/>
        <v>0</v>
      </c>
      <c r="AS61" s="268">
        <f t="shared" si="79"/>
        <v>2589.123663138645</v>
      </c>
      <c r="AT61" s="268">
        <f t="shared" si="79"/>
        <v>3130.3180889718847</v>
      </c>
      <c r="AU61" s="268">
        <f t="shared" si="79"/>
        <v>53.57271886289368</v>
      </c>
      <c r="AV61" s="268">
        <f t="shared" si="79"/>
        <v>84.810218862894544</v>
      </c>
      <c r="AW61" s="268">
        <f t="shared" si="79"/>
        <v>2736.823008183313</v>
      </c>
      <c r="AX61" s="268">
        <f t="shared" si="79"/>
        <v>3215.891008927249</v>
      </c>
      <c r="AY61" s="268">
        <f t="shared" si="79"/>
        <v>154.59300384367543</v>
      </c>
      <c r="AZ61" s="268">
        <f t="shared" si="79"/>
        <v>183.38050384367671</v>
      </c>
      <c r="BA61" s="268">
        <f t="shared" si="79"/>
        <v>4573.5552320231973</v>
      </c>
      <c r="BB61" s="268">
        <f t="shared" si="79"/>
        <v>5023.42388947985</v>
      </c>
      <c r="BC61" s="268">
        <f t="shared" si="79"/>
        <v>1949.3213968593791</v>
      </c>
      <c r="BD61" s="268">
        <f t="shared" si="79"/>
        <v>1949.3213968593805</v>
      </c>
      <c r="BE61" s="268">
        <f t="shared" si="79"/>
        <v>4548.9355542519379</v>
      </c>
      <c r="BF61" s="268">
        <f t="shared" si="79"/>
        <v>4996.5660591839314</v>
      </c>
      <c r="BG61" s="268">
        <f t="shared" si="79"/>
        <v>1937.7576088153023</v>
      </c>
      <c r="BH61" s="268">
        <f t="shared" si="79"/>
        <v>1937.7576088153037</v>
      </c>
      <c r="BI61" s="268">
        <f t="shared" si="79"/>
        <v>4524.4383624397406</v>
      </c>
      <c r="BJ61" s="268">
        <f t="shared" si="79"/>
        <v>4969.8418499342615</v>
      </c>
      <c r="BK61" s="268">
        <f t="shared" si="79"/>
        <v>1926.2513520550283</v>
      </c>
      <c r="BL61" s="268">
        <f t="shared" si="79"/>
        <v>1926.2513520550297</v>
      </c>
      <c r="BM61" s="268">
        <f t="shared" si="79"/>
        <v>4500.0630472037219</v>
      </c>
      <c r="BN61" s="268">
        <f t="shared" si="79"/>
        <v>4943.2505969495141</v>
      </c>
      <c r="BO61" s="268">
        <f t="shared" si="79"/>
        <v>1914.8023403532616</v>
      </c>
      <c r="BP61" s="268">
        <f t="shared" si="79"/>
        <v>1914.8023403532634</v>
      </c>
      <c r="BQ61" s="268">
        <f t="shared" ref="BQ61:CV61" si="80" xml:space="preserve"> BQ$58</f>
        <v>4475.8090021927592</v>
      </c>
      <c r="BR61" s="268">
        <f t="shared" si="80"/>
        <v>4916.791638755737</v>
      </c>
      <c r="BS61" s="268">
        <f t="shared" si="80"/>
        <v>1903.4102889087189</v>
      </c>
      <c r="BT61" s="268">
        <f t="shared" si="80"/>
        <v>1903.4102889087203</v>
      </c>
      <c r="BU61" s="268">
        <f t="shared" si="80"/>
        <v>4451.675624072398</v>
      </c>
      <c r="BV61" s="268">
        <f t="shared" si="80"/>
        <v>4890.464317169889</v>
      </c>
      <c r="BW61" s="268">
        <f t="shared" si="80"/>
        <v>1892.0749143370344</v>
      </c>
      <c r="BX61" s="268">
        <f t="shared" si="80"/>
        <v>1892.0749143370358</v>
      </c>
      <c r="BY61" s="268">
        <f t="shared" si="80"/>
        <v>4427.6623125098486</v>
      </c>
      <c r="BZ61" s="268">
        <f t="shared" si="80"/>
        <v>4864.2679772834717</v>
      </c>
      <c r="CA61" s="268">
        <f t="shared" si="80"/>
        <v>1880.7959346637153</v>
      </c>
      <c r="CB61" s="268">
        <f t="shared" si="80"/>
        <v>1880.7959346637167</v>
      </c>
      <c r="CC61" s="268">
        <f t="shared" si="80"/>
        <v>4403.7684701590542</v>
      </c>
      <c r="CD61" s="268">
        <f t="shared" si="80"/>
        <v>4838.2019674462408</v>
      </c>
      <c r="CE61" s="268">
        <f t="shared" si="80"/>
        <v>1869.5730693171304</v>
      </c>
      <c r="CF61" s="268">
        <f t="shared" si="80"/>
        <v>2869.5730693171254</v>
      </c>
      <c r="CG61" s="268">
        <f t="shared" si="80"/>
        <v>6379.9935026458206</v>
      </c>
      <c r="CH61" s="268">
        <f t="shared" si="80"/>
        <v>7812.2656392499866</v>
      </c>
      <c r="CI61" s="268">
        <f t="shared" si="80"/>
        <v>5858.4060391215171</v>
      </c>
      <c r="CJ61" s="268">
        <f t="shared" si="80"/>
        <v>6858.406039121518</v>
      </c>
      <c r="CK61" s="268">
        <f t="shared" si="80"/>
        <v>10356.336818553056</v>
      </c>
      <c r="CL61" s="268">
        <f t="shared" si="80"/>
        <v>11786.458347512424</v>
      </c>
      <c r="CM61" s="268">
        <f t="shared" si="80"/>
        <v>9847.2945662900675</v>
      </c>
      <c r="CN61" s="268">
        <f t="shared" si="80"/>
        <v>10847.294566290069</v>
      </c>
      <c r="CO61" s="268">
        <f t="shared" si="80"/>
        <v>14332.797829406027</v>
      </c>
      <c r="CP61" s="268">
        <f t="shared" si="80"/>
        <v>15760.779450261121</v>
      </c>
      <c r="CQ61" s="268">
        <f t="shared" si="80"/>
        <v>13836.238374417979</v>
      </c>
      <c r="CR61" s="268">
        <f t="shared" si="80"/>
        <v>14836.238374417981</v>
      </c>
      <c r="CS61" s="268">
        <f t="shared" si="80"/>
        <v>18309.37594965774</v>
      </c>
      <c r="CT61" s="268">
        <f t="shared" si="80"/>
        <v>19735.228308717535</v>
      </c>
      <c r="CU61" s="268">
        <f t="shared" si="80"/>
        <v>17825.237188475603</v>
      </c>
      <c r="CV61" s="268">
        <f t="shared" si="80"/>
        <v>18825.237188475603</v>
      </c>
      <c r="CW61" s="268">
        <f t="shared" ref="CW61:EB61" si="81" xml:space="preserve"> CW$58</f>
        <v>22286.07059667437</v>
      </c>
      <c r="CX61" s="268">
        <f t="shared" si="81"/>
        <v>23709.804287281131</v>
      </c>
      <c r="CY61" s="268">
        <f t="shared" si="81"/>
        <v>21814.290734801594</v>
      </c>
      <c r="CZ61" s="268">
        <f t="shared" si="81"/>
        <v>22814.290734801594</v>
      </c>
      <c r="DA61" s="268">
        <f t="shared" si="81"/>
        <v>26262.881190720764</v>
      </c>
      <c r="DB61" s="268">
        <f t="shared" si="81"/>
        <v>27684.50675351356</v>
      </c>
      <c r="DC61" s="268">
        <f t="shared" si="81"/>
        <v>25803.398741096113</v>
      </c>
      <c r="DD61" s="268">
        <f t="shared" si="81"/>
        <v>26803.398741096113</v>
      </c>
      <c r="DE61" s="268">
        <f t="shared" si="81"/>
        <v>30239.807154946033</v>
      </c>
      <c r="DF61" s="268">
        <f t="shared" si="81"/>
        <v>31659.335078122946</v>
      </c>
      <c r="DG61" s="268">
        <f t="shared" si="81"/>
        <v>29792.56093641404</v>
      </c>
      <c r="DH61" s="268">
        <f t="shared" si="81"/>
        <v>792.56093641404004</v>
      </c>
      <c r="DI61" s="268">
        <f t="shared" si="81"/>
        <v>0</v>
      </c>
      <c r="DJ61" s="268">
        <f t="shared" si="81"/>
        <v>0</v>
      </c>
      <c r="DK61" s="268">
        <f t="shared" si="81"/>
        <v>0</v>
      </c>
      <c r="DL61" s="268">
        <f t="shared" si="81"/>
        <v>0</v>
      </c>
      <c r="DM61" s="268">
        <f t="shared" si="81"/>
        <v>0</v>
      </c>
      <c r="DN61" s="268">
        <f t="shared" si="81"/>
        <v>0</v>
      </c>
      <c r="DO61" s="268">
        <f t="shared" si="81"/>
        <v>0</v>
      </c>
      <c r="DP61" s="268">
        <f t="shared" si="81"/>
        <v>0</v>
      </c>
      <c r="DQ61" s="268">
        <f t="shared" si="81"/>
        <v>0</v>
      </c>
      <c r="DR61" s="268">
        <f t="shared" si="81"/>
        <v>0</v>
      </c>
      <c r="DS61" s="268">
        <f t="shared" si="81"/>
        <v>0</v>
      </c>
      <c r="DT61" s="268">
        <f t="shared" si="81"/>
        <v>0</v>
      </c>
      <c r="DU61" s="268">
        <f t="shared" si="81"/>
        <v>0</v>
      </c>
      <c r="DV61" s="268">
        <f t="shared" si="81"/>
        <v>0</v>
      </c>
      <c r="DW61" s="268">
        <f t="shared" si="81"/>
        <v>0</v>
      </c>
      <c r="DX61" s="268">
        <f t="shared" si="81"/>
        <v>0</v>
      </c>
      <c r="DY61" s="268">
        <f t="shared" si="81"/>
        <v>0</v>
      </c>
      <c r="DZ61" s="268">
        <f t="shared" si="81"/>
        <v>0</v>
      </c>
      <c r="EA61" s="268">
        <f t="shared" si="81"/>
        <v>0</v>
      </c>
      <c r="EB61" s="268">
        <f t="shared" si="81"/>
        <v>0</v>
      </c>
      <c r="EC61" s="268">
        <f t="shared" ref="EC61:FH61" si="82" xml:space="preserve"> EC$58</f>
        <v>0</v>
      </c>
      <c r="ED61" s="268">
        <f t="shared" si="82"/>
        <v>0</v>
      </c>
      <c r="EE61" s="268">
        <f t="shared" si="82"/>
        <v>0</v>
      </c>
      <c r="EF61" s="268">
        <f t="shared" si="82"/>
        <v>0</v>
      </c>
      <c r="EG61" s="268">
        <f t="shared" si="82"/>
        <v>0</v>
      </c>
      <c r="EH61" s="268">
        <f t="shared" si="82"/>
        <v>0</v>
      </c>
      <c r="EI61" s="268">
        <f t="shared" si="82"/>
        <v>0</v>
      </c>
      <c r="EJ61" s="268">
        <f t="shared" si="82"/>
        <v>0</v>
      </c>
      <c r="EK61" s="268">
        <f t="shared" si="82"/>
        <v>0</v>
      </c>
      <c r="EL61" s="268">
        <f t="shared" si="82"/>
        <v>0</v>
      </c>
      <c r="EM61" s="268">
        <f t="shared" si="82"/>
        <v>0</v>
      </c>
      <c r="EN61" s="268">
        <f t="shared" si="82"/>
        <v>0</v>
      </c>
      <c r="EO61" s="268">
        <f t="shared" si="82"/>
        <v>0</v>
      </c>
      <c r="EP61" s="268">
        <f t="shared" si="82"/>
        <v>0</v>
      </c>
      <c r="EQ61" s="268">
        <f t="shared" si="82"/>
        <v>0</v>
      </c>
      <c r="ER61" s="268">
        <f t="shared" si="82"/>
        <v>0</v>
      </c>
      <c r="ES61" s="268">
        <f t="shared" si="82"/>
        <v>0</v>
      </c>
      <c r="ET61" s="268">
        <f t="shared" si="82"/>
        <v>0</v>
      </c>
      <c r="EU61" s="268">
        <f t="shared" si="82"/>
        <v>0</v>
      </c>
      <c r="EV61" s="268">
        <f t="shared" si="82"/>
        <v>0</v>
      </c>
      <c r="EW61" s="268">
        <f t="shared" si="82"/>
        <v>0</v>
      </c>
      <c r="EX61" s="268">
        <f t="shared" si="82"/>
        <v>0</v>
      </c>
      <c r="EY61" s="268">
        <f t="shared" si="82"/>
        <v>0</v>
      </c>
      <c r="EZ61" s="268">
        <f t="shared" si="82"/>
        <v>0</v>
      </c>
      <c r="FA61" s="268">
        <f t="shared" si="82"/>
        <v>0</v>
      </c>
      <c r="FB61" s="268">
        <f t="shared" si="82"/>
        <v>0</v>
      </c>
      <c r="FC61" s="268">
        <f t="shared" si="82"/>
        <v>0</v>
      </c>
      <c r="FD61" s="268">
        <f t="shared" si="82"/>
        <v>0</v>
      </c>
      <c r="FE61" s="268">
        <f t="shared" si="82"/>
        <v>0</v>
      </c>
      <c r="FF61" s="268">
        <f t="shared" si="82"/>
        <v>0</v>
      </c>
      <c r="FG61" s="268">
        <f t="shared" si="82"/>
        <v>0</v>
      </c>
      <c r="FH61" s="268">
        <f t="shared" si="82"/>
        <v>0</v>
      </c>
      <c r="FI61" s="268">
        <f t="shared" ref="FI61:GJ61" si="83" xml:space="preserve"> FI$58</f>
        <v>0</v>
      </c>
      <c r="FJ61" s="268">
        <f t="shared" si="83"/>
        <v>0</v>
      </c>
      <c r="FK61" s="268">
        <f t="shared" si="83"/>
        <v>0</v>
      </c>
      <c r="FL61" s="268">
        <f t="shared" si="83"/>
        <v>0</v>
      </c>
      <c r="FM61" s="268">
        <f t="shared" si="83"/>
        <v>0</v>
      </c>
      <c r="FN61" s="268">
        <f t="shared" si="83"/>
        <v>0</v>
      </c>
      <c r="FO61" s="268">
        <f t="shared" si="83"/>
        <v>0</v>
      </c>
      <c r="FP61" s="268">
        <f t="shared" si="83"/>
        <v>0</v>
      </c>
      <c r="FQ61" s="268">
        <f t="shared" si="83"/>
        <v>0</v>
      </c>
      <c r="FR61" s="268">
        <f t="shared" si="83"/>
        <v>0</v>
      </c>
      <c r="FS61" s="268">
        <f t="shared" si="83"/>
        <v>0</v>
      </c>
      <c r="FT61" s="268">
        <f t="shared" si="83"/>
        <v>0</v>
      </c>
      <c r="FU61" s="268">
        <f t="shared" si="83"/>
        <v>0</v>
      </c>
      <c r="FV61" s="268">
        <f t="shared" si="83"/>
        <v>0</v>
      </c>
      <c r="FW61" s="268">
        <f t="shared" si="83"/>
        <v>0</v>
      </c>
      <c r="FX61" s="268">
        <f t="shared" si="83"/>
        <v>0</v>
      </c>
      <c r="FY61" s="268">
        <f t="shared" si="83"/>
        <v>0</v>
      </c>
      <c r="FZ61" s="268">
        <f t="shared" si="83"/>
        <v>0</v>
      </c>
      <c r="GA61" s="268">
        <f t="shared" si="83"/>
        <v>0</v>
      </c>
      <c r="GB61" s="268">
        <f t="shared" si="83"/>
        <v>0</v>
      </c>
      <c r="GC61" s="268">
        <f t="shared" si="83"/>
        <v>0</v>
      </c>
      <c r="GD61" s="268">
        <f t="shared" si="83"/>
        <v>0</v>
      </c>
      <c r="GE61" s="268">
        <f t="shared" si="83"/>
        <v>0</v>
      </c>
      <c r="GF61" s="268">
        <f t="shared" si="83"/>
        <v>0</v>
      </c>
      <c r="GG61" s="268">
        <f t="shared" si="83"/>
        <v>0</v>
      </c>
      <c r="GH61" s="268">
        <f t="shared" si="83"/>
        <v>0</v>
      </c>
      <c r="GI61" s="268">
        <f t="shared" si="83"/>
        <v>0</v>
      </c>
      <c r="GJ61" s="268">
        <f t="shared" si="83"/>
        <v>0</v>
      </c>
    </row>
    <row r="62" spans="1:255" s="554" customFormat="1" x14ac:dyDescent="0.25">
      <c r="A62" s="189"/>
      <c r="B62" s="189"/>
      <c r="C62" s="190"/>
      <c r="D62" s="191"/>
      <c r="E62" s="249" t="s">
        <v>201</v>
      </c>
      <c r="F62" s="249"/>
      <c r="G62" s="249" t="str">
        <f xml:space="preserve"> SMU</f>
        <v>$ 000s</v>
      </c>
      <c r="H62" s="249">
        <f xml:space="preserve"> SUM(J62:GJ62)</f>
        <v>210977.06632059277</v>
      </c>
      <c r="I62" s="192"/>
      <c r="J62" s="249">
        <f t="shared" ref="J62:AO62" si="84" xml:space="preserve"> MIN(J60:J61)</f>
        <v>0</v>
      </c>
      <c r="K62" s="249">
        <f t="shared" si="84"/>
        <v>0</v>
      </c>
      <c r="L62" s="249">
        <f t="shared" si="84"/>
        <v>0</v>
      </c>
      <c r="M62" s="249">
        <f t="shared" si="84"/>
        <v>1961.8750000000018</v>
      </c>
      <c r="N62" s="249">
        <f t="shared" si="84"/>
        <v>2450.6750000000011</v>
      </c>
      <c r="O62" s="249">
        <f t="shared" si="84"/>
        <v>0</v>
      </c>
      <c r="P62" s="249">
        <f t="shared" si="84"/>
        <v>0</v>
      </c>
      <c r="Q62" s="249">
        <f t="shared" si="84"/>
        <v>593.38376865671762</v>
      </c>
      <c r="R62" s="249">
        <f t="shared" si="84"/>
        <v>2535.1436567164192</v>
      </c>
      <c r="S62" s="249">
        <f t="shared" si="84"/>
        <v>0</v>
      </c>
      <c r="T62" s="249">
        <f t="shared" si="84"/>
        <v>0</v>
      </c>
      <c r="U62" s="249">
        <f t="shared" si="84"/>
        <v>877.74846383753129</v>
      </c>
      <c r="V62" s="249">
        <f t="shared" si="84"/>
        <v>2619.7527678770348</v>
      </c>
      <c r="W62" s="249">
        <f t="shared" si="84"/>
        <v>0</v>
      </c>
      <c r="X62" s="249">
        <f t="shared" si="84"/>
        <v>0</v>
      </c>
      <c r="Y62" s="249">
        <f t="shared" si="84"/>
        <v>1153.4809652612266</v>
      </c>
      <c r="Z62" s="249">
        <f t="shared" si="84"/>
        <v>2704.5016347035175</v>
      </c>
      <c r="AA62" s="249">
        <f t="shared" si="84"/>
        <v>0</v>
      </c>
      <c r="AB62" s="249">
        <f t="shared" si="84"/>
        <v>0</v>
      </c>
      <c r="AC62" s="249">
        <f t="shared" si="84"/>
        <v>1447.2237838420174</v>
      </c>
      <c r="AD62" s="249">
        <f t="shared" si="84"/>
        <v>2789.3895618940492</v>
      </c>
      <c r="AE62" s="249">
        <f t="shared" si="84"/>
        <v>0</v>
      </c>
      <c r="AF62" s="249">
        <f t="shared" si="84"/>
        <v>0</v>
      </c>
      <c r="AG62" s="249">
        <f t="shared" si="84"/>
        <v>1732.3319366587261</v>
      </c>
      <c r="AH62" s="249">
        <f t="shared" si="84"/>
        <v>2874.4158576060199</v>
      </c>
      <c r="AI62" s="249">
        <f t="shared" si="84"/>
        <v>0</v>
      </c>
      <c r="AJ62" s="249">
        <f t="shared" si="84"/>
        <v>0</v>
      </c>
      <c r="AK62" s="249">
        <f t="shared" si="84"/>
        <v>2017.685446924108</v>
      </c>
      <c r="AL62" s="249">
        <f t="shared" si="84"/>
        <v>2959.5798334388264</v>
      </c>
      <c r="AM62" s="249">
        <f t="shared" si="84"/>
        <v>0</v>
      </c>
      <c r="AN62" s="249">
        <f t="shared" si="84"/>
        <v>0</v>
      </c>
      <c r="AO62" s="249">
        <f t="shared" si="84"/>
        <v>2299.3018439543371</v>
      </c>
      <c r="AP62" s="249">
        <f t="shared" ref="AP62:BU62" si="85" xml:space="preserve"> MIN(AP60:AP61)</f>
        <v>3044.8808044167417</v>
      </c>
      <c r="AQ62" s="249">
        <f t="shared" si="85"/>
        <v>0</v>
      </c>
      <c r="AR62" s="249">
        <f t="shared" si="85"/>
        <v>0</v>
      </c>
      <c r="AS62" s="249">
        <f t="shared" si="85"/>
        <v>2589.123663138645</v>
      </c>
      <c r="AT62" s="249">
        <f t="shared" si="85"/>
        <v>3130.3180889718847</v>
      </c>
      <c r="AU62" s="249">
        <f t="shared" si="85"/>
        <v>53.57271886289368</v>
      </c>
      <c r="AV62" s="249">
        <f t="shared" si="85"/>
        <v>84.810218862894544</v>
      </c>
      <c r="AW62" s="249">
        <f t="shared" si="85"/>
        <v>2736.823008183313</v>
      </c>
      <c r="AX62" s="249">
        <f t="shared" si="85"/>
        <v>3215.891008927249</v>
      </c>
      <c r="AY62" s="249">
        <f t="shared" si="85"/>
        <v>154.59300384367543</v>
      </c>
      <c r="AZ62" s="249">
        <f t="shared" si="85"/>
        <v>183.38050384367671</v>
      </c>
      <c r="BA62" s="249">
        <f t="shared" si="85"/>
        <v>4573.5552320231973</v>
      </c>
      <c r="BB62" s="249">
        <f t="shared" si="85"/>
        <v>5023.42388947985</v>
      </c>
      <c r="BC62" s="249">
        <f t="shared" si="85"/>
        <v>1949.3213968593791</v>
      </c>
      <c r="BD62" s="249">
        <f t="shared" si="85"/>
        <v>1949.3213968593805</v>
      </c>
      <c r="BE62" s="249">
        <f t="shared" si="85"/>
        <v>4548.9355542519379</v>
      </c>
      <c r="BF62" s="249">
        <f t="shared" si="85"/>
        <v>4996.5660591839314</v>
      </c>
      <c r="BG62" s="249">
        <f t="shared" si="85"/>
        <v>1937.7576088153023</v>
      </c>
      <c r="BH62" s="249">
        <f t="shared" si="85"/>
        <v>1937.7576088153037</v>
      </c>
      <c r="BI62" s="249">
        <f t="shared" si="85"/>
        <v>4524.4383624397406</v>
      </c>
      <c r="BJ62" s="249">
        <f t="shared" si="85"/>
        <v>4969.8418499342615</v>
      </c>
      <c r="BK62" s="249">
        <f t="shared" si="85"/>
        <v>1926.2513520550283</v>
      </c>
      <c r="BL62" s="249">
        <f t="shared" si="85"/>
        <v>1926.2513520550297</v>
      </c>
      <c r="BM62" s="249">
        <f t="shared" si="85"/>
        <v>4500.0630472037219</v>
      </c>
      <c r="BN62" s="249">
        <f t="shared" si="85"/>
        <v>4943.2505969495141</v>
      </c>
      <c r="BO62" s="249">
        <f t="shared" si="85"/>
        <v>1914.8023403532616</v>
      </c>
      <c r="BP62" s="249">
        <f t="shared" si="85"/>
        <v>1914.8023403532634</v>
      </c>
      <c r="BQ62" s="249">
        <f t="shared" si="85"/>
        <v>4475.8090021927592</v>
      </c>
      <c r="BR62" s="249">
        <f t="shared" si="85"/>
        <v>4916.791638755737</v>
      </c>
      <c r="BS62" s="249">
        <f t="shared" si="85"/>
        <v>1903.4102889087189</v>
      </c>
      <c r="BT62" s="249">
        <f t="shared" si="85"/>
        <v>1903.4102889087203</v>
      </c>
      <c r="BU62" s="249">
        <f t="shared" si="85"/>
        <v>4451.675624072398</v>
      </c>
      <c r="BV62" s="249">
        <f t="shared" ref="BV62:DA62" si="86" xml:space="preserve"> MIN(BV60:BV61)</f>
        <v>4890.464317169889</v>
      </c>
      <c r="BW62" s="249">
        <f t="shared" si="86"/>
        <v>1892.0749143370344</v>
      </c>
      <c r="BX62" s="249">
        <f t="shared" si="86"/>
        <v>1892.0749143370358</v>
      </c>
      <c r="BY62" s="249">
        <f t="shared" si="86"/>
        <v>4427.6623125098486</v>
      </c>
      <c r="BZ62" s="249">
        <f t="shared" si="86"/>
        <v>4864.2679772834717</v>
      </c>
      <c r="CA62" s="249">
        <f t="shared" si="86"/>
        <v>1880.7959346637153</v>
      </c>
      <c r="CB62" s="249">
        <f t="shared" si="86"/>
        <v>1880.7959346637167</v>
      </c>
      <c r="CC62" s="249">
        <f t="shared" si="86"/>
        <v>4403.7684701590542</v>
      </c>
      <c r="CD62" s="249">
        <f t="shared" si="86"/>
        <v>4838.2019674462408</v>
      </c>
      <c r="CE62" s="249">
        <f t="shared" si="86"/>
        <v>869.57306931713674</v>
      </c>
      <c r="CF62" s="249">
        <f t="shared" si="86"/>
        <v>869.57306931713174</v>
      </c>
      <c r="CG62" s="249">
        <f t="shared" si="86"/>
        <v>3379.993502645827</v>
      </c>
      <c r="CH62" s="249">
        <f t="shared" si="86"/>
        <v>3812.265639249993</v>
      </c>
      <c r="CI62" s="249">
        <f t="shared" si="86"/>
        <v>858.40603912152346</v>
      </c>
      <c r="CJ62" s="249">
        <f t="shared" si="86"/>
        <v>858.40603912152437</v>
      </c>
      <c r="CK62" s="249">
        <f t="shared" si="86"/>
        <v>3356.3368185530626</v>
      </c>
      <c r="CL62" s="249">
        <f t="shared" si="86"/>
        <v>3786.45834751243</v>
      </c>
      <c r="CM62" s="249">
        <f t="shared" si="86"/>
        <v>847.29456629007291</v>
      </c>
      <c r="CN62" s="249">
        <f t="shared" si="86"/>
        <v>847.29456629007427</v>
      </c>
      <c r="CO62" s="249">
        <f t="shared" si="86"/>
        <v>3332.7978294060313</v>
      </c>
      <c r="CP62" s="249">
        <f t="shared" si="86"/>
        <v>3760.779450261125</v>
      </c>
      <c r="CQ62" s="249">
        <f t="shared" si="86"/>
        <v>836.23837441798332</v>
      </c>
      <c r="CR62" s="249">
        <f t="shared" si="86"/>
        <v>836.23837441798423</v>
      </c>
      <c r="CS62" s="249">
        <f t="shared" si="86"/>
        <v>3309.375949657745</v>
      </c>
      <c r="CT62" s="249">
        <f t="shared" si="86"/>
        <v>3735.2283087175392</v>
      </c>
      <c r="CU62" s="249">
        <f t="shared" si="86"/>
        <v>825.23718847560622</v>
      </c>
      <c r="CV62" s="249">
        <f t="shared" si="86"/>
        <v>825.23718847560713</v>
      </c>
      <c r="CW62" s="249">
        <f t="shared" si="86"/>
        <v>3286.0705966743726</v>
      </c>
      <c r="CX62" s="249">
        <f t="shared" si="86"/>
        <v>3709.8042872811347</v>
      </c>
      <c r="CY62" s="249">
        <f t="shared" si="86"/>
        <v>814.29073480159832</v>
      </c>
      <c r="CZ62" s="249">
        <f t="shared" si="86"/>
        <v>814.29073480159968</v>
      </c>
      <c r="DA62" s="249">
        <f t="shared" si="86"/>
        <v>3262.881190720771</v>
      </c>
      <c r="DB62" s="249">
        <f t="shared" ref="DB62:EG62" si="87" xml:space="preserve"> MIN(DB60:DB61)</f>
        <v>3684.5067535135677</v>
      </c>
      <c r="DC62" s="249">
        <f t="shared" si="87"/>
        <v>803.3987410961181</v>
      </c>
      <c r="DD62" s="249">
        <f t="shared" si="87"/>
        <v>803.39874109611901</v>
      </c>
      <c r="DE62" s="249">
        <f t="shared" si="87"/>
        <v>3239.8071549460401</v>
      </c>
      <c r="DF62" s="249">
        <f t="shared" si="87"/>
        <v>3659.3350781229528</v>
      </c>
      <c r="DG62" s="249">
        <f t="shared" si="87"/>
        <v>792.56093641404777</v>
      </c>
      <c r="DH62" s="249">
        <f t="shared" si="87"/>
        <v>792.56093641404004</v>
      </c>
      <c r="DI62" s="249">
        <f t="shared" si="87"/>
        <v>0</v>
      </c>
      <c r="DJ62" s="249">
        <f t="shared" si="87"/>
        <v>0</v>
      </c>
      <c r="DK62" s="249">
        <f t="shared" si="87"/>
        <v>0</v>
      </c>
      <c r="DL62" s="249">
        <f t="shared" si="87"/>
        <v>0</v>
      </c>
      <c r="DM62" s="249">
        <f t="shared" si="87"/>
        <v>0</v>
      </c>
      <c r="DN62" s="249">
        <f t="shared" si="87"/>
        <v>0</v>
      </c>
      <c r="DO62" s="249">
        <f t="shared" si="87"/>
        <v>0</v>
      </c>
      <c r="DP62" s="249">
        <f t="shared" si="87"/>
        <v>0</v>
      </c>
      <c r="DQ62" s="249">
        <f t="shared" si="87"/>
        <v>0</v>
      </c>
      <c r="DR62" s="249">
        <f t="shared" si="87"/>
        <v>0</v>
      </c>
      <c r="DS62" s="249">
        <f t="shared" si="87"/>
        <v>0</v>
      </c>
      <c r="DT62" s="249">
        <f t="shared" si="87"/>
        <v>0</v>
      </c>
      <c r="DU62" s="249">
        <f t="shared" si="87"/>
        <v>0</v>
      </c>
      <c r="DV62" s="249">
        <f t="shared" si="87"/>
        <v>0</v>
      </c>
      <c r="DW62" s="249">
        <f t="shared" si="87"/>
        <v>0</v>
      </c>
      <c r="DX62" s="249">
        <f t="shared" si="87"/>
        <v>0</v>
      </c>
      <c r="DY62" s="249">
        <f t="shared" si="87"/>
        <v>0</v>
      </c>
      <c r="DZ62" s="249">
        <f t="shared" si="87"/>
        <v>0</v>
      </c>
      <c r="EA62" s="249">
        <f t="shared" si="87"/>
        <v>0</v>
      </c>
      <c r="EB62" s="249">
        <f t="shared" si="87"/>
        <v>0</v>
      </c>
      <c r="EC62" s="249">
        <f t="shared" si="87"/>
        <v>0</v>
      </c>
      <c r="ED62" s="249">
        <f t="shared" si="87"/>
        <v>0</v>
      </c>
      <c r="EE62" s="249">
        <f t="shared" si="87"/>
        <v>0</v>
      </c>
      <c r="EF62" s="249">
        <f t="shared" si="87"/>
        <v>0</v>
      </c>
      <c r="EG62" s="249">
        <f t="shared" si="87"/>
        <v>0</v>
      </c>
      <c r="EH62" s="249">
        <f t="shared" ref="EH62:FM62" si="88" xml:space="preserve"> MIN(EH60:EH61)</f>
        <v>0</v>
      </c>
      <c r="EI62" s="249">
        <f t="shared" si="88"/>
        <v>0</v>
      </c>
      <c r="EJ62" s="249">
        <f t="shared" si="88"/>
        <v>0</v>
      </c>
      <c r="EK62" s="249">
        <f t="shared" si="88"/>
        <v>0</v>
      </c>
      <c r="EL62" s="249">
        <f t="shared" si="88"/>
        <v>0</v>
      </c>
      <c r="EM62" s="249">
        <f t="shared" si="88"/>
        <v>0</v>
      </c>
      <c r="EN62" s="249">
        <f t="shared" si="88"/>
        <v>0</v>
      </c>
      <c r="EO62" s="249">
        <f t="shared" si="88"/>
        <v>0</v>
      </c>
      <c r="EP62" s="249">
        <f t="shared" si="88"/>
        <v>0</v>
      </c>
      <c r="EQ62" s="249">
        <f t="shared" si="88"/>
        <v>0</v>
      </c>
      <c r="ER62" s="249">
        <f t="shared" si="88"/>
        <v>0</v>
      </c>
      <c r="ES62" s="249">
        <f t="shared" si="88"/>
        <v>0</v>
      </c>
      <c r="ET62" s="249">
        <f t="shared" si="88"/>
        <v>0</v>
      </c>
      <c r="EU62" s="249">
        <f t="shared" si="88"/>
        <v>0</v>
      </c>
      <c r="EV62" s="249">
        <f t="shared" si="88"/>
        <v>0</v>
      </c>
      <c r="EW62" s="249">
        <f t="shared" si="88"/>
        <v>0</v>
      </c>
      <c r="EX62" s="249">
        <f t="shared" si="88"/>
        <v>0</v>
      </c>
      <c r="EY62" s="249">
        <f t="shared" si="88"/>
        <v>0</v>
      </c>
      <c r="EZ62" s="249">
        <f t="shared" si="88"/>
        <v>0</v>
      </c>
      <c r="FA62" s="249">
        <f t="shared" si="88"/>
        <v>0</v>
      </c>
      <c r="FB62" s="249">
        <f t="shared" si="88"/>
        <v>0</v>
      </c>
      <c r="FC62" s="249">
        <f t="shared" si="88"/>
        <v>0</v>
      </c>
      <c r="FD62" s="249">
        <f t="shared" si="88"/>
        <v>0</v>
      </c>
      <c r="FE62" s="249">
        <f t="shared" si="88"/>
        <v>0</v>
      </c>
      <c r="FF62" s="249">
        <f t="shared" si="88"/>
        <v>0</v>
      </c>
      <c r="FG62" s="249">
        <f t="shared" si="88"/>
        <v>0</v>
      </c>
      <c r="FH62" s="249">
        <f t="shared" si="88"/>
        <v>0</v>
      </c>
      <c r="FI62" s="249">
        <f t="shared" si="88"/>
        <v>0</v>
      </c>
      <c r="FJ62" s="249">
        <f t="shared" si="88"/>
        <v>0</v>
      </c>
      <c r="FK62" s="249">
        <f t="shared" si="88"/>
        <v>0</v>
      </c>
      <c r="FL62" s="249">
        <f t="shared" si="88"/>
        <v>0</v>
      </c>
      <c r="FM62" s="249">
        <f t="shared" si="88"/>
        <v>0</v>
      </c>
      <c r="FN62" s="249">
        <f t="shared" ref="FN62:GJ62" si="89" xml:space="preserve"> MIN(FN60:FN61)</f>
        <v>0</v>
      </c>
      <c r="FO62" s="249">
        <f t="shared" si="89"/>
        <v>0</v>
      </c>
      <c r="FP62" s="249">
        <f t="shared" si="89"/>
        <v>0</v>
      </c>
      <c r="FQ62" s="249">
        <f t="shared" si="89"/>
        <v>0</v>
      </c>
      <c r="FR62" s="249">
        <f t="shared" si="89"/>
        <v>0</v>
      </c>
      <c r="FS62" s="249">
        <f t="shared" si="89"/>
        <v>0</v>
      </c>
      <c r="FT62" s="249">
        <f t="shared" si="89"/>
        <v>0</v>
      </c>
      <c r="FU62" s="249">
        <f t="shared" si="89"/>
        <v>0</v>
      </c>
      <c r="FV62" s="249">
        <f t="shared" si="89"/>
        <v>0</v>
      </c>
      <c r="FW62" s="249">
        <f t="shared" si="89"/>
        <v>0</v>
      </c>
      <c r="FX62" s="249">
        <f t="shared" si="89"/>
        <v>0</v>
      </c>
      <c r="FY62" s="249">
        <f t="shared" si="89"/>
        <v>0</v>
      </c>
      <c r="FZ62" s="249">
        <f t="shared" si="89"/>
        <v>0</v>
      </c>
      <c r="GA62" s="249">
        <f t="shared" si="89"/>
        <v>0</v>
      </c>
      <c r="GB62" s="249">
        <f t="shared" si="89"/>
        <v>0</v>
      </c>
      <c r="GC62" s="249">
        <f t="shared" si="89"/>
        <v>0</v>
      </c>
      <c r="GD62" s="249">
        <f t="shared" si="89"/>
        <v>0</v>
      </c>
      <c r="GE62" s="249">
        <f t="shared" si="89"/>
        <v>0</v>
      </c>
      <c r="GF62" s="249">
        <f t="shared" si="89"/>
        <v>0</v>
      </c>
      <c r="GG62" s="249">
        <f t="shared" si="89"/>
        <v>0</v>
      </c>
      <c r="GH62" s="249">
        <f t="shared" si="89"/>
        <v>0</v>
      </c>
      <c r="GI62" s="249">
        <f t="shared" si="89"/>
        <v>0</v>
      </c>
      <c r="GJ62" s="249">
        <f t="shared" si="89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Dividends paid</v>
      </c>
      <c r="F63" s="249"/>
      <c r="G63" s="249" t="str">
        <f xml:space="preserve"> SMU</f>
        <v>$ 000s</v>
      </c>
      <c r="H63" s="249">
        <f xml:space="preserve"> SUM(J63:GJ63)</f>
        <v>-210977.06632059277</v>
      </c>
      <c r="I63" s="192"/>
      <c r="J63" s="249">
        <f t="shared" ref="J63:BU63" si="90" xml:space="preserve"> -1 * J62</f>
        <v>0</v>
      </c>
      <c r="K63" s="249">
        <f t="shared" si="90"/>
        <v>0</v>
      </c>
      <c r="L63" s="249">
        <f t="shared" si="90"/>
        <v>0</v>
      </c>
      <c r="M63" s="249">
        <f t="shared" si="90"/>
        <v>-1961.8750000000018</v>
      </c>
      <c r="N63" s="249">
        <f t="shared" si="90"/>
        <v>-2450.6750000000011</v>
      </c>
      <c r="O63" s="249">
        <f t="shared" si="90"/>
        <v>0</v>
      </c>
      <c r="P63" s="249">
        <f t="shared" si="90"/>
        <v>0</v>
      </c>
      <c r="Q63" s="249">
        <f t="shared" si="90"/>
        <v>-593.38376865671762</v>
      </c>
      <c r="R63" s="249">
        <f t="shared" si="90"/>
        <v>-2535.1436567164192</v>
      </c>
      <c r="S63" s="249">
        <f t="shared" si="90"/>
        <v>0</v>
      </c>
      <c r="T63" s="249">
        <f t="shared" si="90"/>
        <v>0</v>
      </c>
      <c r="U63" s="249">
        <f t="shared" si="90"/>
        <v>-877.74846383753129</v>
      </c>
      <c r="V63" s="249">
        <f t="shared" si="90"/>
        <v>-2619.7527678770348</v>
      </c>
      <c r="W63" s="249">
        <f t="shared" si="90"/>
        <v>0</v>
      </c>
      <c r="X63" s="249">
        <f t="shared" si="90"/>
        <v>0</v>
      </c>
      <c r="Y63" s="249">
        <f t="shared" si="90"/>
        <v>-1153.4809652612266</v>
      </c>
      <c r="Z63" s="249">
        <f t="shared" si="90"/>
        <v>-2704.5016347035175</v>
      </c>
      <c r="AA63" s="249">
        <f t="shared" si="90"/>
        <v>0</v>
      </c>
      <c r="AB63" s="249">
        <f t="shared" si="90"/>
        <v>0</v>
      </c>
      <c r="AC63" s="249">
        <f t="shared" si="90"/>
        <v>-1447.2237838420174</v>
      </c>
      <c r="AD63" s="249">
        <f t="shared" si="90"/>
        <v>-2789.3895618940492</v>
      </c>
      <c r="AE63" s="249">
        <f t="shared" si="90"/>
        <v>0</v>
      </c>
      <c r="AF63" s="249">
        <f t="shared" si="90"/>
        <v>0</v>
      </c>
      <c r="AG63" s="249">
        <f t="shared" si="90"/>
        <v>-1732.3319366587261</v>
      </c>
      <c r="AH63" s="249">
        <f t="shared" si="90"/>
        <v>-2874.4158576060199</v>
      </c>
      <c r="AI63" s="249">
        <f t="shared" si="90"/>
        <v>0</v>
      </c>
      <c r="AJ63" s="249">
        <f t="shared" si="90"/>
        <v>0</v>
      </c>
      <c r="AK63" s="249">
        <f t="shared" si="90"/>
        <v>-2017.685446924108</v>
      </c>
      <c r="AL63" s="249">
        <f t="shared" si="90"/>
        <v>-2959.5798334388264</v>
      </c>
      <c r="AM63" s="249">
        <f t="shared" si="90"/>
        <v>0</v>
      </c>
      <c r="AN63" s="249">
        <f t="shared" si="90"/>
        <v>0</v>
      </c>
      <c r="AO63" s="249">
        <f t="shared" si="90"/>
        <v>-2299.3018439543371</v>
      </c>
      <c r="AP63" s="249">
        <f t="shared" si="90"/>
        <v>-3044.8808044167417</v>
      </c>
      <c r="AQ63" s="249">
        <f t="shared" si="90"/>
        <v>0</v>
      </c>
      <c r="AR63" s="249">
        <f t="shared" si="90"/>
        <v>0</v>
      </c>
      <c r="AS63" s="249">
        <f t="shared" si="90"/>
        <v>-2589.123663138645</v>
      </c>
      <c r="AT63" s="249">
        <f t="shared" si="90"/>
        <v>-3130.3180889718847</v>
      </c>
      <c r="AU63" s="249">
        <f t="shared" si="90"/>
        <v>-53.57271886289368</v>
      </c>
      <c r="AV63" s="249">
        <f t="shared" si="90"/>
        <v>-84.810218862894544</v>
      </c>
      <c r="AW63" s="249">
        <f t="shared" si="90"/>
        <v>-2736.823008183313</v>
      </c>
      <c r="AX63" s="249">
        <f t="shared" si="90"/>
        <v>-3215.891008927249</v>
      </c>
      <c r="AY63" s="249">
        <f t="shared" si="90"/>
        <v>-154.59300384367543</v>
      </c>
      <c r="AZ63" s="249">
        <f t="shared" si="90"/>
        <v>-183.38050384367671</v>
      </c>
      <c r="BA63" s="249">
        <f t="shared" si="90"/>
        <v>-4573.5552320231973</v>
      </c>
      <c r="BB63" s="249">
        <f t="shared" si="90"/>
        <v>-5023.42388947985</v>
      </c>
      <c r="BC63" s="249">
        <f t="shared" si="90"/>
        <v>-1949.3213968593791</v>
      </c>
      <c r="BD63" s="249">
        <f t="shared" si="90"/>
        <v>-1949.3213968593805</v>
      </c>
      <c r="BE63" s="249">
        <f t="shared" si="90"/>
        <v>-4548.9355542519379</v>
      </c>
      <c r="BF63" s="249">
        <f t="shared" si="90"/>
        <v>-4996.5660591839314</v>
      </c>
      <c r="BG63" s="249">
        <f t="shared" si="90"/>
        <v>-1937.7576088153023</v>
      </c>
      <c r="BH63" s="249">
        <f t="shared" si="90"/>
        <v>-1937.7576088153037</v>
      </c>
      <c r="BI63" s="249">
        <f t="shared" si="90"/>
        <v>-4524.4383624397406</v>
      </c>
      <c r="BJ63" s="249">
        <f t="shared" si="90"/>
        <v>-4969.8418499342615</v>
      </c>
      <c r="BK63" s="249">
        <f t="shared" si="90"/>
        <v>-1926.2513520550283</v>
      </c>
      <c r="BL63" s="249">
        <f t="shared" si="90"/>
        <v>-1926.2513520550297</v>
      </c>
      <c r="BM63" s="249">
        <f t="shared" si="90"/>
        <v>-4500.0630472037219</v>
      </c>
      <c r="BN63" s="249">
        <f t="shared" si="90"/>
        <v>-4943.2505969495141</v>
      </c>
      <c r="BO63" s="249">
        <f t="shared" si="90"/>
        <v>-1914.8023403532616</v>
      </c>
      <c r="BP63" s="249">
        <f t="shared" si="90"/>
        <v>-1914.8023403532634</v>
      </c>
      <c r="BQ63" s="249">
        <f t="shared" si="90"/>
        <v>-4475.8090021927592</v>
      </c>
      <c r="BR63" s="249">
        <f t="shared" si="90"/>
        <v>-4916.791638755737</v>
      </c>
      <c r="BS63" s="249">
        <f t="shared" si="90"/>
        <v>-1903.4102889087189</v>
      </c>
      <c r="BT63" s="249">
        <f t="shared" si="90"/>
        <v>-1903.4102889087203</v>
      </c>
      <c r="BU63" s="249">
        <f t="shared" si="90"/>
        <v>-4451.675624072398</v>
      </c>
      <c r="BV63" s="249">
        <f t="shared" ref="BV63:EG63" si="91" xml:space="preserve"> -1 * BV62</f>
        <v>-4890.464317169889</v>
      </c>
      <c r="BW63" s="249">
        <f t="shared" si="91"/>
        <v>-1892.0749143370344</v>
      </c>
      <c r="BX63" s="249">
        <f t="shared" si="91"/>
        <v>-1892.0749143370358</v>
      </c>
      <c r="BY63" s="249">
        <f t="shared" si="91"/>
        <v>-4427.6623125098486</v>
      </c>
      <c r="BZ63" s="249">
        <f t="shared" si="91"/>
        <v>-4864.2679772834717</v>
      </c>
      <c r="CA63" s="249">
        <f t="shared" si="91"/>
        <v>-1880.7959346637153</v>
      </c>
      <c r="CB63" s="249">
        <f t="shared" si="91"/>
        <v>-1880.7959346637167</v>
      </c>
      <c r="CC63" s="249">
        <f t="shared" si="91"/>
        <v>-4403.7684701590542</v>
      </c>
      <c r="CD63" s="249">
        <f t="shared" si="91"/>
        <v>-4838.2019674462408</v>
      </c>
      <c r="CE63" s="249">
        <f t="shared" si="91"/>
        <v>-869.57306931713674</v>
      </c>
      <c r="CF63" s="249">
        <f t="shared" si="91"/>
        <v>-869.57306931713174</v>
      </c>
      <c r="CG63" s="249">
        <f t="shared" si="91"/>
        <v>-3379.993502645827</v>
      </c>
      <c r="CH63" s="249">
        <f t="shared" si="91"/>
        <v>-3812.265639249993</v>
      </c>
      <c r="CI63" s="249">
        <f t="shared" si="91"/>
        <v>-858.40603912152346</v>
      </c>
      <c r="CJ63" s="249">
        <f t="shared" si="91"/>
        <v>-858.40603912152437</v>
      </c>
      <c r="CK63" s="249">
        <f t="shared" si="91"/>
        <v>-3356.3368185530626</v>
      </c>
      <c r="CL63" s="249">
        <f t="shared" si="91"/>
        <v>-3786.45834751243</v>
      </c>
      <c r="CM63" s="249">
        <f t="shared" si="91"/>
        <v>-847.29456629007291</v>
      </c>
      <c r="CN63" s="249">
        <f t="shared" si="91"/>
        <v>-847.29456629007427</v>
      </c>
      <c r="CO63" s="249">
        <f t="shared" si="91"/>
        <v>-3332.7978294060313</v>
      </c>
      <c r="CP63" s="249">
        <f t="shared" si="91"/>
        <v>-3760.779450261125</v>
      </c>
      <c r="CQ63" s="249">
        <f t="shared" si="91"/>
        <v>-836.23837441798332</v>
      </c>
      <c r="CR63" s="249">
        <f t="shared" si="91"/>
        <v>-836.23837441798423</v>
      </c>
      <c r="CS63" s="249">
        <f t="shared" si="91"/>
        <v>-3309.375949657745</v>
      </c>
      <c r="CT63" s="249">
        <f t="shared" si="91"/>
        <v>-3735.2283087175392</v>
      </c>
      <c r="CU63" s="249">
        <f t="shared" si="91"/>
        <v>-825.23718847560622</v>
      </c>
      <c r="CV63" s="249">
        <f t="shared" si="91"/>
        <v>-825.23718847560713</v>
      </c>
      <c r="CW63" s="249">
        <f t="shared" si="91"/>
        <v>-3286.0705966743726</v>
      </c>
      <c r="CX63" s="249">
        <f t="shared" si="91"/>
        <v>-3709.8042872811347</v>
      </c>
      <c r="CY63" s="249">
        <f t="shared" si="91"/>
        <v>-814.29073480159832</v>
      </c>
      <c r="CZ63" s="249">
        <f t="shared" si="91"/>
        <v>-814.29073480159968</v>
      </c>
      <c r="DA63" s="249">
        <f t="shared" si="91"/>
        <v>-3262.881190720771</v>
      </c>
      <c r="DB63" s="249">
        <f t="shared" si="91"/>
        <v>-3684.5067535135677</v>
      </c>
      <c r="DC63" s="249">
        <f t="shared" si="91"/>
        <v>-803.3987410961181</v>
      </c>
      <c r="DD63" s="249">
        <f t="shared" si="91"/>
        <v>-803.39874109611901</v>
      </c>
      <c r="DE63" s="249">
        <f t="shared" si="91"/>
        <v>-3239.8071549460401</v>
      </c>
      <c r="DF63" s="249">
        <f t="shared" si="91"/>
        <v>-3659.3350781229528</v>
      </c>
      <c r="DG63" s="249">
        <f t="shared" si="91"/>
        <v>-792.56093641404777</v>
      </c>
      <c r="DH63" s="249">
        <f t="shared" si="91"/>
        <v>-792.56093641404004</v>
      </c>
      <c r="DI63" s="249">
        <f t="shared" si="91"/>
        <v>0</v>
      </c>
      <c r="DJ63" s="249">
        <f t="shared" si="91"/>
        <v>0</v>
      </c>
      <c r="DK63" s="249">
        <f t="shared" si="91"/>
        <v>0</v>
      </c>
      <c r="DL63" s="249">
        <f t="shared" si="91"/>
        <v>0</v>
      </c>
      <c r="DM63" s="249">
        <f t="shared" si="91"/>
        <v>0</v>
      </c>
      <c r="DN63" s="249">
        <f t="shared" si="91"/>
        <v>0</v>
      </c>
      <c r="DO63" s="249">
        <f t="shared" si="91"/>
        <v>0</v>
      </c>
      <c r="DP63" s="249">
        <f t="shared" si="91"/>
        <v>0</v>
      </c>
      <c r="DQ63" s="249">
        <f t="shared" si="91"/>
        <v>0</v>
      </c>
      <c r="DR63" s="249">
        <f t="shared" si="91"/>
        <v>0</v>
      </c>
      <c r="DS63" s="249">
        <f t="shared" si="91"/>
        <v>0</v>
      </c>
      <c r="DT63" s="249">
        <f t="shared" si="91"/>
        <v>0</v>
      </c>
      <c r="DU63" s="249">
        <f t="shared" si="91"/>
        <v>0</v>
      </c>
      <c r="DV63" s="249">
        <f t="shared" si="91"/>
        <v>0</v>
      </c>
      <c r="DW63" s="249">
        <f t="shared" si="91"/>
        <v>0</v>
      </c>
      <c r="DX63" s="249">
        <f t="shared" si="91"/>
        <v>0</v>
      </c>
      <c r="DY63" s="249">
        <f t="shared" si="91"/>
        <v>0</v>
      </c>
      <c r="DZ63" s="249">
        <f t="shared" si="91"/>
        <v>0</v>
      </c>
      <c r="EA63" s="249">
        <f t="shared" si="91"/>
        <v>0</v>
      </c>
      <c r="EB63" s="249">
        <f t="shared" si="91"/>
        <v>0</v>
      </c>
      <c r="EC63" s="249">
        <f t="shared" si="91"/>
        <v>0</v>
      </c>
      <c r="ED63" s="249">
        <f t="shared" si="91"/>
        <v>0</v>
      </c>
      <c r="EE63" s="249">
        <f t="shared" si="91"/>
        <v>0</v>
      </c>
      <c r="EF63" s="249">
        <f t="shared" si="91"/>
        <v>0</v>
      </c>
      <c r="EG63" s="249">
        <f t="shared" si="91"/>
        <v>0</v>
      </c>
      <c r="EH63" s="249">
        <f t="shared" ref="EH63:GJ63" si="92" xml:space="preserve"> -1 * EH62</f>
        <v>0</v>
      </c>
      <c r="EI63" s="249">
        <f t="shared" si="92"/>
        <v>0</v>
      </c>
      <c r="EJ63" s="249">
        <f t="shared" si="92"/>
        <v>0</v>
      </c>
      <c r="EK63" s="249">
        <f t="shared" si="92"/>
        <v>0</v>
      </c>
      <c r="EL63" s="249">
        <f t="shared" si="92"/>
        <v>0</v>
      </c>
      <c r="EM63" s="249">
        <f t="shared" si="92"/>
        <v>0</v>
      </c>
      <c r="EN63" s="249">
        <f t="shared" si="92"/>
        <v>0</v>
      </c>
      <c r="EO63" s="249">
        <f t="shared" si="92"/>
        <v>0</v>
      </c>
      <c r="EP63" s="249">
        <f t="shared" si="92"/>
        <v>0</v>
      </c>
      <c r="EQ63" s="249">
        <f t="shared" si="92"/>
        <v>0</v>
      </c>
      <c r="ER63" s="249">
        <f t="shared" si="92"/>
        <v>0</v>
      </c>
      <c r="ES63" s="249">
        <f t="shared" si="92"/>
        <v>0</v>
      </c>
      <c r="ET63" s="249">
        <f t="shared" si="92"/>
        <v>0</v>
      </c>
      <c r="EU63" s="249">
        <f t="shared" si="92"/>
        <v>0</v>
      </c>
      <c r="EV63" s="249">
        <f t="shared" si="92"/>
        <v>0</v>
      </c>
      <c r="EW63" s="249">
        <f t="shared" si="92"/>
        <v>0</v>
      </c>
      <c r="EX63" s="249">
        <f t="shared" si="92"/>
        <v>0</v>
      </c>
      <c r="EY63" s="249">
        <f t="shared" si="92"/>
        <v>0</v>
      </c>
      <c r="EZ63" s="249">
        <f t="shared" si="92"/>
        <v>0</v>
      </c>
      <c r="FA63" s="249">
        <f t="shared" si="92"/>
        <v>0</v>
      </c>
      <c r="FB63" s="249">
        <f t="shared" si="92"/>
        <v>0</v>
      </c>
      <c r="FC63" s="249">
        <f t="shared" si="92"/>
        <v>0</v>
      </c>
      <c r="FD63" s="249">
        <f t="shared" si="92"/>
        <v>0</v>
      </c>
      <c r="FE63" s="249">
        <f t="shared" si="92"/>
        <v>0</v>
      </c>
      <c r="FF63" s="249">
        <f t="shared" si="92"/>
        <v>0</v>
      </c>
      <c r="FG63" s="249">
        <f t="shared" si="92"/>
        <v>0</v>
      </c>
      <c r="FH63" s="249">
        <f t="shared" si="92"/>
        <v>0</v>
      </c>
      <c r="FI63" s="249">
        <f t="shared" si="92"/>
        <v>0</v>
      </c>
      <c r="FJ63" s="249">
        <f t="shared" si="92"/>
        <v>0</v>
      </c>
      <c r="FK63" s="249">
        <f t="shared" si="92"/>
        <v>0</v>
      </c>
      <c r="FL63" s="249">
        <f t="shared" si="92"/>
        <v>0</v>
      </c>
      <c r="FM63" s="249">
        <f t="shared" si="92"/>
        <v>0</v>
      </c>
      <c r="FN63" s="249">
        <f t="shared" si="92"/>
        <v>0</v>
      </c>
      <c r="FO63" s="249">
        <f t="shared" si="92"/>
        <v>0</v>
      </c>
      <c r="FP63" s="249">
        <f t="shared" si="92"/>
        <v>0</v>
      </c>
      <c r="FQ63" s="249">
        <f t="shared" si="92"/>
        <v>0</v>
      </c>
      <c r="FR63" s="249">
        <f t="shared" si="92"/>
        <v>0</v>
      </c>
      <c r="FS63" s="249">
        <f t="shared" si="92"/>
        <v>0</v>
      </c>
      <c r="FT63" s="249">
        <f t="shared" si="92"/>
        <v>0</v>
      </c>
      <c r="FU63" s="249">
        <f t="shared" si="92"/>
        <v>0</v>
      </c>
      <c r="FV63" s="249">
        <f t="shared" si="92"/>
        <v>0</v>
      </c>
      <c r="FW63" s="249">
        <f t="shared" si="92"/>
        <v>0</v>
      </c>
      <c r="FX63" s="249">
        <f t="shared" si="92"/>
        <v>0</v>
      </c>
      <c r="FY63" s="249">
        <f t="shared" si="92"/>
        <v>0</v>
      </c>
      <c r="FZ63" s="249">
        <f t="shared" si="92"/>
        <v>0</v>
      </c>
      <c r="GA63" s="249">
        <f t="shared" si="92"/>
        <v>0</v>
      </c>
      <c r="GB63" s="249">
        <f t="shared" si="92"/>
        <v>0</v>
      </c>
      <c r="GC63" s="249">
        <f t="shared" si="92"/>
        <v>0</v>
      </c>
      <c r="GD63" s="249">
        <f t="shared" si="92"/>
        <v>0</v>
      </c>
      <c r="GE63" s="249">
        <f t="shared" si="92"/>
        <v>0</v>
      </c>
      <c r="GF63" s="249">
        <f t="shared" si="92"/>
        <v>0</v>
      </c>
      <c r="GG63" s="249">
        <f t="shared" si="92"/>
        <v>0</v>
      </c>
      <c r="GH63" s="249">
        <f t="shared" si="92"/>
        <v>0</v>
      </c>
      <c r="GI63" s="249">
        <f t="shared" si="92"/>
        <v>0</v>
      </c>
      <c r="GJ63" s="249">
        <f t="shared" si="92"/>
        <v>0</v>
      </c>
      <c r="GK63" s="554"/>
      <c r="GL63" s="554"/>
      <c r="GM63" s="554"/>
      <c r="GN63" s="554"/>
      <c r="GO63" s="554"/>
      <c r="GP63" s="554"/>
      <c r="GQ63" s="554"/>
      <c r="GR63" s="554"/>
      <c r="GS63" s="554"/>
      <c r="GT63" s="554"/>
      <c r="GU63" s="554"/>
      <c r="GV63" s="554"/>
      <c r="GW63" s="554"/>
      <c r="GX63" s="554"/>
      <c r="GY63" s="554"/>
      <c r="GZ63" s="554"/>
      <c r="HA63" s="554"/>
      <c r="HB63" s="554"/>
      <c r="HC63" s="554"/>
      <c r="HD63" s="554"/>
      <c r="HE63" s="554"/>
      <c r="HF63" s="554"/>
      <c r="HG63" s="554"/>
      <c r="HH63" s="554"/>
      <c r="HI63" s="554"/>
      <c r="HJ63" s="554"/>
      <c r="HK63" s="554"/>
      <c r="HL63" s="554"/>
      <c r="HM63" s="554"/>
      <c r="HN63" s="554"/>
      <c r="HO63" s="554"/>
      <c r="HP63" s="554"/>
      <c r="HQ63" s="554"/>
      <c r="HR63" s="554"/>
      <c r="HS63" s="554"/>
      <c r="HT63" s="554"/>
      <c r="HU63" s="554"/>
      <c r="HV63" s="554"/>
      <c r="HW63" s="554"/>
      <c r="HX63" s="554"/>
      <c r="HY63" s="554"/>
      <c r="HZ63" s="554"/>
      <c r="IA63" s="554"/>
      <c r="IB63" s="554"/>
      <c r="IC63" s="554"/>
      <c r="ID63" s="554"/>
      <c r="IE63" s="554"/>
      <c r="IF63" s="554"/>
      <c r="IG63" s="554"/>
      <c r="IH63" s="554"/>
      <c r="II63" s="554"/>
      <c r="IJ63" s="554"/>
      <c r="IK63" s="554"/>
      <c r="IL63" s="554"/>
      <c r="IM63" s="554"/>
      <c r="IN63" s="554"/>
      <c r="IO63" s="554"/>
      <c r="IP63" s="554"/>
      <c r="IQ63" s="554"/>
      <c r="IR63" s="554"/>
      <c r="IS63" s="554"/>
      <c r="IT63" s="554"/>
      <c r="IU63" s="554"/>
    </row>
    <row r="67" spans="1:1" x14ac:dyDescent="0.25">
      <c r="A67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9:H19 E10:H11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5"/>
  <sheetViews>
    <sheetView defaultGridColor="0" colorId="22" zoomScaleNormal="10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202</v>
      </c>
    </row>
    <row r="10" spans="1:441" x14ac:dyDescent="0.25">
      <c r="E10" s="252" t="str">
        <f xml:space="preserve"> InpC!E$68</f>
        <v>Small negative value for IRR</v>
      </c>
      <c r="F10" s="252">
        <f xml:space="preserve"> InpC!F$68</f>
        <v>-1.0000000000000001E-9</v>
      </c>
      <c r="G10" s="252" t="str">
        <f xml:space="preserve"> InpC!G$68</f>
        <v>$ 000s</v>
      </c>
    </row>
    <row r="11" spans="1:441" s="559" customFormat="1" x14ac:dyDescent="0.25">
      <c r="A11" s="129"/>
      <c r="B11" s="129"/>
      <c r="C11" s="130"/>
      <c r="D11" s="131"/>
      <c r="E11" s="248" t="str">
        <f xml:space="preserve"> Equity!E$12</f>
        <v>Share capital drawdown</v>
      </c>
      <c r="F11" s="248">
        <f xml:space="preserve"> Equity!F$12</f>
        <v>30000.000000000004</v>
      </c>
      <c r="G11" s="252" t="str">
        <f xml:space="preserve"> Equity!G$12</f>
        <v>$ 000s</v>
      </c>
      <c r="H11" s="558"/>
      <c r="I11" s="197"/>
      <c r="J11" s="558"/>
      <c r="K11" s="558"/>
      <c r="L11" s="558"/>
      <c r="M11" s="558"/>
      <c r="N11" s="558"/>
      <c r="O11" s="558"/>
      <c r="P11" s="558"/>
      <c r="Q11" s="558"/>
      <c r="R11" s="558"/>
      <c r="S11" s="558"/>
      <c r="T11" s="558"/>
      <c r="U11" s="558"/>
      <c r="V11" s="558"/>
      <c r="W11" s="558"/>
      <c r="X11" s="558"/>
      <c r="Y11" s="558"/>
      <c r="Z11" s="558"/>
      <c r="AA11" s="558"/>
      <c r="AB11" s="558"/>
      <c r="AC11" s="558"/>
      <c r="AD11" s="558"/>
      <c r="AE11" s="558"/>
      <c r="AF11" s="558"/>
      <c r="AG11" s="558"/>
      <c r="AH11" s="558"/>
      <c r="AI11" s="558"/>
      <c r="AJ11" s="558"/>
      <c r="AK11" s="558"/>
      <c r="AL11" s="558"/>
      <c r="AM11" s="558"/>
      <c r="AN11" s="558"/>
      <c r="AO11" s="558"/>
      <c r="AP11" s="558"/>
      <c r="AQ11" s="558"/>
      <c r="AR11" s="558"/>
      <c r="AS11" s="558"/>
      <c r="AT11" s="558"/>
      <c r="AU11" s="558"/>
      <c r="AV11" s="558"/>
      <c r="AW11" s="558"/>
      <c r="AX11" s="558"/>
      <c r="AY11" s="558"/>
      <c r="AZ11" s="558"/>
      <c r="BA11" s="558"/>
      <c r="BB11" s="558"/>
      <c r="BC11" s="558"/>
      <c r="BD11" s="558"/>
      <c r="BE11" s="558"/>
      <c r="BF11" s="558"/>
      <c r="BG11" s="558"/>
      <c r="BH11" s="558"/>
      <c r="BI11" s="558"/>
      <c r="BJ11" s="558"/>
      <c r="BK11" s="558"/>
      <c r="BL11" s="558"/>
      <c r="BM11" s="558"/>
      <c r="BN11" s="558"/>
      <c r="BO11" s="558"/>
      <c r="BP11" s="558"/>
      <c r="BQ11" s="558"/>
      <c r="BR11" s="558"/>
      <c r="BS11" s="558"/>
      <c r="BT11" s="558"/>
      <c r="BU11" s="558"/>
      <c r="BV11" s="558"/>
      <c r="BW11" s="558"/>
      <c r="BX11" s="558"/>
      <c r="BY11" s="558"/>
      <c r="BZ11" s="558"/>
      <c r="CA11" s="558"/>
      <c r="CB11" s="558"/>
      <c r="CC11" s="558"/>
      <c r="CD11" s="558"/>
      <c r="CE11" s="558"/>
      <c r="CF11" s="558"/>
      <c r="CG11" s="558"/>
      <c r="CH11" s="558"/>
      <c r="CI11" s="558"/>
      <c r="CJ11" s="558"/>
      <c r="CK11" s="558"/>
      <c r="CL11" s="558"/>
      <c r="CM11" s="558"/>
      <c r="CN11" s="558"/>
      <c r="CO11" s="558"/>
      <c r="CP11" s="558"/>
      <c r="CQ11" s="558"/>
      <c r="CR11" s="558"/>
      <c r="CS11" s="558"/>
      <c r="CT11" s="558"/>
      <c r="CU11" s="558"/>
      <c r="CV11" s="558"/>
      <c r="CW11" s="558"/>
      <c r="CX11" s="558"/>
      <c r="CY11" s="558"/>
      <c r="CZ11" s="558"/>
      <c r="DA11" s="558"/>
      <c r="DB11" s="558"/>
      <c r="DC11" s="558"/>
      <c r="DD11" s="558"/>
      <c r="DE11" s="558"/>
      <c r="DF11" s="558"/>
      <c r="DG11" s="558"/>
      <c r="DH11" s="558"/>
      <c r="DI11" s="558"/>
      <c r="DJ11" s="558"/>
      <c r="DK11" s="558"/>
      <c r="DL11" s="558"/>
      <c r="DM11" s="558"/>
      <c r="DN11" s="558"/>
      <c r="DO11" s="558"/>
      <c r="DP11" s="558"/>
      <c r="DQ11" s="558"/>
      <c r="DR11" s="558"/>
      <c r="DS11" s="558"/>
      <c r="DT11" s="558"/>
      <c r="DU11" s="558"/>
      <c r="DV11" s="558"/>
      <c r="DW11" s="558"/>
      <c r="DX11" s="558"/>
      <c r="DY11" s="558"/>
      <c r="DZ11" s="558"/>
      <c r="EA11" s="558"/>
      <c r="EB11" s="558"/>
      <c r="EC11" s="558"/>
      <c r="ED11" s="558"/>
      <c r="EE11" s="558"/>
      <c r="EF11" s="558"/>
      <c r="EG11" s="558"/>
      <c r="EH11" s="558"/>
      <c r="EI11" s="558"/>
      <c r="EJ11" s="558"/>
      <c r="EK11" s="558"/>
      <c r="EL11" s="558"/>
      <c r="EM11" s="558"/>
      <c r="EN11" s="558"/>
      <c r="EO11" s="558"/>
      <c r="EP11" s="558"/>
      <c r="EQ11" s="558"/>
      <c r="ER11" s="558"/>
      <c r="ES11" s="558"/>
      <c r="ET11" s="558"/>
      <c r="EU11" s="558"/>
      <c r="EV11" s="558"/>
      <c r="EW11" s="558"/>
      <c r="EX11" s="558"/>
      <c r="EY11" s="558"/>
      <c r="EZ11" s="558"/>
      <c r="FA11" s="558"/>
      <c r="FB11" s="558"/>
      <c r="FC11" s="558"/>
      <c r="FD11" s="558"/>
      <c r="FE11" s="558"/>
      <c r="FF11" s="558"/>
      <c r="FG11" s="558"/>
      <c r="FH11" s="558"/>
      <c r="FI11" s="558"/>
      <c r="FJ11" s="558"/>
      <c r="FK11" s="558"/>
      <c r="FL11" s="558"/>
      <c r="FM11" s="558"/>
      <c r="FN11" s="558"/>
      <c r="FO11" s="558"/>
      <c r="FP11" s="558"/>
      <c r="FQ11" s="558"/>
      <c r="FR11" s="558"/>
      <c r="FS11" s="558"/>
      <c r="FT11" s="558"/>
      <c r="FU11" s="558"/>
      <c r="FV11" s="558"/>
      <c r="FW11" s="558"/>
      <c r="FX11" s="558"/>
      <c r="FY11" s="558"/>
      <c r="FZ11" s="558"/>
      <c r="GA11" s="558"/>
      <c r="GB11" s="558"/>
      <c r="GC11" s="558"/>
      <c r="GD11" s="558"/>
      <c r="GE11" s="558"/>
      <c r="GF11" s="558"/>
      <c r="GG11" s="558"/>
      <c r="GH11" s="558"/>
      <c r="GI11" s="558"/>
      <c r="GJ11" s="558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Equity!E$62</f>
        <v>Dividends paid POS</v>
      </c>
      <c r="F14" s="252">
        <f xml:space="preserve"> Equity!F$62</f>
        <v>0</v>
      </c>
      <c r="G14" s="252" t="str">
        <f xml:space="preserve"> Equity!G$62</f>
        <v>$ 000s</v>
      </c>
      <c r="H14" s="252">
        <f xml:space="preserve"> Equity!H$62</f>
        <v>210977.06632059277</v>
      </c>
      <c r="I14" s="252">
        <f xml:space="preserve"> Equity!I$62</f>
        <v>0</v>
      </c>
      <c r="J14" s="252">
        <f xml:space="preserve"> Equity!J$62</f>
        <v>0</v>
      </c>
      <c r="K14" s="252">
        <f xml:space="preserve"> Equity!K$62</f>
        <v>0</v>
      </c>
      <c r="L14" s="252">
        <f xml:space="preserve"> Equity!L$62</f>
        <v>0</v>
      </c>
      <c r="M14" s="252">
        <f xml:space="preserve"> Equity!M$62</f>
        <v>1961.8750000000018</v>
      </c>
      <c r="N14" s="252">
        <f xml:space="preserve"> Equity!N$62</f>
        <v>2450.6750000000011</v>
      </c>
      <c r="O14" s="252">
        <f xml:space="preserve"> Equity!O$62</f>
        <v>0</v>
      </c>
      <c r="P14" s="252">
        <f xml:space="preserve"> Equity!P$62</f>
        <v>0</v>
      </c>
      <c r="Q14" s="252">
        <f xml:space="preserve"> Equity!Q$62</f>
        <v>593.38376865671762</v>
      </c>
      <c r="R14" s="252">
        <f xml:space="preserve"> Equity!R$62</f>
        <v>2535.1436567164192</v>
      </c>
      <c r="S14" s="252">
        <f xml:space="preserve"> Equity!S$62</f>
        <v>0</v>
      </c>
      <c r="T14" s="252">
        <f xml:space="preserve"> Equity!T$62</f>
        <v>0</v>
      </c>
      <c r="U14" s="252">
        <f xml:space="preserve"> Equity!U$62</f>
        <v>877.74846383753129</v>
      </c>
      <c r="V14" s="252">
        <f xml:space="preserve"> Equity!V$62</f>
        <v>2619.7527678770348</v>
      </c>
      <c r="W14" s="252">
        <f xml:space="preserve"> Equity!W$62</f>
        <v>0</v>
      </c>
      <c r="X14" s="252">
        <f xml:space="preserve"> Equity!X$62</f>
        <v>0</v>
      </c>
      <c r="Y14" s="252">
        <f xml:space="preserve"> Equity!Y$62</f>
        <v>1153.4809652612266</v>
      </c>
      <c r="Z14" s="252">
        <f xml:space="preserve"> Equity!Z$62</f>
        <v>2704.5016347035175</v>
      </c>
      <c r="AA14" s="252">
        <f xml:space="preserve"> Equity!AA$62</f>
        <v>0</v>
      </c>
      <c r="AB14" s="252">
        <f xml:space="preserve"> Equity!AB$62</f>
        <v>0</v>
      </c>
      <c r="AC14" s="252">
        <f xml:space="preserve"> Equity!AC$62</f>
        <v>1447.2237838420174</v>
      </c>
      <c r="AD14" s="252">
        <f xml:space="preserve"> Equity!AD$62</f>
        <v>2789.3895618940492</v>
      </c>
      <c r="AE14" s="252">
        <f xml:space="preserve"> Equity!AE$62</f>
        <v>0</v>
      </c>
      <c r="AF14" s="252">
        <f xml:space="preserve"> Equity!AF$62</f>
        <v>0</v>
      </c>
      <c r="AG14" s="252">
        <f xml:space="preserve"> Equity!AG$62</f>
        <v>1732.3319366587261</v>
      </c>
      <c r="AH14" s="252">
        <f xml:space="preserve"> Equity!AH$62</f>
        <v>2874.4158576060199</v>
      </c>
      <c r="AI14" s="252">
        <f xml:space="preserve"> Equity!AI$62</f>
        <v>0</v>
      </c>
      <c r="AJ14" s="252">
        <f xml:space="preserve"> Equity!AJ$62</f>
        <v>0</v>
      </c>
      <c r="AK14" s="252">
        <f xml:space="preserve"> Equity!AK$62</f>
        <v>2017.685446924108</v>
      </c>
      <c r="AL14" s="252">
        <f xml:space="preserve"> Equity!AL$62</f>
        <v>2959.5798334388264</v>
      </c>
      <c r="AM14" s="252">
        <f xml:space="preserve"> Equity!AM$62</f>
        <v>0</v>
      </c>
      <c r="AN14" s="252">
        <f xml:space="preserve"> Equity!AN$62</f>
        <v>0</v>
      </c>
      <c r="AO14" s="252">
        <f xml:space="preserve"> Equity!AO$62</f>
        <v>2299.3018439543371</v>
      </c>
      <c r="AP14" s="252">
        <f xml:space="preserve"> Equity!AP$62</f>
        <v>3044.8808044167417</v>
      </c>
      <c r="AQ14" s="252">
        <f xml:space="preserve"> Equity!AQ$62</f>
        <v>0</v>
      </c>
      <c r="AR14" s="252">
        <f xml:space="preserve"> Equity!AR$62</f>
        <v>0</v>
      </c>
      <c r="AS14" s="252">
        <f xml:space="preserve"> Equity!AS$62</f>
        <v>2589.123663138645</v>
      </c>
      <c r="AT14" s="252">
        <f xml:space="preserve"> Equity!AT$62</f>
        <v>3130.3180889718847</v>
      </c>
      <c r="AU14" s="252">
        <f xml:space="preserve"> Equity!AU$62</f>
        <v>53.57271886289368</v>
      </c>
      <c r="AV14" s="252">
        <f xml:space="preserve"> Equity!AV$62</f>
        <v>84.810218862894544</v>
      </c>
      <c r="AW14" s="252">
        <f xml:space="preserve"> Equity!AW$62</f>
        <v>2736.823008183313</v>
      </c>
      <c r="AX14" s="252">
        <f xml:space="preserve"> Equity!AX$62</f>
        <v>3215.891008927249</v>
      </c>
      <c r="AY14" s="252">
        <f xml:space="preserve"> Equity!AY$62</f>
        <v>154.59300384367543</v>
      </c>
      <c r="AZ14" s="252">
        <f xml:space="preserve"> Equity!AZ$62</f>
        <v>183.38050384367671</v>
      </c>
      <c r="BA14" s="252">
        <f xml:space="preserve"> Equity!BA$62</f>
        <v>4573.5552320231973</v>
      </c>
      <c r="BB14" s="252">
        <f xml:space="preserve"> Equity!BB$62</f>
        <v>5023.42388947985</v>
      </c>
      <c r="BC14" s="252">
        <f xml:space="preserve"> Equity!BC$62</f>
        <v>1949.3213968593791</v>
      </c>
      <c r="BD14" s="252">
        <f xml:space="preserve"> Equity!BD$62</f>
        <v>1949.3213968593805</v>
      </c>
      <c r="BE14" s="252">
        <f xml:space="preserve"> Equity!BE$62</f>
        <v>4548.9355542519379</v>
      </c>
      <c r="BF14" s="252">
        <f xml:space="preserve"> Equity!BF$62</f>
        <v>4996.5660591839314</v>
      </c>
      <c r="BG14" s="252">
        <f xml:space="preserve"> Equity!BG$62</f>
        <v>1937.7576088153023</v>
      </c>
      <c r="BH14" s="252">
        <f xml:space="preserve"> Equity!BH$62</f>
        <v>1937.7576088153037</v>
      </c>
      <c r="BI14" s="252">
        <f xml:space="preserve"> Equity!BI$62</f>
        <v>4524.4383624397406</v>
      </c>
      <c r="BJ14" s="252">
        <f xml:space="preserve"> Equity!BJ$62</f>
        <v>4969.8418499342615</v>
      </c>
      <c r="BK14" s="252">
        <f xml:space="preserve"> Equity!BK$62</f>
        <v>1926.2513520550283</v>
      </c>
      <c r="BL14" s="252">
        <f xml:space="preserve"> Equity!BL$62</f>
        <v>1926.2513520550297</v>
      </c>
      <c r="BM14" s="252">
        <f xml:space="preserve"> Equity!BM$62</f>
        <v>4500.0630472037219</v>
      </c>
      <c r="BN14" s="252">
        <f xml:space="preserve"> Equity!BN$62</f>
        <v>4943.2505969495141</v>
      </c>
      <c r="BO14" s="252">
        <f xml:space="preserve"> Equity!BO$62</f>
        <v>1914.8023403532616</v>
      </c>
      <c r="BP14" s="252">
        <f xml:space="preserve"> Equity!BP$62</f>
        <v>1914.8023403532634</v>
      </c>
      <c r="BQ14" s="252">
        <f xml:space="preserve"> Equity!BQ$62</f>
        <v>4475.8090021927592</v>
      </c>
      <c r="BR14" s="252">
        <f xml:space="preserve"> Equity!BR$62</f>
        <v>4916.791638755737</v>
      </c>
      <c r="BS14" s="252">
        <f xml:space="preserve"> Equity!BS$62</f>
        <v>1903.4102889087189</v>
      </c>
      <c r="BT14" s="252">
        <f xml:space="preserve"> Equity!BT$62</f>
        <v>1903.4102889087203</v>
      </c>
      <c r="BU14" s="252">
        <f xml:space="preserve"> Equity!BU$62</f>
        <v>4451.675624072398</v>
      </c>
      <c r="BV14" s="252">
        <f xml:space="preserve"> Equity!BV$62</f>
        <v>4890.464317169889</v>
      </c>
      <c r="BW14" s="252">
        <f xml:space="preserve"> Equity!BW$62</f>
        <v>1892.0749143370344</v>
      </c>
      <c r="BX14" s="252">
        <f xml:space="preserve"> Equity!BX$62</f>
        <v>1892.0749143370358</v>
      </c>
      <c r="BY14" s="252">
        <f xml:space="preserve"> Equity!BY$62</f>
        <v>4427.6623125098486</v>
      </c>
      <c r="BZ14" s="252">
        <f xml:space="preserve"> Equity!BZ$62</f>
        <v>4864.2679772834717</v>
      </c>
      <c r="CA14" s="252">
        <f xml:space="preserve"> Equity!CA$62</f>
        <v>1880.7959346637153</v>
      </c>
      <c r="CB14" s="252">
        <f xml:space="preserve"> Equity!CB$62</f>
        <v>1880.7959346637167</v>
      </c>
      <c r="CC14" s="252">
        <f xml:space="preserve"> Equity!CC$62</f>
        <v>4403.7684701590542</v>
      </c>
      <c r="CD14" s="252">
        <f xml:space="preserve"> Equity!CD$62</f>
        <v>4838.2019674462408</v>
      </c>
      <c r="CE14" s="252">
        <f xml:space="preserve"> Equity!CE$62</f>
        <v>869.57306931713674</v>
      </c>
      <c r="CF14" s="252">
        <f xml:space="preserve"> Equity!CF$62</f>
        <v>869.57306931713174</v>
      </c>
      <c r="CG14" s="252">
        <f xml:space="preserve"> Equity!CG$62</f>
        <v>3379.993502645827</v>
      </c>
      <c r="CH14" s="252">
        <f xml:space="preserve"> Equity!CH$62</f>
        <v>3812.265639249993</v>
      </c>
      <c r="CI14" s="252">
        <f xml:space="preserve"> Equity!CI$62</f>
        <v>858.40603912152346</v>
      </c>
      <c r="CJ14" s="252">
        <f xml:space="preserve"> Equity!CJ$62</f>
        <v>858.40603912152437</v>
      </c>
      <c r="CK14" s="252">
        <f xml:space="preserve"> Equity!CK$62</f>
        <v>3356.3368185530626</v>
      </c>
      <c r="CL14" s="252">
        <f xml:space="preserve"> Equity!CL$62</f>
        <v>3786.45834751243</v>
      </c>
      <c r="CM14" s="252">
        <f xml:space="preserve"> Equity!CM$62</f>
        <v>847.29456629007291</v>
      </c>
      <c r="CN14" s="252">
        <f xml:space="preserve"> Equity!CN$62</f>
        <v>847.29456629007427</v>
      </c>
      <c r="CO14" s="252">
        <f xml:space="preserve"> Equity!CO$62</f>
        <v>3332.7978294060313</v>
      </c>
      <c r="CP14" s="252">
        <f xml:space="preserve"> Equity!CP$62</f>
        <v>3760.779450261125</v>
      </c>
      <c r="CQ14" s="252">
        <f xml:space="preserve"> Equity!CQ$62</f>
        <v>836.23837441798332</v>
      </c>
      <c r="CR14" s="252">
        <f xml:space="preserve"> Equity!CR$62</f>
        <v>836.23837441798423</v>
      </c>
      <c r="CS14" s="252">
        <f xml:space="preserve"> Equity!CS$62</f>
        <v>3309.375949657745</v>
      </c>
      <c r="CT14" s="252">
        <f xml:space="preserve"> Equity!CT$62</f>
        <v>3735.2283087175392</v>
      </c>
      <c r="CU14" s="252">
        <f xml:space="preserve"> Equity!CU$62</f>
        <v>825.23718847560622</v>
      </c>
      <c r="CV14" s="252">
        <f xml:space="preserve"> Equity!CV$62</f>
        <v>825.23718847560713</v>
      </c>
      <c r="CW14" s="252">
        <f xml:space="preserve"> Equity!CW$62</f>
        <v>3286.0705966743726</v>
      </c>
      <c r="CX14" s="252">
        <f xml:space="preserve"> Equity!CX$62</f>
        <v>3709.8042872811347</v>
      </c>
      <c r="CY14" s="252">
        <f xml:space="preserve"> Equity!CY$62</f>
        <v>814.29073480159832</v>
      </c>
      <c r="CZ14" s="252">
        <f xml:space="preserve"> Equity!CZ$62</f>
        <v>814.29073480159968</v>
      </c>
      <c r="DA14" s="252">
        <f xml:space="preserve"> Equity!DA$62</f>
        <v>3262.881190720771</v>
      </c>
      <c r="DB14" s="252">
        <f xml:space="preserve"> Equity!DB$62</f>
        <v>3684.5067535135677</v>
      </c>
      <c r="DC14" s="252">
        <f xml:space="preserve"> Equity!DC$62</f>
        <v>803.3987410961181</v>
      </c>
      <c r="DD14" s="252">
        <f xml:space="preserve"> Equity!DD$62</f>
        <v>803.39874109611901</v>
      </c>
      <c r="DE14" s="252">
        <f xml:space="preserve"> Equity!DE$62</f>
        <v>3239.8071549460401</v>
      </c>
      <c r="DF14" s="252">
        <f xml:space="preserve"> Equity!DF$62</f>
        <v>3659.3350781229528</v>
      </c>
      <c r="DG14" s="252">
        <f xml:space="preserve"> Equity!DG$62</f>
        <v>792.56093641404777</v>
      </c>
      <c r="DH14" s="252">
        <f xml:space="preserve"> Equity!DH$62</f>
        <v>792.56093641404004</v>
      </c>
      <c r="DI14" s="252">
        <f xml:space="preserve"> Equity!DI$62</f>
        <v>0</v>
      </c>
      <c r="DJ14" s="252">
        <f xml:space="preserve"> Equity!DJ$62</f>
        <v>0</v>
      </c>
      <c r="DK14" s="252">
        <f xml:space="preserve"> Equity!DK$62</f>
        <v>0</v>
      </c>
      <c r="DL14" s="252">
        <f xml:space="preserve"> Equity!DL$62</f>
        <v>0</v>
      </c>
      <c r="DM14" s="252">
        <f xml:space="preserve"> Equity!DM$62</f>
        <v>0</v>
      </c>
      <c r="DN14" s="252">
        <f xml:space="preserve"> Equity!DN$62</f>
        <v>0</v>
      </c>
      <c r="DO14" s="252">
        <f xml:space="preserve"> Equity!DO$62</f>
        <v>0</v>
      </c>
      <c r="DP14" s="252">
        <f xml:space="preserve"> Equity!DP$62</f>
        <v>0</v>
      </c>
      <c r="DQ14" s="252">
        <f xml:space="preserve"> Equity!DQ$62</f>
        <v>0</v>
      </c>
      <c r="DR14" s="252">
        <f xml:space="preserve"> Equity!DR$62</f>
        <v>0</v>
      </c>
      <c r="DS14" s="252">
        <f xml:space="preserve"> Equity!DS$62</f>
        <v>0</v>
      </c>
      <c r="DT14" s="252">
        <f xml:space="preserve"> Equity!DT$62</f>
        <v>0</v>
      </c>
      <c r="DU14" s="252">
        <f xml:space="preserve"> Equity!DU$62</f>
        <v>0</v>
      </c>
      <c r="DV14" s="252">
        <f xml:space="preserve"> Equity!DV$62</f>
        <v>0</v>
      </c>
      <c r="DW14" s="252">
        <f xml:space="preserve"> Equity!DW$62</f>
        <v>0</v>
      </c>
      <c r="DX14" s="252">
        <f xml:space="preserve"> Equity!DX$62</f>
        <v>0</v>
      </c>
      <c r="DY14" s="252">
        <f xml:space="preserve"> Equity!DY$62</f>
        <v>0</v>
      </c>
      <c r="DZ14" s="252">
        <f xml:space="preserve"> Equity!DZ$62</f>
        <v>0</v>
      </c>
      <c r="EA14" s="252">
        <f xml:space="preserve"> Equity!EA$62</f>
        <v>0</v>
      </c>
      <c r="EB14" s="252">
        <f xml:space="preserve"> Equity!EB$62</f>
        <v>0</v>
      </c>
      <c r="EC14" s="252">
        <f xml:space="preserve"> Equity!EC$62</f>
        <v>0</v>
      </c>
      <c r="ED14" s="252">
        <f xml:space="preserve"> Equity!ED$62</f>
        <v>0</v>
      </c>
      <c r="EE14" s="252">
        <f xml:space="preserve"> Equity!EE$62</f>
        <v>0</v>
      </c>
      <c r="EF14" s="252">
        <f xml:space="preserve"> Equity!EF$62</f>
        <v>0</v>
      </c>
      <c r="EG14" s="252">
        <f xml:space="preserve"> Equity!EG$62</f>
        <v>0</v>
      </c>
      <c r="EH14" s="252">
        <f xml:space="preserve"> Equity!EH$62</f>
        <v>0</v>
      </c>
      <c r="EI14" s="252">
        <f xml:space="preserve"> Equity!EI$62</f>
        <v>0</v>
      </c>
      <c r="EJ14" s="252">
        <f xml:space="preserve"> Equity!EJ$62</f>
        <v>0</v>
      </c>
      <c r="EK14" s="252">
        <f xml:space="preserve"> Equity!EK$62</f>
        <v>0</v>
      </c>
      <c r="EL14" s="252">
        <f xml:space="preserve"> Equity!EL$62</f>
        <v>0</v>
      </c>
      <c r="EM14" s="252">
        <f xml:space="preserve"> Equity!EM$62</f>
        <v>0</v>
      </c>
      <c r="EN14" s="252">
        <f xml:space="preserve"> Equity!EN$62</f>
        <v>0</v>
      </c>
      <c r="EO14" s="252">
        <f xml:space="preserve"> Equity!EO$62</f>
        <v>0</v>
      </c>
      <c r="EP14" s="252">
        <f xml:space="preserve"> Equity!EP$62</f>
        <v>0</v>
      </c>
      <c r="EQ14" s="252">
        <f xml:space="preserve"> Equity!EQ$62</f>
        <v>0</v>
      </c>
      <c r="ER14" s="252">
        <f xml:space="preserve"> Equity!ER$62</f>
        <v>0</v>
      </c>
      <c r="ES14" s="252">
        <f xml:space="preserve"> Equity!ES$62</f>
        <v>0</v>
      </c>
      <c r="ET14" s="252">
        <f xml:space="preserve"> Equity!ET$62</f>
        <v>0</v>
      </c>
      <c r="EU14" s="252">
        <f xml:space="preserve"> Equity!EU$62</f>
        <v>0</v>
      </c>
      <c r="EV14" s="252">
        <f xml:space="preserve"> Equity!EV$62</f>
        <v>0</v>
      </c>
      <c r="EW14" s="252">
        <f xml:space="preserve"> Equity!EW$62</f>
        <v>0</v>
      </c>
      <c r="EX14" s="252">
        <f xml:space="preserve"> Equity!EX$62</f>
        <v>0</v>
      </c>
      <c r="EY14" s="252">
        <f xml:space="preserve"> Equity!EY$62</f>
        <v>0</v>
      </c>
      <c r="EZ14" s="252">
        <f xml:space="preserve"> Equity!EZ$62</f>
        <v>0</v>
      </c>
      <c r="FA14" s="252">
        <f xml:space="preserve"> Equity!FA$62</f>
        <v>0</v>
      </c>
      <c r="FB14" s="252">
        <f xml:space="preserve"> Equity!FB$62</f>
        <v>0</v>
      </c>
      <c r="FC14" s="252">
        <f xml:space="preserve"> Equity!FC$62</f>
        <v>0</v>
      </c>
      <c r="FD14" s="252">
        <f xml:space="preserve"> Equity!FD$62</f>
        <v>0</v>
      </c>
      <c r="FE14" s="252">
        <f xml:space="preserve"> Equity!FE$62</f>
        <v>0</v>
      </c>
      <c r="FF14" s="252">
        <f xml:space="preserve"> Equity!FF$62</f>
        <v>0</v>
      </c>
      <c r="FG14" s="252">
        <f xml:space="preserve"> Equity!FG$62</f>
        <v>0</v>
      </c>
      <c r="FH14" s="252">
        <f xml:space="preserve"> Equity!FH$62</f>
        <v>0</v>
      </c>
      <c r="FI14" s="252">
        <f xml:space="preserve"> Equity!FI$62</f>
        <v>0</v>
      </c>
      <c r="FJ14" s="252">
        <f xml:space="preserve"> Equity!FJ$62</f>
        <v>0</v>
      </c>
      <c r="FK14" s="252">
        <f xml:space="preserve"> Equity!FK$62</f>
        <v>0</v>
      </c>
      <c r="FL14" s="252">
        <f xml:space="preserve"> Equity!FL$62</f>
        <v>0</v>
      </c>
      <c r="FM14" s="252">
        <f xml:space="preserve"> Equity!FM$62</f>
        <v>0</v>
      </c>
      <c r="FN14" s="252">
        <f xml:space="preserve"> Equity!FN$62</f>
        <v>0</v>
      </c>
      <c r="FO14" s="252">
        <f xml:space="preserve"> Equity!FO$62</f>
        <v>0</v>
      </c>
      <c r="FP14" s="252">
        <f xml:space="preserve"> Equity!FP$62</f>
        <v>0</v>
      </c>
      <c r="FQ14" s="252">
        <f xml:space="preserve"> Equity!FQ$62</f>
        <v>0</v>
      </c>
      <c r="FR14" s="252">
        <f xml:space="preserve"> Equity!FR$62</f>
        <v>0</v>
      </c>
      <c r="FS14" s="252">
        <f xml:space="preserve"> Equity!FS$62</f>
        <v>0</v>
      </c>
      <c r="FT14" s="252">
        <f xml:space="preserve"> Equity!FT$62</f>
        <v>0</v>
      </c>
      <c r="FU14" s="252">
        <f xml:space="preserve"> Equity!FU$62</f>
        <v>0</v>
      </c>
      <c r="FV14" s="252">
        <f xml:space="preserve"> Equity!FV$62</f>
        <v>0</v>
      </c>
      <c r="FW14" s="252">
        <f xml:space="preserve"> Equity!FW$62</f>
        <v>0</v>
      </c>
      <c r="FX14" s="252">
        <f xml:space="preserve"> Equity!FX$62</f>
        <v>0</v>
      </c>
      <c r="FY14" s="252">
        <f xml:space="preserve"> Equity!FY$62</f>
        <v>0</v>
      </c>
      <c r="FZ14" s="252">
        <f xml:space="preserve"> Equity!FZ$62</f>
        <v>0</v>
      </c>
      <c r="GA14" s="252">
        <f xml:space="preserve"> Equity!GA$62</f>
        <v>0</v>
      </c>
      <c r="GB14" s="252">
        <f xml:space="preserve"> Equity!GB$62</f>
        <v>0</v>
      </c>
      <c r="GC14" s="252">
        <f xml:space="preserve"> Equity!GC$62</f>
        <v>0</v>
      </c>
      <c r="GD14" s="252">
        <f xml:space="preserve"> Equity!GD$62</f>
        <v>0</v>
      </c>
      <c r="GE14" s="252">
        <f xml:space="preserve"> Equity!GE$62</f>
        <v>0</v>
      </c>
      <c r="GF14" s="252">
        <f xml:space="preserve"> Equity!GF$62</f>
        <v>0</v>
      </c>
      <c r="GG14" s="252">
        <f xml:space="preserve"> Equity!GG$62</f>
        <v>0</v>
      </c>
      <c r="GH14" s="252">
        <f xml:space="preserve"> Equity!GH$62</f>
        <v>0</v>
      </c>
      <c r="GI14" s="252">
        <f xml:space="preserve"> Equity!GI$62</f>
        <v>0</v>
      </c>
      <c r="GJ14" s="252">
        <f xml:space="preserve"> Equity!GJ$62</f>
        <v>0</v>
      </c>
    </row>
    <row r="15" spans="1:441" x14ac:dyDescent="0.25">
      <c r="E15" s="252" t="str">
        <f xml:space="preserve"> Equity!E$16</f>
        <v>Share capital redemption POS</v>
      </c>
      <c r="F15" s="252">
        <f xml:space="preserve"> Equity!F$16</f>
        <v>0</v>
      </c>
      <c r="G15" s="252" t="str">
        <f xml:space="preserve"> Equity!G$16</f>
        <v>$ 000s</v>
      </c>
      <c r="H15" s="252">
        <f xml:space="preserve"> Equity!H$16</f>
        <v>30000.000000000004</v>
      </c>
      <c r="I15" s="252">
        <f xml:space="preserve"> Equity!I$16</f>
        <v>0</v>
      </c>
      <c r="J15" s="252">
        <f xml:space="preserve"> Equity!J$16</f>
        <v>0</v>
      </c>
      <c r="K15" s="252">
        <f xml:space="preserve"> Equity!K$16</f>
        <v>0</v>
      </c>
      <c r="L15" s="252">
        <f xml:space="preserve"> Equity!L$16</f>
        <v>0</v>
      </c>
      <c r="M15" s="252">
        <f xml:space="preserve"> Equity!M$16</f>
        <v>0</v>
      </c>
      <c r="N15" s="252">
        <f xml:space="preserve"> Equity!N$16</f>
        <v>0</v>
      </c>
      <c r="O15" s="252">
        <f xml:space="preserve"> Equity!O$16</f>
        <v>0</v>
      </c>
      <c r="P15" s="252">
        <f xml:space="preserve"> Equity!P$16</f>
        <v>0</v>
      </c>
      <c r="Q15" s="252">
        <f xml:space="preserve"> Equity!Q$16</f>
        <v>0</v>
      </c>
      <c r="R15" s="252">
        <f xml:space="preserve"> Equity!R$16</f>
        <v>0</v>
      </c>
      <c r="S15" s="252">
        <f xml:space="preserve"> Equity!S$16</f>
        <v>0</v>
      </c>
      <c r="T15" s="252">
        <f xml:space="preserve"> Equity!T$16</f>
        <v>0</v>
      </c>
      <c r="U15" s="252">
        <f xml:space="preserve"> Equity!U$16</f>
        <v>0</v>
      </c>
      <c r="V15" s="252">
        <f xml:space="preserve"> Equity!V$16</f>
        <v>0</v>
      </c>
      <c r="W15" s="252">
        <f xml:space="preserve"> Equity!W$16</f>
        <v>0</v>
      </c>
      <c r="X15" s="252">
        <f xml:space="preserve"> Equity!X$16</f>
        <v>0</v>
      </c>
      <c r="Y15" s="252">
        <f xml:space="preserve"> Equity!Y$16</f>
        <v>0</v>
      </c>
      <c r="Z15" s="252">
        <f xml:space="preserve"> Equity!Z$16</f>
        <v>0</v>
      </c>
      <c r="AA15" s="252">
        <f xml:space="preserve"> Equity!AA$16</f>
        <v>0</v>
      </c>
      <c r="AB15" s="252">
        <f xml:space="preserve"> Equity!AB$16</f>
        <v>0</v>
      </c>
      <c r="AC15" s="252">
        <f xml:space="preserve"> Equity!AC$16</f>
        <v>0</v>
      </c>
      <c r="AD15" s="252">
        <f xml:space="preserve"> Equity!AD$16</f>
        <v>0</v>
      </c>
      <c r="AE15" s="252">
        <f xml:space="preserve"> Equity!AE$16</f>
        <v>0</v>
      </c>
      <c r="AF15" s="252">
        <f xml:space="preserve"> Equity!AF$16</f>
        <v>0</v>
      </c>
      <c r="AG15" s="252">
        <f xml:space="preserve"> Equity!AG$16</f>
        <v>0</v>
      </c>
      <c r="AH15" s="252">
        <f xml:space="preserve"> Equity!AH$16</f>
        <v>0</v>
      </c>
      <c r="AI15" s="252">
        <f xml:space="preserve"> Equity!AI$16</f>
        <v>0</v>
      </c>
      <c r="AJ15" s="252">
        <f xml:space="preserve"> Equity!AJ$16</f>
        <v>0</v>
      </c>
      <c r="AK15" s="252">
        <f xml:space="preserve"> Equity!AK$16</f>
        <v>0</v>
      </c>
      <c r="AL15" s="252">
        <f xml:space="preserve"> Equity!AL$16</f>
        <v>0</v>
      </c>
      <c r="AM15" s="252">
        <f xml:space="preserve"> Equity!AM$16</f>
        <v>0</v>
      </c>
      <c r="AN15" s="252">
        <f xml:space="preserve"> Equity!AN$16</f>
        <v>0</v>
      </c>
      <c r="AO15" s="252">
        <f xml:space="preserve"> Equity!AO$16</f>
        <v>0</v>
      </c>
      <c r="AP15" s="252">
        <f xml:space="preserve"> Equity!AP$16</f>
        <v>0</v>
      </c>
      <c r="AQ15" s="252">
        <f xml:space="preserve"> Equity!AQ$16</f>
        <v>0</v>
      </c>
      <c r="AR15" s="252">
        <f xml:space="preserve"> Equity!AR$16</f>
        <v>0</v>
      </c>
      <c r="AS15" s="252">
        <f xml:space="preserve"> Equity!AS$16</f>
        <v>0</v>
      </c>
      <c r="AT15" s="252">
        <f xml:space="preserve"> Equity!AT$16</f>
        <v>0</v>
      </c>
      <c r="AU15" s="252">
        <f xml:space="preserve"> Equity!AU$16</f>
        <v>0</v>
      </c>
      <c r="AV15" s="252">
        <f xml:space="preserve"> Equity!AV$16</f>
        <v>0</v>
      </c>
      <c r="AW15" s="252">
        <f xml:space="preserve"> Equity!AW$16</f>
        <v>0</v>
      </c>
      <c r="AX15" s="252">
        <f xml:space="preserve"> Equity!AX$16</f>
        <v>0</v>
      </c>
      <c r="AY15" s="252">
        <f xml:space="preserve"> Equity!AY$16</f>
        <v>0</v>
      </c>
      <c r="AZ15" s="252">
        <f xml:space="preserve"> Equity!AZ$16</f>
        <v>0</v>
      </c>
      <c r="BA15" s="252">
        <f xml:space="preserve"> Equity!BA$16</f>
        <v>0</v>
      </c>
      <c r="BB15" s="252">
        <f xml:space="preserve"> Equity!BB$16</f>
        <v>0</v>
      </c>
      <c r="BC15" s="252">
        <f xml:space="preserve"> Equity!BC$16</f>
        <v>0</v>
      </c>
      <c r="BD15" s="252">
        <f xml:space="preserve"> Equity!BD$16</f>
        <v>0</v>
      </c>
      <c r="BE15" s="252">
        <f xml:space="preserve"> Equity!BE$16</f>
        <v>0</v>
      </c>
      <c r="BF15" s="252">
        <f xml:space="preserve"> Equity!BF$16</f>
        <v>0</v>
      </c>
      <c r="BG15" s="252">
        <f xml:space="preserve"> Equity!BG$16</f>
        <v>0</v>
      </c>
      <c r="BH15" s="252">
        <f xml:space="preserve"> Equity!BH$16</f>
        <v>0</v>
      </c>
      <c r="BI15" s="252">
        <f xml:space="preserve"> Equity!BI$16</f>
        <v>0</v>
      </c>
      <c r="BJ15" s="252">
        <f xml:space="preserve"> Equity!BJ$16</f>
        <v>0</v>
      </c>
      <c r="BK15" s="252">
        <f xml:space="preserve"> Equity!BK$16</f>
        <v>0</v>
      </c>
      <c r="BL15" s="252">
        <f xml:space="preserve"> Equity!BL$16</f>
        <v>0</v>
      </c>
      <c r="BM15" s="252">
        <f xml:space="preserve"> Equity!BM$16</f>
        <v>0</v>
      </c>
      <c r="BN15" s="252">
        <f xml:space="preserve"> Equity!BN$16</f>
        <v>0</v>
      </c>
      <c r="BO15" s="252">
        <f xml:space="preserve"> Equity!BO$16</f>
        <v>0</v>
      </c>
      <c r="BP15" s="252">
        <f xml:space="preserve"> Equity!BP$16</f>
        <v>0</v>
      </c>
      <c r="BQ15" s="252">
        <f xml:space="preserve"> Equity!BQ$16</f>
        <v>0</v>
      </c>
      <c r="BR15" s="252">
        <f xml:space="preserve"> Equity!BR$16</f>
        <v>0</v>
      </c>
      <c r="BS15" s="252">
        <f xml:space="preserve"> Equity!BS$16</f>
        <v>0</v>
      </c>
      <c r="BT15" s="252">
        <f xml:space="preserve"> Equity!BT$16</f>
        <v>0</v>
      </c>
      <c r="BU15" s="252">
        <f xml:space="preserve"> Equity!BU$16</f>
        <v>0</v>
      </c>
      <c r="BV15" s="252">
        <f xml:space="preserve"> Equity!BV$16</f>
        <v>0</v>
      </c>
      <c r="BW15" s="252">
        <f xml:space="preserve"> Equity!BW$16</f>
        <v>0</v>
      </c>
      <c r="BX15" s="252">
        <f xml:space="preserve"> Equity!BX$16</f>
        <v>0</v>
      </c>
      <c r="BY15" s="252">
        <f xml:space="preserve"> Equity!BY$16</f>
        <v>0</v>
      </c>
      <c r="BZ15" s="252">
        <f xml:space="preserve"> Equity!BZ$16</f>
        <v>0</v>
      </c>
      <c r="CA15" s="252">
        <f xml:space="preserve"> Equity!CA$16</f>
        <v>0</v>
      </c>
      <c r="CB15" s="252">
        <f xml:space="preserve"> Equity!CB$16</f>
        <v>0</v>
      </c>
      <c r="CC15" s="252">
        <f xml:space="preserve"> Equity!CC$16</f>
        <v>0</v>
      </c>
      <c r="CD15" s="252">
        <f xml:space="preserve"> Equity!CD$16</f>
        <v>0</v>
      </c>
      <c r="CE15" s="252">
        <f xml:space="preserve"> Equity!CE$16</f>
        <v>0</v>
      </c>
      <c r="CF15" s="252">
        <f xml:space="preserve"> Equity!CF$16</f>
        <v>0</v>
      </c>
      <c r="CG15" s="252">
        <f xml:space="preserve"> Equity!CG$16</f>
        <v>0</v>
      </c>
      <c r="CH15" s="252">
        <f xml:space="preserve"> Equity!CH$16</f>
        <v>0</v>
      </c>
      <c r="CI15" s="252">
        <f xml:space="preserve"> Equity!CI$16</f>
        <v>0</v>
      </c>
      <c r="CJ15" s="252">
        <f xml:space="preserve"> Equity!CJ$16</f>
        <v>0</v>
      </c>
      <c r="CK15" s="252">
        <f xml:space="preserve"> Equity!CK$16</f>
        <v>0</v>
      </c>
      <c r="CL15" s="252">
        <f xml:space="preserve"> Equity!CL$16</f>
        <v>0</v>
      </c>
      <c r="CM15" s="252">
        <f xml:space="preserve"> Equity!CM$16</f>
        <v>0</v>
      </c>
      <c r="CN15" s="252">
        <f xml:space="preserve"> Equity!CN$16</f>
        <v>0</v>
      </c>
      <c r="CO15" s="252">
        <f xml:space="preserve"> Equity!CO$16</f>
        <v>0</v>
      </c>
      <c r="CP15" s="252">
        <f xml:space="preserve"> Equity!CP$16</f>
        <v>0</v>
      </c>
      <c r="CQ15" s="252">
        <f xml:space="preserve"> Equity!CQ$16</f>
        <v>0</v>
      </c>
      <c r="CR15" s="252">
        <f xml:space="preserve"> Equity!CR$16</f>
        <v>0</v>
      </c>
      <c r="CS15" s="252">
        <f xml:space="preserve"> Equity!CS$16</f>
        <v>0</v>
      </c>
      <c r="CT15" s="252">
        <f xml:space="preserve"> Equity!CT$16</f>
        <v>0</v>
      </c>
      <c r="CU15" s="252">
        <f xml:space="preserve"> Equity!CU$16</f>
        <v>0</v>
      </c>
      <c r="CV15" s="252">
        <f xml:space="preserve"> Equity!CV$16</f>
        <v>0</v>
      </c>
      <c r="CW15" s="252">
        <f xml:space="preserve"> Equity!CW$16</f>
        <v>0</v>
      </c>
      <c r="CX15" s="252">
        <f xml:space="preserve"> Equity!CX$16</f>
        <v>0</v>
      </c>
      <c r="CY15" s="252">
        <f xml:space="preserve"> Equity!CY$16</f>
        <v>0</v>
      </c>
      <c r="CZ15" s="252">
        <f xml:space="preserve"> Equity!CZ$16</f>
        <v>0</v>
      </c>
      <c r="DA15" s="252">
        <f xml:space="preserve"> Equity!DA$16</f>
        <v>0</v>
      </c>
      <c r="DB15" s="252">
        <f xml:space="preserve"> Equity!DB$16</f>
        <v>0</v>
      </c>
      <c r="DC15" s="252">
        <f xml:space="preserve"> Equity!DC$16</f>
        <v>0</v>
      </c>
      <c r="DD15" s="252">
        <f xml:space="preserve"> Equity!DD$16</f>
        <v>0</v>
      </c>
      <c r="DE15" s="252">
        <f xml:space="preserve"> Equity!DE$16</f>
        <v>0</v>
      </c>
      <c r="DF15" s="252">
        <f xml:space="preserve"> Equity!DF$16</f>
        <v>0</v>
      </c>
      <c r="DG15" s="252">
        <f xml:space="preserve"> Equity!DG$16</f>
        <v>0</v>
      </c>
      <c r="DH15" s="252">
        <f xml:space="preserve"> Equity!DH$16</f>
        <v>30000.000000000004</v>
      </c>
      <c r="DI15" s="252">
        <f xml:space="preserve"> Equity!DI$16</f>
        <v>0</v>
      </c>
      <c r="DJ15" s="252">
        <f xml:space="preserve"> Equity!DJ$16</f>
        <v>0</v>
      </c>
      <c r="DK15" s="252">
        <f xml:space="preserve"> Equity!DK$16</f>
        <v>0</v>
      </c>
      <c r="DL15" s="252">
        <f xml:space="preserve"> Equity!DL$16</f>
        <v>0</v>
      </c>
      <c r="DM15" s="252">
        <f xml:space="preserve"> Equity!DM$16</f>
        <v>0</v>
      </c>
      <c r="DN15" s="252">
        <f xml:space="preserve"> Equity!DN$16</f>
        <v>0</v>
      </c>
      <c r="DO15" s="252">
        <f xml:space="preserve"> Equity!DO$16</f>
        <v>0</v>
      </c>
      <c r="DP15" s="252">
        <f xml:space="preserve"> Equity!DP$16</f>
        <v>0</v>
      </c>
      <c r="DQ15" s="252">
        <f xml:space="preserve"> Equity!DQ$16</f>
        <v>0</v>
      </c>
      <c r="DR15" s="252">
        <f xml:space="preserve"> Equity!DR$16</f>
        <v>0</v>
      </c>
      <c r="DS15" s="252">
        <f xml:space="preserve"> Equity!DS$16</f>
        <v>0</v>
      </c>
      <c r="DT15" s="252">
        <f xml:space="preserve"> Equity!DT$16</f>
        <v>0</v>
      </c>
      <c r="DU15" s="252">
        <f xml:space="preserve"> Equity!DU$16</f>
        <v>0</v>
      </c>
      <c r="DV15" s="252">
        <f xml:space="preserve"> Equity!DV$16</f>
        <v>0</v>
      </c>
      <c r="DW15" s="252">
        <f xml:space="preserve"> Equity!DW$16</f>
        <v>0</v>
      </c>
      <c r="DX15" s="252">
        <f xml:space="preserve"> Equity!DX$16</f>
        <v>0</v>
      </c>
      <c r="DY15" s="252">
        <f xml:space="preserve"> Equity!DY$16</f>
        <v>0</v>
      </c>
      <c r="DZ15" s="252">
        <f xml:space="preserve"> Equity!DZ$16</f>
        <v>0</v>
      </c>
      <c r="EA15" s="252">
        <f xml:space="preserve"> Equity!EA$16</f>
        <v>0</v>
      </c>
      <c r="EB15" s="252">
        <f xml:space="preserve"> Equity!EB$16</f>
        <v>0</v>
      </c>
      <c r="EC15" s="252">
        <f xml:space="preserve"> Equity!EC$16</f>
        <v>0</v>
      </c>
      <c r="ED15" s="252">
        <f xml:space="preserve"> Equity!ED$16</f>
        <v>0</v>
      </c>
      <c r="EE15" s="252">
        <f xml:space="preserve"> Equity!EE$16</f>
        <v>0</v>
      </c>
      <c r="EF15" s="252">
        <f xml:space="preserve"> Equity!EF$16</f>
        <v>0</v>
      </c>
      <c r="EG15" s="252">
        <f xml:space="preserve"> Equity!EG$16</f>
        <v>0</v>
      </c>
      <c r="EH15" s="252">
        <f xml:space="preserve"> Equity!EH$16</f>
        <v>0</v>
      </c>
      <c r="EI15" s="252">
        <f xml:space="preserve"> Equity!EI$16</f>
        <v>0</v>
      </c>
      <c r="EJ15" s="252">
        <f xml:space="preserve"> Equity!EJ$16</f>
        <v>0</v>
      </c>
      <c r="EK15" s="252">
        <f xml:space="preserve"> Equity!EK$16</f>
        <v>0</v>
      </c>
      <c r="EL15" s="252">
        <f xml:space="preserve"> Equity!EL$16</f>
        <v>0</v>
      </c>
      <c r="EM15" s="252">
        <f xml:space="preserve"> Equity!EM$16</f>
        <v>0</v>
      </c>
      <c r="EN15" s="252">
        <f xml:space="preserve"> Equity!EN$16</f>
        <v>0</v>
      </c>
      <c r="EO15" s="252">
        <f xml:space="preserve"> Equity!EO$16</f>
        <v>0</v>
      </c>
      <c r="EP15" s="252">
        <f xml:space="preserve"> Equity!EP$16</f>
        <v>0</v>
      </c>
      <c r="EQ15" s="252">
        <f xml:space="preserve"> Equity!EQ$16</f>
        <v>0</v>
      </c>
      <c r="ER15" s="252">
        <f xml:space="preserve"> Equity!ER$16</f>
        <v>0</v>
      </c>
      <c r="ES15" s="252">
        <f xml:space="preserve"> Equity!ES$16</f>
        <v>0</v>
      </c>
      <c r="ET15" s="252">
        <f xml:space="preserve"> Equity!ET$16</f>
        <v>0</v>
      </c>
      <c r="EU15" s="252">
        <f xml:space="preserve"> Equity!EU$16</f>
        <v>0</v>
      </c>
      <c r="EV15" s="252">
        <f xml:space="preserve"> Equity!EV$16</f>
        <v>0</v>
      </c>
      <c r="EW15" s="252">
        <f xml:space="preserve"> Equity!EW$16</f>
        <v>0</v>
      </c>
      <c r="EX15" s="252">
        <f xml:space="preserve"> Equity!EX$16</f>
        <v>0</v>
      </c>
      <c r="EY15" s="252">
        <f xml:space="preserve"> Equity!EY$16</f>
        <v>0</v>
      </c>
      <c r="EZ15" s="252">
        <f xml:space="preserve"> Equity!EZ$16</f>
        <v>0</v>
      </c>
      <c r="FA15" s="252">
        <f xml:space="preserve"> Equity!FA$16</f>
        <v>0</v>
      </c>
      <c r="FB15" s="252">
        <f xml:space="preserve"> Equity!FB$16</f>
        <v>0</v>
      </c>
      <c r="FC15" s="252">
        <f xml:space="preserve"> Equity!FC$16</f>
        <v>0</v>
      </c>
      <c r="FD15" s="252">
        <f xml:space="preserve"> Equity!FD$16</f>
        <v>0</v>
      </c>
      <c r="FE15" s="252">
        <f xml:space="preserve"> Equity!FE$16</f>
        <v>0</v>
      </c>
      <c r="FF15" s="252">
        <f xml:space="preserve"> Equity!FF$16</f>
        <v>0</v>
      </c>
      <c r="FG15" s="252">
        <f xml:space="preserve"> Equity!FG$16</f>
        <v>0</v>
      </c>
      <c r="FH15" s="252">
        <f xml:space="preserve"> Equity!FH$16</f>
        <v>0</v>
      </c>
      <c r="FI15" s="252">
        <f xml:space="preserve"> Equity!FI$16</f>
        <v>0</v>
      </c>
      <c r="FJ15" s="252">
        <f xml:space="preserve"> Equity!FJ$16</f>
        <v>0</v>
      </c>
      <c r="FK15" s="252">
        <f xml:space="preserve"> Equity!FK$16</f>
        <v>0</v>
      </c>
      <c r="FL15" s="252">
        <f xml:space="preserve"> Equity!FL$16</f>
        <v>0</v>
      </c>
      <c r="FM15" s="252">
        <f xml:space="preserve"> Equity!FM$16</f>
        <v>0</v>
      </c>
      <c r="FN15" s="252">
        <f xml:space="preserve"> Equity!FN$16</f>
        <v>0</v>
      </c>
      <c r="FO15" s="252">
        <f xml:space="preserve"> Equity!FO$16</f>
        <v>0</v>
      </c>
      <c r="FP15" s="252">
        <f xml:space="preserve"> Equity!FP$16</f>
        <v>0</v>
      </c>
      <c r="FQ15" s="252">
        <f xml:space="preserve"> Equity!FQ$16</f>
        <v>0</v>
      </c>
      <c r="FR15" s="252">
        <f xml:space="preserve"> Equity!FR$16</f>
        <v>0</v>
      </c>
      <c r="FS15" s="252">
        <f xml:space="preserve"> Equity!FS$16</f>
        <v>0</v>
      </c>
      <c r="FT15" s="252">
        <f xml:space="preserve"> Equity!FT$16</f>
        <v>0</v>
      </c>
      <c r="FU15" s="252">
        <f xml:space="preserve"> Equity!FU$16</f>
        <v>0</v>
      </c>
      <c r="FV15" s="252">
        <f xml:space="preserve"> Equity!FV$16</f>
        <v>0</v>
      </c>
      <c r="FW15" s="252">
        <f xml:space="preserve"> Equity!FW$16</f>
        <v>0</v>
      </c>
      <c r="FX15" s="252">
        <f xml:space="preserve"> Equity!FX$16</f>
        <v>0</v>
      </c>
      <c r="FY15" s="252">
        <f xml:space="preserve"> Equity!FY$16</f>
        <v>0</v>
      </c>
      <c r="FZ15" s="252">
        <f xml:space="preserve"> Equity!FZ$16</f>
        <v>0</v>
      </c>
      <c r="GA15" s="252">
        <f xml:space="preserve"> Equity!GA$16</f>
        <v>0</v>
      </c>
      <c r="GB15" s="252">
        <f xml:space="preserve"> Equity!GB$16</f>
        <v>0</v>
      </c>
      <c r="GC15" s="252">
        <f xml:space="preserve"> Equity!GC$16</f>
        <v>0</v>
      </c>
      <c r="GD15" s="252">
        <f xml:space="preserve"> Equity!GD$16</f>
        <v>0</v>
      </c>
      <c r="GE15" s="252">
        <f xml:space="preserve"> Equity!GE$16</f>
        <v>0</v>
      </c>
      <c r="GF15" s="252">
        <f xml:space="preserve"> Equity!GF$16</f>
        <v>0</v>
      </c>
      <c r="GG15" s="252">
        <f xml:space="preserve"> Equity!GG$16</f>
        <v>0</v>
      </c>
      <c r="GH15" s="252">
        <f xml:space="preserve"> Equity!GH$16</f>
        <v>0</v>
      </c>
      <c r="GI15" s="252">
        <f xml:space="preserve"> Equity!GI$16</f>
        <v>0</v>
      </c>
      <c r="GJ15" s="252">
        <f xml:space="preserve"> Equity!GJ$16</f>
        <v>0</v>
      </c>
    </row>
    <row r="16" spans="1:441" x14ac:dyDescent="0.25">
      <c r="E16" s="12" t="s">
        <v>204</v>
      </c>
      <c r="G16" s="12" t="str">
        <f xml:space="preserve"> SMU</f>
        <v>$ 000s</v>
      </c>
      <c r="H16" s="12">
        <f xml:space="preserve"> SUM(J16:GJ16)</f>
        <v>210977.06632059172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-30000.000000000004</v>
      </c>
      <c r="M16" s="12">
        <f t="shared" si="0"/>
        <v>1961.8750000000018</v>
      </c>
      <c r="N16" s="12">
        <f t="shared" si="0"/>
        <v>2450.6750000000011</v>
      </c>
      <c r="O16" s="12">
        <f t="shared" si="0"/>
        <v>0</v>
      </c>
      <c r="P16" s="12">
        <f t="shared" si="0"/>
        <v>0</v>
      </c>
      <c r="Q16" s="12">
        <f t="shared" si="0"/>
        <v>593.38376865671762</v>
      </c>
      <c r="R16" s="12">
        <f t="shared" si="0"/>
        <v>2535.1436567164192</v>
      </c>
      <c r="S16" s="12">
        <f t="shared" si="0"/>
        <v>0</v>
      </c>
      <c r="T16" s="12">
        <f t="shared" si="0"/>
        <v>0</v>
      </c>
      <c r="U16" s="12">
        <f t="shared" si="0"/>
        <v>877.74846383753129</v>
      </c>
      <c r="V16" s="12">
        <f t="shared" si="0"/>
        <v>2619.7527678770348</v>
      </c>
      <c r="W16" s="12">
        <f t="shared" si="0"/>
        <v>0</v>
      </c>
      <c r="X16" s="12">
        <f t="shared" si="0"/>
        <v>0</v>
      </c>
      <c r="Y16" s="12">
        <f t="shared" si="0"/>
        <v>1153.4809652612266</v>
      </c>
      <c r="Z16" s="12">
        <f t="shared" si="0"/>
        <v>2704.5016347035175</v>
      </c>
      <c r="AA16" s="12">
        <f t="shared" si="0"/>
        <v>0</v>
      </c>
      <c r="AB16" s="12">
        <f t="shared" si="0"/>
        <v>0</v>
      </c>
      <c r="AC16" s="12">
        <f t="shared" si="0"/>
        <v>1447.2237838420174</v>
      </c>
      <c r="AD16" s="12">
        <f t="shared" si="0"/>
        <v>2789.3895618940492</v>
      </c>
      <c r="AE16" s="12">
        <f t="shared" si="0"/>
        <v>0</v>
      </c>
      <c r="AF16" s="12">
        <f t="shared" si="0"/>
        <v>0</v>
      </c>
      <c r="AG16" s="12">
        <f t="shared" si="0"/>
        <v>1732.3319366587261</v>
      </c>
      <c r="AH16" s="12">
        <f t="shared" si="0"/>
        <v>2874.4158576060199</v>
      </c>
      <c r="AI16" s="12">
        <f t="shared" si="0"/>
        <v>0</v>
      </c>
      <c r="AJ16" s="12">
        <f t="shared" si="0"/>
        <v>0</v>
      </c>
      <c r="AK16" s="12">
        <f t="shared" si="0"/>
        <v>2017.685446924108</v>
      </c>
      <c r="AL16" s="12">
        <f t="shared" si="0"/>
        <v>2959.5798334388264</v>
      </c>
      <c r="AM16" s="12">
        <f t="shared" si="0"/>
        <v>0</v>
      </c>
      <c r="AN16" s="12">
        <f t="shared" si="0"/>
        <v>0</v>
      </c>
      <c r="AO16" s="12">
        <f t="shared" si="0"/>
        <v>2299.3018439543371</v>
      </c>
      <c r="AP16" s="12">
        <f t="shared" ref="AP16:BU16" si="1" xml:space="preserve"> $F10 * AP12 - $F11 * AP13 + AP14 + AP15</f>
        <v>3044.8808044167417</v>
      </c>
      <c r="AQ16" s="12">
        <f t="shared" si="1"/>
        <v>0</v>
      </c>
      <c r="AR16" s="12">
        <f t="shared" si="1"/>
        <v>0</v>
      </c>
      <c r="AS16" s="12">
        <f t="shared" si="1"/>
        <v>2589.123663138645</v>
      </c>
      <c r="AT16" s="12">
        <f t="shared" si="1"/>
        <v>3130.3180889718847</v>
      </c>
      <c r="AU16" s="12">
        <f t="shared" si="1"/>
        <v>53.57271886289368</v>
      </c>
      <c r="AV16" s="12">
        <f t="shared" si="1"/>
        <v>84.810218862894544</v>
      </c>
      <c r="AW16" s="12">
        <f t="shared" si="1"/>
        <v>2736.823008183313</v>
      </c>
      <c r="AX16" s="12">
        <f t="shared" si="1"/>
        <v>3215.891008927249</v>
      </c>
      <c r="AY16" s="12">
        <f t="shared" si="1"/>
        <v>154.59300384367543</v>
      </c>
      <c r="AZ16" s="12">
        <f t="shared" si="1"/>
        <v>183.38050384367671</v>
      </c>
      <c r="BA16" s="12">
        <f t="shared" si="1"/>
        <v>4573.5552320231973</v>
      </c>
      <c r="BB16" s="12">
        <f t="shared" si="1"/>
        <v>5023.42388947985</v>
      </c>
      <c r="BC16" s="12">
        <f t="shared" si="1"/>
        <v>1949.3213968593791</v>
      </c>
      <c r="BD16" s="12">
        <f t="shared" si="1"/>
        <v>1949.3213968593805</v>
      </c>
      <c r="BE16" s="12">
        <f t="shared" si="1"/>
        <v>4548.9355542519379</v>
      </c>
      <c r="BF16" s="12">
        <f t="shared" si="1"/>
        <v>4996.5660591839314</v>
      </c>
      <c r="BG16" s="12">
        <f t="shared" si="1"/>
        <v>1937.7576088153023</v>
      </c>
      <c r="BH16" s="12">
        <f t="shared" si="1"/>
        <v>1937.7576088153037</v>
      </c>
      <c r="BI16" s="12">
        <f t="shared" si="1"/>
        <v>4524.4383624397406</v>
      </c>
      <c r="BJ16" s="12">
        <f t="shared" si="1"/>
        <v>4969.8418499342615</v>
      </c>
      <c r="BK16" s="12">
        <f t="shared" si="1"/>
        <v>1926.2513520550283</v>
      </c>
      <c r="BL16" s="12">
        <f t="shared" si="1"/>
        <v>1926.2513520550297</v>
      </c>
      <c r="BM16" s="12">
        <f t="shared" si="1"/>
        <v>4500.0630472037219</v>
      </c>
      <c r="BN16" s="12">
        <f t="shared" si="1"/>
        <v>4943.2505969495141</v>
      </c>
      <c r="BO16" s="12">
        <f t="shared" si="1"/>
        <v>1914.8023403532616</v>
      </c>
      <c r="BP16" s="12">
        <f t="shared" si="1"/>
        <v>1914.8023403532634</v>
      </c>
      <c r="BQ16" s="12">
        <f t="shared" si="1"/>
        <v>4475.8090021927592</v>
      </c>
      <c r="BR16" s="12">
        <f t="shared" si="1"/>
        <v>4916.791638755737</v>
      </c>
      <c r="BS16" s="12">
        <f t="shared" si="1"/>
        <v>1903.4102889087189</v>
      </c>
      <c r="BT16" s="12">
        <f t="shared" si="1"/>
        <v>1903.4102889087203</v>
      </c>
      <c r="BU16" s="12">
        <f t="shared" si="1"/>
        <v>4451.675624072398</v>
      </c>
      <c r="BV16" s="12">
        <f t="shared" ref="BV16:DA16" si="2" xml:space="preserve"> $F10 * BV12 - $F11 * BV13 + BV14 + BV15</f>
        <v>4890.464317169889</v>
      </c>
      <c r="BW16" s="12">
        <f t="shared" si="2"/>
        <v>1892.0749143370344</v>
      </c>
      <c r="BX16" s="12">
        <f t="shared" si="2"/>
        <v>1892.0749143370358</v>
      </c>
      <c r="BY16" s="12">
        <f t="shared" si="2"/>
        <v>4427.6623125098486</v>
      </c>
      <c r="BZ16" s="12">
        <f t="shared" si="2"/>
        <v>4864.2679772834717</v>
      </c>
      <c r="CA16" s="12">
        <f t="shared" si="2"/>
        <v>1880.7959346637153</v>
      </c>
      <c r="CB16" s="12">
        <f t="shared" si="2"/>
        <v>1880.7959346637167</v>
      </c>
      <c r="CC16" s="12">
        <f t="shared" si="2"/>
        <v>4403.7684701590542</v>
      </c>
      <c r="CD16" s="12">
        <f t="shared" si="2"/>
        <v>4838.2019674462408</v>
      </c>
      <c r="CE16" s="12">
        <f t="shared" si="2"/>
        <v>869.57306931713674</v>
      </c>
      <c r="CF16" s="12">
        <f t="shared" si="2"/>
        <v>869.57306931713174</v>
      </c>
      <c r="CG16" s="12">
        <f t="shared" si="2"/>
        <v>3379.993502645827</v>
      </c>
      <c r="CH16" s="12">
        <f t="shared" si="2"/>
        <v>3812.265639249993</v>
      </c>
      <c r="CI16" s="12">
        <f t="shared" si="2"/>
        <v>858.40603912152346</v>
      </c>
      <c r="CJ16" s="12">
        <f t="shared" si="2"/>
        <v>858.40603912152437</v>
      </c>
      <c r="CK16" s="12">
        <f t="shared" si="2"/>
        <v>3356.3368185530626</v>
      </c>
      <c r="CL16" s="12">
        <f t="shared" si="2"/>
        <v>3786.45834751243</v>
      </c>
      <c r="CM16" s="12">
        <f t="shared" si="2"/>
        <v>847.29456629007291</v>
      </c>
      <c r="CN16" s="12">
        <f t="shared" si="2"/>
        <v>847.29456629007427</v>
      </c>
      <c r="CO16" s="12">
        <f t="shared" si="2"/>
        <v>3332.7978294060313</v>
      </c>
      <c r="CP16" s="12">
        <f t="shared" si="2"/>
        <v>3760.779450261125</v>
      </c>
      <c r="CQ16" s="12">
        <f t="shared" si="2"/>
        <v>836.23837441798332</v>
      </c>
      <c r="CR16" s="12">
        <f t="shared" si="2"/>
        <v>836.23837441798423</v>
      </c>
      <c r="CS16" s="12">
        <f t="shared" si="2"/>
        <v>3309.375949657745</v>
      </c>
      <c r="CT16" s="12">
        <f t="shared" si="2"/>
        <v>3735.2283087175392</v>
      </c>
      <c r="CU16" s="12">
        <f t="shared" si="2"/>
        <v>825.23718847560622</v>
      </c>
      <c r="CV16" s="12">
        <f t="shared" si="2"/>
        <v>825.23718847560713</v>
      </c>
      <c r="CW16" s="12">
        <f t="shared" si="2"/>
        <v>3286.0705966743726</v>
      </c>
      <c r="CX16" s="12">
        <f t="shared" si="2"/>
        <v>3709.8042872811347</v>
      </c>
      <c r="CY16" s="12">
        <f t="shared" si="2"/>
        <v>814.29073480159832</v>
      </c>
      <c r="CZ16" s="12">
        <f t="shared" si="2"/>
        <v>814.29073480159968</v>
      </c>
      <c r="DA16" s="12">
        <f t="shared" si="2"/>
        <v>3262.881190720771</v>
      </c>
      <c r="DB16" s="12">
        <f t="shared" ref="DB16:EG16" si="3" xml:space="preserve"> $F10 * DB12 - $F11 * DB13 + DB14 + DB15</f>
        <v>3684.5067535135677</v>
      </c>
      <c r="DC16" s="12">
        <f t="shared" si="3"/>
        <v>803.3987410961181</v>
      </c>
      <c r="DD16" s="12">
        <f t="shared" si="3"/>
        <v>803.39874109611901</v>
      </c>
      <c r="DE16" s="12">
        <f t="shared" si="3"/>
        <v>3239.8071549460401</v>
      </c>
      <c r="DF16" s="12">
        <f t="shared" si="3"/>
        <v>3659.3350781229528</v>
      </c>
      <c r="DG16" s="12">
        <f t="shared" si="3"/>
        <v>792.56093641404777</v>
      </c>
      <c r="DH16" s="12">
        <f t="shared" si="3"/>
        <v>30792.560936414044</v>
      </c>
      <c r="DI16" s="12">
        <f t="shared" si="3"/>
        <v>0</v>
      </c>
      <c r="DJ16" s="12">
        <f t="shared" si="3"/>
        <v>0</v>
      </c>
      <c r="DK16" s="12">
        <f t="shared" si="3"/>
        <v>0</v>
      </c>
      <c r="DL16" s="12">
        <f t="shared" si="3"/>
        <v>0</v>
      </c>
      <c r="DM16" s="12">
        <f t="shared" si="3"/>
        <v>0</v>
      </c>
      <c r="DN16" s="12">
        <f t="shared" si="3"/>
        <v>0</v>
      </c>
      <c r="DO16" s="12">
        <f t="shared" si="3"/>
        <v>0</v>
      </c>
      <c r="DP16" s="12">
        <f t="shared" si="3"/>
        <v>0</v>
      </c>
      <c r="DQ16" s="12">
        <f t="shared" si="3"/>
        <v>0</v>
      </c>
      <c r="DR16" s="12">
        <f t="shared" si="3"/>
        <v>0</v>
      </c>
      <c r="DS16" s="12">
        <f t="shared" si="3"/>
        <v>0</v>
      </c>
      <c r="DT16" s="12">
        <f t="shared" si="3"/>
        <v>0</v>
      </c>
      <c r="DU16" s="12">
        <f t="shared" si="3"/>
        <v>0</v>
      </c>
      <c r="DV16" s="12">
        <f t="shared" si="3"/>
        <v>0</v>
      </c>
      <c r="DW16" s="12">
        <f t="shared" si="3"/>
        <v>0</v>
      </c>
      <c r="DX16" s="12">
        <f t="shared" si="3"/>
        <v>0</v>
      </c>
      <c r="DY16" s="12">
        <f t="shared" si="3"/>
        <v>0</v>
      </c>
      <c r="DZ16" s="12">
        <f t="shared" si="3"/>
        <v>0</v>
      </c>
      <c r="EA16" s="12">
        <f t="shared" si="3"/>
        <v>0</v>
      </c>
      <c r="EB16" s="12">
        <f t="shared" si="3"/>
        <v>0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63" t="str">
        <f xml:space="preserve"> Time!E$25</f>
        <v>Model period ending</v>
      </c>
      <c r="F18" s="563">
        <f xml:space="preserve"> Time!F$25</f>
        <v>0</v>
      </c>
      <c r="G18" s="563" t="str">
        <f xml:space="preserve"> Time!G$25</f>
        <v>date</v>
      </c>
      <c r="H18" s="563">
        <f xml:space="preserve"> Time!H$25</f>
        <v>0</v>
      </c>
      <c r="I18" s="563">
        <f xml:space="preserve"> Time!I$25</f>
        <v>0</v>
      </c>
      <c r="J18" s="563">
        <f xml:space="preserve"> Time!J$25</f>
        <v>44104</v>
      </c>
      <c r="K18" s="563">
        <f xml:space="preserve"> Time!K$25</f>
        <v>44196</v>
      </c>
      <c r="L18" s="563">
        <f xml:space="preserve"> Time!L$25</f>
        <v>44286</v>
      </c>
      <c r="M18" s="563">
        <f xml:space="preserve"> Time!M$25</f>
        <v>44377</v>
      </c>
      <c r="N18" s="563">
        <f xml:space="preserve"> Time!N$25</f>
        <v>44469</v>
      </c>
      <c r="O18" s="563">
        <f xml:space="preserve"> Time!O$25</f>
        <v>44561</v>
      </c>
      <c r="P18" s="563">
        <f xml:space="preserve"> Time!P$25</f>
        <v>44651</v>
      </c>
      <c r="Q18" s="563">
        <f xml:space="preserve"> Time!Q$25</f>
        <v>44742</v>
      </c>
      <c r="R18" s="563">
        <f xml:space="preserve"> Time!R$25</f>
        <v>44834</v>
      </c>
      <c r="S18" s="563">
        <f xml:space="preserve"> Time!S$25</f>
        <v>44926</v>
      </c>
      <c r="T18" s="563">
        <f xml:space="preserve"> Time!T$25</f>
        <v>45016</v>
      </c>
      <c r="U18" s="563">
        <f xml:space="preserve"> Time!U$25</f>
        <v>45107</v>
      </c>
      <c r="V18" s="563">
        <f xml:space="preserve"> Time!V$25</f>
        <v>45199</v>
      </c>
      <c r="W18" s="563">
        <f xml:space="preserve"> Time!W$25</f>
        <v>45291</v>
      </c>
      <c r="X18" s="563">
        <f xml:space="preserve"> Time!X$25</f>
        <v>45382</v>
      </c>
      <c r="Y18" s="563">
        <f xml:space="preserve"> Time!Y$25</f>
        <v>45473</v>
      </c>
      <c r="Z18" s="563">
        <f xml:space="preserve"> Time!Z$25</f>
        <v>45565</v>
      </c>
      <c r="AA18" s="563">
        <f xml:space="preserve"> Time!AA$25</f>
        <v>45657</v>
      </c>
      <c r="AB18" s="563">
        <f xml:space="preserve"> Time!AB$25</f>
        <v>45747</v>
      </c>
      <c r="AC18" s="563">
        <f xml:space="preserve"> Time!AC$25</f>
        <v>45838</v>
      </c>
      <c r="AD18" s="563">
        <f xml:space="preserve"> Time!AD$25</f>
        <v>45930</v>
      </c>
      <c r="AE18" s="563">
        <f xml:space="preserve"> Time!AE$25</f>
        <v>46022</v>
      </c>
      <c r="AF18" s="563">
        <f xml:space="preserve"> Time!AF$25</f>
        <v>46112</v>
      </c>
      <c r="AG18" s="563">
        <f xml:space="preserve"> Time!AG$25</f>
        <v>46203</v>
      </c>
      <c r="AH18" s="563">
        <f xml:space="preserve"> Time!AH$25</f>
        <v>46295</v>
      </c>
      <c r="AI18" s="563">
        <f xml:space="preserve"> Time!AI$25</f>
        <v>46387</v>
      </c>
      <c r="AJ18" s="563">
        <f xml:space="preserve"> Time!AJ$25</f>
        <v>46477</v>
      </c>
      <c r="AK18" s="563">
        <f xml:space="preserve"> Time!AK$25</f>
        <v>46568</v>
      </c>
      <c r="AL18" s="563">
        <f xml:space="preserve"> Time!AL$25</f>
        <v>46660</v>
      </c>
      <c r="AM18" s="563">
        <f xml:space="preserve"> Time!AM$25</f>
        <v>46752</v>
      </c>
      <c r="AN18" s="563">
        <f xml:space="preserve"> Time!AN$25</f>
        <v>46843</v>
      </c>
      <c r="AO18" s="563">
        <f xml:space="preserve"> Time!AO$25</f>
        <v>46934</v>
      </c>
      <c r="AP18" s="563">
        <f xml:space="preserve"> Time!AP$25</f>
        <v>47026</v>
      </c>
      <c r="AQ18" s="563">
        <f xml:space="preserve"> Time!AQ$25</f>
        <v>47118</v>
      </c>
      <c r="AR18" s="563">
        <f xml:space="preserve"> Time!AR$25</f>
        <v>47208</v>
      </c>
      <c r="AS18" s="563">
        <f xml:space="preserve"> Time!AS$25</f>
        <v>47299</v>
      </c>
      <c r="AT18" s="563">
        <f xml:space="preserve"> Time!AT$25</f>
        <v>47391</v>
      </c>
      <c r="AU18" s="563">
        <f xml:space="preserve"> Time!AU$25</f>
        <v>47483</v>
      </c>
      <c r="AV18" s="563">
        <f xml:space="preserve"> Time!AV$25</f>
        <v>47573</v>
      </c>
      <c r="AW18" s="563">
        <f xml:space="preserve"> Time!AW$25</f>
        <v>47664</v>
      </c>
      <c r="AX18" s="563">
        <f xml:space="preserve"> Time!AX$25</f>
        <v>47756</v>
      </c>
      <c r="AY18" s="563">
        <f xml:space="preserve"> Time!AY$25</f>
        <v>47848</v>
      </c>
      <c r="AZ18" s="563">
        <f xml:space="preserve"> Time!AZ$25</f>
        <v>47938</v>
      </c>
      <c r="BA18" s="563">
        <f xml:space="preserve"> Time!BA$25</f>
        <v>48029</v>
      </c>
      <c r="BB18" s="563">
        <f xml:space="preserve"> Time!BB$25</f>
        <v>48121</v>
      </c>
      <c r="BC18" s="563">
        <f xml:space="preserve"> Time!BC$25</f>
        <v>48213</v>
      </c>
      <c r="BD18" s="563">
        <f xml:space="preserve"> Time!BD$25</f>
        <v>48304</v>
      </c>
      <c r="BE18" s="563">
        <f xml:space="preserve"> Time!BE$25</f>
        <v>48395</v>
      </c>
      <c r="BF18" s="563">
        <f xml:space="preserve"> Time!BF$25</f>
        <v>48487</v>
      </c>
      <c r="BG18" s="563">
        <f xml:space="preserve"> Time!BG$25</f>
        <v>48579</v>
      </c>
      <c r="BH18" s="563">
        <f xml:space="preserve"> Time!BH$25</f>
        <v>48669</v>
      </c>
      <c r="BI18" s="563">
        <f xml:space="preserve"> Time!BI$25</f>
        <v>48760</v>
      </c>
      <c r="BJ18" s="563">
        <f xml:space="preserve"> Time!BJ$25</f>
        <v>48852</v>
      </c>
      <c r="BK18" s="563">
        <f xml:space="preserve"> Time!BK$25</f>
        <v>48944</v>
      </c>
      <c r="BL18" s="563">
        <f xml:space="preserve"> Time!BL$25</f>
        <v>49034</v>
      </c>
      <c r="BM18" s="563">
        <f xml:space="preserve"> Time!BM$25</f>
        <v>49125</v>
      </c>
      <c r="BN18" s="563">
        <f xml:space="preserve"> Time!BN$25</f>
        <v>49217</v>
      </c>
      <c r="BO18" s="563">
        <f xml:space="preserve"> Time!BO$25</f>
        <v>49309</v>
      </c>
      <c r="BP18" s="563">
        <f xml:space="preserve"> Time!BP$25</f>
        <v>49399</v>
      </c>
      <c r="BQ18" s="563">
        <f xml:space="preserve"> Time!BQ$25</f>
        <v>49490</v>
      </c>
      <c r="BR18" s="563">
        <f xml:space="preserve"> Time!BR$25</f>
        <v>49582</v>
      </c>
      <c r="BS18" s="563">
        <f xml:space="preserve"> Time!BS$25</f>
        <v>49674</v>
      </c>
      <c r="BT18" s="563">
        <f xml:space="preserve"> Time!BT$25</f>
        <v>49765</v>
      </c>
      <c r="BU18" s="563">
        <f xml:space="preserve"> Time!BU$25</f>
        <v>49856</v>
      </c>
      <c r="BV18" s="563">
        <f xml:space="preserve"> Time!BV$25</f>
        <v>49948</v>
      </c>
      <c r="BW18" s="563">
        <f xml:space="preserve"> Time!BW$25</f>
        <v>50040</v>
      </c>
      <c r="BX18" s="563">
        <f xml:space="preserve"> Time!BX$25</f>
        <v>50130</v>
      </c>
      <c r="BY18" s="563">
        <f xml:space="preserve"> Time!BY$25</f>
        <v>50221</v>
      </c>
      <c r="BZ18" s="563">
        <f xml:space="preserve"> Time!BZ$25</f>
        <v>50313</v>
      </c>
      <c r="CA18" s="563">
        <f xml:space="preserve"> Time!CA$25</f>
        <v>50405</v>
      </c>
      <c r="CB18" s="563">
        <f xml:space="preserve"> Time!CB$25</f>
        <v>50495</v>
      </c>
      <c r="CC18" s="563">
        <f xml:space="preserve"> Time!CC$25</f>
        <v>50586</v>
      </c>
      <c r="CD18" s="563">
        <f xml:space="preserve"> Time!CD$25</f>
        <v>50678</v>
      </c>
      <c r="CE18" s="563">
        <f xml:space="preserve"> Time!CE$25</f>
        <v>50770</v>
      </c>
      <c r="CF18" s="563">
        <f xml:space="preserve"> Time!CF$25</f>
        <v>50860</v>
      </c>
      <c r="CG18" s="563">
        <f xml:space="preserve"> Time!CG$25</f>
        <v>50951</v>
      </c>
      <c r="CH18" s="563">
        <f xml:space="preserve"> Time!CH$25</f>
        <v>51043</v>
      </c>
      <c r="CI18" s="563">
        <f xml:space="preserve"> Time!CI$25</f>
        <v>51135</v>
      </c>
      <c r="CJ18" s="563">
        <f xml:space="preserve"> Time!CJ$25</f>
        <v>51226</v>
      </c>
      <c r="CK18" s="563">
        <f xml:space="preserve"> Time!CK$25</f>
        <v>51317</v>
      </c>
      <c r="CL18" s="563">
        <f xml:space="preserve"> Time!CL$25</f>
        <v>51409</v>
      </c>
      <c r="CM18" s="563">
        <f xml:space="preserve"> Time!CM$25</f>
        <v>51501</v>
      </c>
      <c r="CN18" s="563">
        <f xml:space="preserve"> Time!CN$25</f>
        <v>51591</v>
      </c>
      <c r="CO18" s="563">
        <f xml:space="preserve"> Time!CO$25</f>
        <v>51682</v>
      </c>
      <c r="CP18" s="563">
        <f xml:space="preserve"> Time!CP$25</f>
        <v>51774</v>
      </c>
      <c r="CQ18" s="563">
        <f xml:space="preserve"> Time!CQ$25</f>
        <v>51866</v>
      </c>
      <c r="CR18" s="563">
        <f xml:space="preserve"> Time!CR$25</f>
        <v>51956</v>
      </c>
      <c r="CS18" s="563">
        <f xml:space="preserve"> Time!CS$25</f>
        <v>52047</v>
      </c>
      <c r="CT18" s="563">
        <f xml:space="preserve"> Time!CT$25</f>
        <v>52139</v>
      </c>
      <c r="CU18" s="563">
        <f xml:space="preserve"> Time!CU$25</f>
        <v>52231</v>
      </c>
      <c r="CV18" s="563">
        <f xml:space="preserve"> Time!CV$25</f>
        <v>52321</v>
      </c>
      <c r="CW18" s="563">
        <f xml:space="preserve"> Time!CW$25</f>
        <v>52412</v>
      </c>
      <c r="CX18" s="563">
        <f xml:space="preserve"> Time!CX$25</f>
        <v>52504</v>
      </c>
      <c r="CY18" s="563">
        <f xml:space="preserve"> Time!CY$25</f>
        <v>52596</v>
      </c>
      <c r="CZ18" s="563">
        <f xml:space="preserve"> Time!CZ$25</f>
        <v>52687</v>
      </c>
      <c r="DA18" s="563">
        <f xml:space="preserve"> Time!DA$25</f>
        <v>52778</v>
      </c>
      <c r="DB18" s="563">
        <f xml:space="preserve"> Time!DB$25</f>
        <v>52870</v>
      </c>
      <c r="DC18" s="563">
        <f xml:space="preserve"> Time!DC$25</f>
        <v>52962</v>
      </c>
      <c r="DD18" s="563">
        <f xml:space="preserve"> Time!DD$25</f>
        <v>53052</v>
      </c>
      <c r="DE18" s="563">
        <f xml:space="preserve"> Time!DE$25</f>
        <v>53143</v>
      </c>
      <c r="DF18" s="563">
        <f xml:space="preserve"> Time!DF$25</f>
        <v>53235</v>
      </c>
      <c r="DG18" s="563">
        <f xml:space="preserve"> Time!DG$25</f>
        <v>53327</v>
      </c>
      <c r="DH18" s="563">
        <f xml:space="preserve"> Time!DH$25</f>
        <v>53417</v>
      </c>
      <c r="DI18" s="563">
        <f xml:space="preserve"> Time!DI$25</f>
        <v>53508</v>
      </c>
      <c r="DJ18" s="563">
        <f xml:space="preserve"> Time!DJ$25</f>
        <v>53600</v>
      </c>
      <c r="DK18" s="563">
        <f xml:space="preserve"> Time!DK$25</f>
        <v>53692</v>
      </c>
      <c r="DL18" s="563">
        <f xml:space="preserve"> Time!DL$25</f>
        <v>53782</v>
      </c>
      <c r="DM18" s="563">
        <f xml:space="preserve"> Time!DM$25</f>
        <v>53873</v>
      </c>
      <c r="DN18" s="563">
        <f xml:space="preserve"> Time!DN$25</f>
        <v>53965</v>
      </c>
      <c r="DO18" s="563">
        <f xml:space="preserve"> Time!DO$25</f>
        <v>54057</v>
      </c>
      <c r="DP18" s="563">
        <f xml:space="preserve"> Time!DP$25</f>
        <v>54148</v>
      </c>
      <c r="DQ18" s="563">
        <f xml:space="preserve"> Time!DQ$25</f>
        <v>54239</v>
      </c>
      <c r="DR18" s="563">
        <f xml:space="preserve"> Time!DR$25</f>
        <v>54331</v>
      </c>
      <c r="DS18" s="563">
        <f xml:space="preserve"> Time!DS$25</f>
        <v>54423</v>
      </c>
      <c r="DT18" s="563">
        <f xml:space="preserve"> Time!DT$25</f>
        <v>54513</v>
      </c>
      <c r="DU18" s="563">
        <f xml:space="preserve"> Time!DU$25</f>
        <v>54604</v>
      </c>
      <c r="DV18" s="563">
        <f xml:space="preserve"> Time!DV$25</f>
        <v>54696</v>
      </c>
      <c r="DW18" s="563">
        <f xml:space="preserve"> Time!DW$25</f>
        <v>54788</v>
      </c>
      <c r="DX18" s="563">
        <f xml:space="preserve"> Time!DX$25</f>
        <v>54878</v>
      </c>
      <c r="DY18" s="563">
        <f xml:space="preserve"> Time!DY$25</f>
        <v>54969</v>
      </c>
      <c r="DZ18" s="563">
        <f xml:space="preserve"> Time!DZ$25</f>
        <v>55061</v>
      </c>
      <c r="EA18" s="563">
        <f xml:space="preserve"> Time!EA$25</f>
        <v>55153</v>
      </c>
      <c r="EB18" s="563">
        <f xml:space="preserve"> Time!EB$25</f>
        <v>55243</v>
      </c>
      <c r="EC18" s="563">
        <f xml:space="preserve"> Time!EC$25</f>
        <v>55334</v>
      </c>
      <c r="ED18" s="563">
        <f xml:space="preserve"> Time!ED$25</f>
        <v>55426</v>
      </c>
      <c r="EE18" s="563">
        <f xml:space="preserve"> Time!EE$25</f>
        <v>55518</v>
      </c>
      <c r="EF18" s="563">
        <f xml:space="preserve"> Time!EF$25</f>
        <v>55609</v>
      </c>
      <c r="EG18" s="563">
        <f xml:space="preserve"> Time!EG$25</f>
        <v>55700</v>
      </c>
      <c r="EH18" s="563">
        <f xml:space="preserve"> Time!EH$25</f>
        <v>55792</v>
      </c>
      <c r="EI18" s="563">
        <f xml:space="preserve"> Time!EI$25</f>
        <v>55884</v>
      </c>
      <c r="EJ18" s="563">
        <f xml:space="preserve"> Time!EJ$25</f>
        <v>55974</v>
      </c>
      <c r="EK18" s="563">
        <f xml:space="preserve"> Time!EK$25</f>
        <v>56065</v>
      </c>
      <c r="EL18" s="563">
        <f xml:space="preserve"> Time!EL$25</f>
        <v>56157</v>
      </c>
      <c r="EM18" s="563">
        <f xml:space="preserve"> Time!EM$25</f>
        <v>56249</v>
      </c>
      <c r="EN18" s="563">
        <f xml:space="preserve"> Time!EN$25</f>
        <v>56339</v>
      </c>
      <c r="EO18" s="563">
        <f xml:space="preserve"> Time!EO$25</f>
        <v>56430</v>
      </c>
      <c r="EP18" s="563">
        <f xml:space="preserve"> Time!EP$25</f>
        <v>56522</v>
      </c>
      <c r="EQ18" s="563">
        <f xml:space="preserve"> Time!EQ$25</f>
        <v>56614</v>
      </c>
      <c r="ER18" s="563">
        <f xml:space="preserve"> Time!ER$25</f>
        <v>56704</v>
      </c>
      <c r="ES18" s="563">
        <f xml:space="preserve"> Time!ES$25</f>
        <v>56795</v>
      </c>
      <c r="ET18" s="563">
        <f xml:space="preserve"> Time!ET$25</f>
        <v>56887</v>
      </c>
      <c r="EU18" s="563">
        <f xml:space="preserve"> Time!EU$25</f>
        <v>56979</v>
      </c>
      <c r="EV18" s="563">
        <f xml:space="preserve"> Time!EV$25</f>
        <v>57070</v>
      </c>
      <c r="EW18" s="563">
        <f xml:space="preserve"> Time!EW$25</f>
        <v>57161</v>
      </c>
      <c r="EX18" s="563">
        <f xml:space="preserve"> Time!EX$25</f>
        <v>57253</v>
      </c>
      <c r="EY18" s="563">
        <f xml:space="preserve"> Time!EY$25</f>
        <v>57345</v>
      </c>
      <c r="EZ18" s="563">
        <f xml:space="preserve"> Time!EZ$25</f>
        <v>57435</v>
      </c>
      <c r="FA18" s="563">
        <f xml:space="preserve"> Time!FA$25</f>
        <v>57526</v>
      </c>
      <c r="FB18" s="563">
        <f xml:space="preserve"> Time!FB$25</f>
        <v>57618</v>
      </c>
      <c r="FC18" s="563">
        <f xml:space="preserve"> Time!FC$25</f>
        <v>57710</v>
      </c>
      <c r="FD18" s="563">
        <f xml:space="preserve"> Time!FD$25</f>
        <v>57800</v>
      </c>
      <c r="FE18" s="563">
        <f xml:space="preserve"> Time!FE$25</f>
        <v>57891</v>
      </c>
      <c r="FF18" s="563">
        <f xml:space="preserve"> Time!FF$25</f>
        <v>57983</v>
      </c>
      <c r="FG18" s="563">
        <f xml:space="preserve"> Time!FG$25</f>
        <v>58075</v>
      </c>
      <c r="FH18" s="563">
        <f xml:space="preserve"> Time!FH$25</f>
        <v>58165</v>
      </c>
      <c r="FI18" s="563">
        <f xml:space="preserve"> Time!FI$25</f>
        <v>58256</v>
      </c>
      <c r="FJ18" s="563">
        <f xml:space="preserve"> Time!FJ$25</f>
        <v>58348</v>
      </c>
      <c r="FK18" s="563">
        <f xml:space="preserve"> Time!FK$25</f>
        <v>58440</v>
      </c>
      <c r="FL18" s="563">
        <f xml:space="preserve"> Time!FL$25</f>
        <v>58531</v>
      </c>
      <c r="FM18" s="563">
        <f xml:space="preserve"> Time!FM$25</f>
        <v>58622</v>
      </c>
      <c r="FN18" s="563">
        <f xml:space="preserve"> Time!FN$25</f>
        <v>58714</v>
      </c>
      <c r="FO18" s="563">
        <f xml:space="preserve"> Time!FO$25</f>
        <v>58806</v>
      </c>
      <c r="FP18" s="563">
        <f xml:space="preserve"> Time!FP$25</f>
        <v>58896</v>
      </c>
      <c r="FQ18" s="563">
        <f xml:space="preserve"> Time!FQ$25</f>
        <v>58987</v>
      </c>
      <c r="FR18" s="563">
        <f xml:space="preserve"> Time!FR$25</f>
        <v>59079</v>
      </c>
      <c r="FS18" s="563">
        <f xml:space="preserve"> Time!FS$25</f>
        <v>59171</v>
      </c>
      <c r="FT18" s="563">
        <f xml:space="preserve"> Time!FT$25</f>
        <v>59261</v>
      </c>
      <c r="FU18" s="563">
        <f xml:space="preserve"> Time!FU$25</f>
        <v>59352</v>
      </c>
      <c r="FV18" s="563">
        <f xml:space="preserve"> Time!FV$25</f>
        <v>59444</v>
      </c>
      <c r="FW18" s="563">
        <f xml:space="preserve"> Time!FW$25</f>
        <v>59536</v>
      </c>
      <c r="FX18" s="563">
        <f xml:space="preserve"> Time!FX$25</f>
        <v>59626</v>
      </c>
      <c r="FY18" s="563">
        <f xml:space="preserve"> Time!FY$25</f>
        <v>59717</v>
      </c>
      <c r="FZ18" s="563">
        <f xml:space="preserve"> Time!FZ$25</f>
        <v>59809</v>
      </c>
      <c r="GA18" s="563">
        <f xml:space="preserve"> Time!GA$25</f>
        <v>59901</v>
      </c>
      <c r="GB18" s="563">
        <f xml:space="preserve"> Time!GB$25</f>
        <v>59992</v>
      </c>
      <c r="GC18" s="563">
        <f xml:space="preserve"> Time!GC$25</f>
        <v>60083</v>
      </c>
      <c r="GD18" s="563">
        <f xml:space="preserve"> Time!GD$25</f>
        <v>60175</v>
      </c>
      <c r="GE18" s="563">
        <f xml:space="preserve"> Time!GE$25</f>
        <v>60267</v>
      </c>
      <c r="GF18" s="563">
        <f xml:space="preserve"> Time!GF$25</f>
        <v>60357</v>
      </c>
      <c r="GG18" s="563">
        <f xml:space="preserve"> Time!GG$25</f>
        <v>60448</v>
      </c>
      <c r="GH18" s="563">
        <f xml:space="preserve"> Time!GH$25</f>
        <v>60540</v>
      </c>
      <c r="GI18" s="563">
        <f xml:space="preserve"> Time!GI$25</f>
        <v>60632</v>
      </c>
      <c r="GJ18" s="563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IRR</v>
      </c>
      <c r="F19" s="268">
        <f t="shared" si="6"/>
        <v>0</v>
      </c>
      <c r="G19" s="268" t="str">
        <f t="shared" si="6"/>
        <v>$ 000s</v>
      </c>
      <c r="H19" s="268">
        <f t="shared" si="6"/>
        <v>210977.06632059172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-30000.000000000004</v>
      </c>
      <c r="M19" s="268">
        <f t="shared" si="6"/>
        <v>1961.8750000000018</v>
      </c>
      <c r="N19" s="268">
        <f t="shared" si="6"/>
        <v>2450.6750000000011</v>
      </c>
      <c r="O19" s="268">
        <f t="shared" si="6"/>
        <v>0</v>
      </c>
      <c r="P19" s="268">
        <f t="shared" si="6"/>
        <v>0</v>
      </c>
      <c r="Q19" s="268">
        <f t="shared" si="6"/>
        <v>593.38376865671762</v>
      </c>
      <c r="R19" s="268">
        <f t="shared" si="6"/>
        <v>2535.1436567164192</v>
      </c>
      <c r="S19" s="268">
        <f t="shared" si="6"/>
        <v>0</v>
      </c>
      <c r="T19" s="268">
        <f t="shared" si="6"/>
        <v>0</v>
      </c>
      <c r="U19" s="268">
        <f t="shared" si="6"/>
        <v>877.74846383753129</v>
      </c>
      <c r="V19" s="268">
        <f t="shared" si="6"/>
        <v>2619.7527678770348</v>
      </c>
      <c r="W19" s="268">
        <f t="shared" si="6"/>
        <v>0</v>
      </c>
      <c r="X19" s="268">
        <f t="shared" si="6"/>
        <v>0</v>
      </c>
      <c r="Y19" s="268">
        <f t="shared" si="6"/>
        <v>1153.4809652612266</v>
      </c>
      <c r="Z19" s="268">
        <f t="shared" si="6"/>
        <v>2704.5016347035175</v>
      </c>
      <c r="AA19" s="268">
        <f t="shared" si="6"/>
        <v>0</v>
      </c>
      <c r="AB19" s="268">
        <f t="shared" si="6"/>
        <v>0</v>
      </c>
      <c r="AC19" s="268">
        <f t="shared" si="6"/>
        <v>1447.2237838420174</v>
      </c>
      <c r="AD19" s="268">
        <f t="shared" si="6"/>
        <v>2789.3895618940492</v>
      </c>
      <c r="AE19" s="268">
        <f t="shared" si="6"/>
        <v>0</v>
      </c>
      <c r="AF19" s="268">
        <f t="shared" si="6"/>
        <v>0</v>
      </c>
      <c r="AG19" s="268">
        <f t="shared" si="6"/>
        <v>1732.3319366587261</v>
      </c>
      <c r="AH19" s="268">
        <f t="shared" si="6"/>
        <v>2874.4158576060199</v>
      </c>
      <c r="AI19" s="268">
        <f t="shared" si="6"/>
        <v>0</v>
      </c>
      <c r="AJ19" s="268">
        <f t="shared" si="6"/>
        <v>0</v>
      </c>
      <c r="AK19" s="268">
        <f t="shared" ref="AK19:BP19" si="7" xml:space="preserve"> AK$16</f>
        <v>2017.685446924108</v>
      </c>
      <c r="AL19" s="268">
        <f t="shared" si="7"/>
        <v>2959.5798334388264</v>
      </c>
      <c r="AM19" s="268">
        <f t="shared" si="7"/>
        <v>0</v>
      </c>
      <c r="AN19" s="268">
        <f t="shared" si="7"/>
        <v>0</v>
      </c>
      <c r="AO19" s="268">
        <f t="shared" si="7"/>
        <v>2299.3018439543371</v>
      </c>
      <c r="AP19" s="268">
        <f t="shared" si="7"/>
        <v>3044.8808044167417</v>
      </c>
      <c r="AQ19" s="268">
        <f t="shared" si="7"/>
        <v>0</v>
      </c>
      <c r="AR19" s="268">
        <f t="shared" si="7"/>
        <v>0</v>
      </c>
      <c r="AS19" s="268">
        <f t="shared" si="7"/>
        <v>2589.123663138645</v>
      </c>
      <c r="AT19" s="268">
        <f t="shared" si="7"/>
        <v>3130.3180889718847</v>
      </c>
      <c r="AU19" s="268">
        <f t="shared" si="7"/>
        <v>53.57271886289368</v>
      </c>
      <c r="AV19" s="268">
        <f t="shared" si="7"/>
        <v>84.810218862894544</v>
      </c>
      <c r="AW19" s="268">
        <f t="shared" si="7"/>
        <v>2736.823008183313</v>
      </c>
      <c r="AX19" s="268">
        <f t="shared" si="7"/>
        <v>3215.891008927249</v>
      </c>
      <c r="AY19" s="268">
        <f t="shared" si="7"/>
        <v>154.59300384367543</v>
      </c>
      <c r="AZ19" s="268">
        <f t="shared" si="7"/>
        <v>183.38050384367671</v>
      </c>
      <c r="BA19" s="268">
        <f t="shared" si="7"/>
        <v>4573.5552320231973</v>
      </c>
      <c r="BB19" s="268">
        <f t="shared" si="7"/>
        <v>5023.42388947985</v>
      </c>
      <c r="BC19" s="268">
        <f t="shared" si="7"/>
        <v>1949.3213968593791</v>
      </c>
      <c r="BD19" s="268">
        <f t="shared" si="7"/>
        <v>1949.3213968593805</v>
      </c>
      <c r="BE19" s="268">
        <f t="shared" si="7"/>
        <v>4548.9355542519379</v>
      </c>
      <c r="BF19" s="268">
        <f t="shared" si="7"/>
        <v>4996.5660591839314</v>
      </c>
      <c r="BG19" s="268">
        <f t="shared" si="7"/>
        <v>1937.7576088153023</v>
      </c>
      <c r="BH19" s="268">
        <f t="shared" si="7"/>
        <v>1937.7576088153037</v>
      </c>
      <c r="BI19" s="268">
        <f t="shared" si="7"/>
        <v>4524.4383624397406</v>
      </c>
      <c r="BJ19" s="268">
        <f t="shared" si="7"/>
        <v>4969.8418499342615</v>
      </c>
      <c r="BK19" s="268">
        <f t="shared" si="7"/>
        <v>1926.2513520550283</v>
      </c>
      <c r="BL19" s="268">
        <f t="shared" si="7"/>
        <v>1926.2513520550297</v>
      </c>
      <c r="BM19" s="268">
        <f t="shared" si="7"/>
        <v>4500.0630472037219</v>
      </c>
      <c r="BN19" s="268">
        <f t="shared" si="7"/>
        <v>4943.2505969495141</v>
      </c>
      <c r="BO19" s="268">
        <f t="shared" si="7"/>
        <v>1914.8023403532616</v>
      </c>
      <c r="BP19" s="268">
        <f t="shared" si="7"/>
        <v>1914.8023403532634</v>
      </c>
      <c r="BQ19" s="268">
        <f t="shared" ref="BQ19:CV19" si="8" xml:space="preserve"> BQ$16</f>
        <v>4475.8090021927592</v>
      </c>
      <c r="BR19" s="268">
        <f t="shared" si="8"/>
        <v>4916.791638755737</v>
      </c>
      <c r="BS19" s="268">
        <f t="shared" si="8"/>
        <v>1903.4102889087189</v>
      </c>
      <c r="BT19" s="268">
        <f t="shared" si="8"/>
        <v>1903.4102889087203</v>
      </c>
      <c r="BU19" s="268">
        <f t="shared" si="8"/>
        <v>4451.675624072398</v>
      </c>
      <c r="BV19" s="268">
        <f t="shared" si="8"/>
        <v>4890.464317169889</v>
      </c>
      <c r="BW19" s="268">
        <f t="shared" si="8"/>
        <v>1892.0749143370344</v>
      </c>
      <c r="BX19" s="268">
        <f t="shared" si="8"/>
        <v>1892.0749143370358</v>
      </c>
      <c r="BY19" s="268">
        <f t="shared" si="8"/>
        <v>4427.6623125098486</v>
      </c>
      <c r="BZ19" s="268">
        <f t="shared" si="8"/>
        <v>4864.2679772834717</v>
      </c>
      <c r="CA19" s="268">
        <f t="shared" si="8"/>
        <v>1880.7959346637153</v>
      </c>
      <c r="CB19" s="268">
        <f t="shared" si="8"/>
        <v>1880.7959346637167</v>
      </c>
      <c r="CC19" s="268">
        <f t="shared" si="8"/>
        <v>4403.7684701590542</v>
      </c>
      <c r="CD19" s="268">
        <f t="shared" si="8"/>
        <v>4838.2019674462408</v>
      </c>
      <c r="CE19" s="268">
        <f t="shared" si="8"/>
        <v>869.57306931713674</v>
      </c>
      <c r="CF19" s="268">
        <f t="shared" si="8"/>
        <v>869.57306931713174</v>
      </c>
      <c r="CG19" s="268">
        <f t="shared" si="8"/>
        <v>3379.993502645827</v>
      </c>
      <c r="CH19" s="268">
        <f t="shared" si="8"/>
        <v>3812.265639249993</v>
      </c>
      <c r="CI19" s="268">
        <f t="shared" si="8"/>
        <v>858.40603912152346</v>
      </c>
      <c r="CJ19" s="268">
        <f t="shared" si="8"/>
        <v>858.40603912152437</v>
      </c>
      <c r="CK19" s="268">
        <f t="shared" si="8"/>
        <v>3356.3368185530626</v>
      </c>
      <c r="CL19" s="268">
        <f t="shared" si="8"/>
        <v>3786.45834751243</v>
      </c>
      <c r="CM19" s="268">
        <f t="shared" si="8"/>
        <v>847.29456629007291</v>
      </c>
      <c r="CN19" s="268">
        <f t="shared" si="8"/>
        <v>847.29456629007427</v>
      </c>
      <c r="CO19" s="268">
        <f t="shared" si="8"/>
        <v>3332.7978294060313</v>
      </c>
      <c r="CP19" s="268">
        <f t="shared" si="8"/>
        <v>3760.779450261125</v>
      </c>
      <c r="CQ19" s="268">
        <f t="shared" si="8"/>
        <v>836.23837441798332</v>
      </c>
      <c r="CR19" s="268">
        <f t="shared" si="8"/>
        <v>836.23837441798423</v>
      </c>
      <c r="CS19" s="268">
        <f t="shared" si="8"/>
        <v>3309.375949657745</v>
      </c>
      <c r="CT19" s="268">
        <f t="shared" si="8"/>
        <v>3735.2283087175392</v>
      </c>
      <c r="CU19" s="268">
        <f t="shared" si="8"/>
        <v>825.23718847560622</v>
      </c>
      <c r="CV19" s="268">
        <f t="shared" si="8"/>
        <v>825.23718847560713</v>
      </c>
      <c r="CW19" s="268">
        <f t="shared" ref="CW19:EB19" si="9" xml:space="preserve"> CW$16</f>
        <v>3286.0705966743726</v>
      </c>
      <c r="CX19" s="268">
        <f t="shared" si="9"/>
        <v>3709.8042872811347</v>
      </c>
      <c r="CY19" s="268">
        <f t="shared" si="9"/>
        <v>814.29073480159832</v>
      </c>
      <c r="CZ19" s="268">
        <f t="shared" si="9"/>
        <v>814.29073480159968</v>
      </c>
      <c r="DA19" s="268">
        <f t="shared" si="9"/>
        <v>3262.881190720771</v>
      </c>
      <c r="DB19" s="268">
        <f t="shared" si="9"/>
        <v>3684.5067535135677</v>
      </c>
      <c r="DC19" s="268">
        <f t="shared" si="9"/>
        <v>803.3987410961181</v>
      </c>
      <c r="DD19" s="268">
        <f t="shared" si="9"/>
        <v>803.39874109611901</v>
      </c>
      <c r="DE19" s="268">
        <f t="shared" si="9"/>
        <v>3239.8071549460401</v>
      </c>
      <c r="DF19" s="268">
        <f t="shared" si="9"/>
        <v>3659.3350781229528</v>
      </c>
      <c r="DG19" s="268">
        <f t="shared" si="9"/>
        <v>792.56093641404777</v>
      </c>
      <c r="DH19" s="268">
        <f t="shared" si="9"/>
        <v>30792.560936414044</v>
      </c>
      <c r="DI19" s="268">
        <f t="shared" si="9"/>
        <v>0</v>
      </c>
      <c r="DJ19" s="268">
        <f t="shared" si="9"/>
        <v>0</v>
      </c>
      <c r="DK19" s="268">
        <f t="shared" si="9"/>
        <v>0</v>
      </c>
      <c r="DL19" s="268">
        <f t="shared" si="9"/>
        <v>0</v>
      </c>
      <c r="DM19" s="268">
        <f t="shared" si="9"/>
        <v>0</v>
      </c>
      <c r="DN19" s="268">
        <f t="shared" si="9"/>
        <v>0</v>
      </c>
      <c r="DO19" s="268">
        <f t="shared" si="9"/>
        <v>0</v>
      </c>
      <c r="DP19" s="268">
        <f t="shared" si="9"/>
        <v>0</v>
      </c>
      <c r="DQ19" s="268">
        <f t="shared" si="9"/>
        <v>0</v>
      </c>
      <c r="DR19" s="268">
        <f t="shared" si="9"/>
        <v>0</v>
      </c>
      <c r="DS19" s="268">
        <f t="shared" si="9"/>
        <v>0</v>
      </c>
      <c r="DT19" s="268">
        <f t="shared" si="9"/>
        <v>0</v>
      </c>
      <c r="DU19" s="268">
        <f t="shared" si="9"/>
        <v>0</v>
      </c>
      <c r="DV19" s="268">
        <f t="shared" si="9"/>
        <v>0</v>
      </c>
      <c r="DW19" s="268">
        <f t="shared" si="9"/>
        <v>0</v>
      </c>
      <c r="DX19" s="268">
        <f t="shared" si="9"/>
        <v>0</v>
      </c>
      <c r="DY19" s="268">
        <f t="shared" si="9"/>
        <v>0</v>
      </c>
      <c r="DZ19" s="268">
        <f t="shared" si="9"/>
        <v>0</v>
      </c>
      <c r="EA19" s="268">
        <f t="shared" si="9"/>
        <v>0</v>
      </c>
      <c r="EB19" s="268">
        <f t="shared" si="9"/>
        <v>0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x14ac:dyDescent="0.25">
      <c r="E20" s="12" t="s">
        <v>205</v>
      </c>
      <c r="F20" s="361">
        <f xml:space="preserve"> XIRR(J19:GJ19, J18:GJ18)</f>
        <v>0.20154823660850521</v>
      </c>
      <c r="G20" s="12" t="s">
        <v>108</v>
      </c>
    </row>
    <row r="25" spans="1:192" x14ac:dyDescent="0.25">
      <c r="A25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3" t="str">
        <f ca="1" xml:space="preserve"> RIGHT(CELL("filename", A1), LEN(CELL("filename", A1)) - SEARCH("]", CELL("filename", A1))) &amp; " - " &amp; InpC!F3</f>
        <v>FS Qtr - Scenario 1</v>
      </c>
    </row>
    <row r="2" spans="1:441" s="374" customFormat="1" x14ac:dyDescent="0.25"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5" t="s">
        <v>19</v>
      </c>
      <c r="G5" s="386" t="s">
        <v>17</v>
      </c>
      <c r="H5" s="385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371" t="str">
        <f xml:space="preserve"> Ops!E$34</f>
        <v>Electricity generation revenue</v>
      </c>
      <c r="F9" s="371">
        <f xml:space="preserve"> Ops!F$34</f>
        <v>0</v>
      </c>
      <c r="G9" s="371" t="str">
        <f xml:space="preserve"> Ops!G$34</f>
        <v>$ 000s</v>
      </c>
      <c r="H9" s="371">
        <f xml:space="preserve"> Ops!H$34</f>
        <v>371409.67882059288</v>
      </c>
      <c r="I9" s="371">
        <f xml:space="preserve"> Ops!I$34</f>
        <v>0</v>
      </c>
      <c r="J9" s="371">
        <f xml:space="preserve"> Ops!J$34</f>
        <v>0</v>
      </c>
      <c r="K9" s="371">
        <f xml:space="preserve"> Ops!K$34</f>
        <v>0</v>
      </c>
      <c r="L9" s="371">
        <f xml:space="preserve"> Ops!L$34</f>
        <v>0</v>
      </c>
      <c r="M9" s="371">
        <f xml:space="preserve"> Ops!M$34</f>
        <v>5201.6250000000018</v>
      </c>
      <c r="N9" s="371">
        <f xml:space="preserve"> Ops!N$34</f>
        <v>5674.5000000000009</v>
      </c>
      <c r="O9" s="371">
        <f xml:space="preserve"> Ops!O$34</f>
        <v>2443.1874999999986</v>
      </c>
      <c r="P9" s="371">
        <f xml:space="preserve"> Ops!P$34</f>
        <v>2443.1875</v>
      </c>
      <c r="Q9" s="371">
        <f xml:space="preserve"> Ops!Q$34</f>
        <v>5175.7462686567187</v>
      </c>
      <c r="R9" s="371">
        <f xml:space="preserve"> Ops!R$34</f>
        <v>5646.2686567164192</v>
      </c>
      <c r="S9" s="371">
        <f xml:space="preserve"> Ops!S$34</f>
        <v>2431.0323383084569</v>
      </c>
      <c r="T9" s="371">
        <f xml:space="preserve"> Ops!T$34</f>
        <v>2431.0323383084583</v>
      </c>
      <c r="U9" s="371">
        <f xml:space="preserve"> Ops!U$34</f>
        <v>5149.9962872206161</v>
      </c>
      <c r="V9" s="371">
        <f xml:space="preserve"> Ops!V$34</f>
        <v>5618.177767877035</v>
      </c>
      <c r="W9" s="371">
        <f xml:space="preserve"> Ops!W$34</f>
        <v>2418.937650058167</v>
      </c>
      <c r="X9" s="371">
        <f xml:space="preserve"> Ops!X$34</f>
        <v>2418.9376500581684</v>
      </c>
      <c r="Y9" s="371">
        <f xml:space="preserve"> Ops!Y$34</f>
        <v>5124.3744151448909</v>
      </c>
      <c r="Z9" s="371">
        <f xml:space="preserve"> Ops!Z$34</f>
        <v>5590.2266347035174</v>
      </c>
      <c r="AA9" s="371">
        <f xml:space="preserve"> Ops!AA$34</f>
        <v>2406.9031343862353</v>
      </c>
      <c r="AB9" s="371">
        <f xml:space="preserve"> Ops!AB$34</f>
        <v>2406.9031343862371</v>
      </c>
      <c r="AC9" s="371">
        <f xml:space="preserve"> Ops!AC$34</f>
        <v>5098.8800150695452</v>
      </c>
      <c r="AD9" s="371">
        <f xml:space="preserve"> Ops!AD$34</f>
        <v>5562.4145618940493</v>
      </c>
      <c r="AE9" s="371">
        <f xml:space="preserve"> Ops!AE$34</f>
        <v>2394.9284919266029</v>
      </c>
      <c r="AF9" s="371">
        <f xml:space="preserve"> Ops!AF$34</f>
        <v>2394.9284919266047</v>
      </c>
      <c r="AG9" s="371">
        <f xml:space="preserve"> Ops!AG$34</f>
        <v>5073.5124528055185</v>
      </c>
      <c r="AH9" s="371">
        <f xml:space="preserve"> Ops!AH$34</f>
        <v>5534.7408576060197</v>
      </c>
      <c r="AI9" s="371">
        <f xml:space="preserve"> Ops!AI$34</f>
        <v>2383.0134248025911</v>
      </c>
      <c r="AJ9" s="371">
        <f xml:space="preserve"> Ops!AJ$34</f>
        <v>2383.013424802592</v>
      </c>
      <c r="AK9" s="371">
        <f xml:space="preserve"> Ops!AK$34</f>
        <v>5048.2710973189251</v>
      </c>
      <c r="AL9" s="371">
        <f xml:space="preserve"> Ops!AL$34</f>
        <v>5507.2048334388264</v>
      </c>
      <c r="AM9" s="371">
        <f xml:space="preserve"> Ops!AM$34</f>
        <v>2371.1576366194936</v>
      </c>
      <c r="AN9" s="371">
        <f xml:space="preserve"> Ops!AN$34</f>
        <v>2371.157636619495</v>
      </c>
      <c r="AO9" s="371">
        <f xml:space="preserve"> Ops!AO$34</f>
        <v>5023.1553207153484</v>
      </c>
      <c r="AP9" s="371">
        <f xml:space="preserve"> Ops!AP$34</f>
        <v>5479.8058044167419</v>
      </c>
      <c r="AQ9" s="371">
        <f xml:space="preserve"> Ops!AQ$34</f>
        <v>2359.3608324572078</v>
      </c>
      <c r="AR9" s="371">
        <f xml:space="preserve"> Ops!AR$34</f>
        <v>2359.3608324572092</v>
      </c>
      <c r="AS9" s="371">
        <f xml:space="preserve"> Ops!AS$34</f>
        <v>4998.1644982242278</v>
      </c>
      <c r="AT9" s="371">
        <f xml:space="preserve"> Ops!AT$34</f>
        <v>5452.5430889718846</v>
      </c>
      <c r="AU9" s="371">
        <f xml:space="preserve"> Ops!AU$34</f>
        <v>2347.6227188628936</v>
      </c>
      <c r="AV9" s="371">
        <f xml:space="preserve"> Ops!AV$34</f>
        <v>2347.6227188628945</v>
      </c>
      <c r="AW9" s="371">
        <f xml:space="preserve"> Ops!AW$34</f>
        <v>4973.298008183313</v>
      </c>
      <c r="AX9" s="371">
        <f xml:space="preserve"> Ops!AX$34</f>
        <v>5425.4160089272491</v>
      </c>
      <c r="AY9" s="371">
        <f xml:space="preserve"> Ops!AY$34</f>
        <v>2335.9430038436753</v>
      </c>
      <c r="AZ9" s="371">
        <f xml:space="preserve"> Ops!AZ$34</f>
        <v>2335.9430038436767</v>
      </c>
      <c r="BA9" s="371">
        <f xml:space="preserve"> Ops!BA$34</f>
        <v>4948.5552320231973</v>
      </c>
      <c r="BB9" s="371">
        <f xml:space="preserve"> Ops!BB$34</f>
        <v>5398.42388947985</v>
      </c>
      <c r="BC9" s="371">
        <f xml:space="preserve"> Ops!BC$34</f>
        <v>2324.3213968593791</v>
      </c>
      <c r="BD9" s="371">
        <f xml:space="preserve"> Ops!BD$34</f>
        <v>2324.3213968593805</v>
      </c>
      <c r="BE9" s="371">
        <f xml:space="preserve"> Ops!BE$34</f>
        <v>4923.9355542519379</v>
      </c>
      <c r="BF9" s="371">
        <f xml:space="preserve"> Ops!BF$34</f>
        <v>5371.5660591839314</v>
      </c>
      <c r="BG9" s="371">
        <f xml:space="preserve"> Ops!BG$34</f>
        <v>2312.7576088153023</v>
      </c>
      <c r="BH9" s="371">
        <f xml:space="preserve"> Ops!BH$34</f>
        <v>2312.7576088153037</v>
      </c>
      <c r="BI9" s="371">
        <f xml:space="preserve"> Ops!BI$34</f>
        <v>4899.4383624397406</v>
      </c>
      <c r="BJ9" s="371">
        <f xml:space="preserve"> Ops!BJ$34</f>
        <v>5344.8418499342615</v>
      </c>
      <c r="BK9" s="371">
        <f xml:space="preserve"> Ops!BK$34</f>
        <v>2301.2513520550283</v>
      </c>
      <c r="BL9" s="371">
        <f xml:space="preserve"> Ops!BL$34</f>
        <v>2301.2513520550297</v>
      </c>
      <c r="BM9" s="371">
        <f xml:space="preserve"> Ops!BM$34</f>
        <v>4875.0630472037219</v>
      </c>
      <c r="BN9" s="371">
        <f xml:space="preserve"> Ops!BN$34</f>
        <v>5318.2505969495141</v>
      </c>
      <c r="BO9" s="371">
        <f xml:space="preserve"> Ops!BO$34</f>
        <v>2289.8023403532616</v>
      </c>
      <c r="BP9" s="371">
        <f xml:space="preserve"> Ops!BP$34</f>
        <v>2289.8023403532634</v>
      </c>
      <c r="BQ9" s="371">
        <f xml:space="preserve"> Ops!BQ$34</f>
        <v>4850.8090021927592</v>
      </c>
      <c r="BR9" s="371">
        <f xml:space="preserve"> Ops!BR$34</f>
        <v>5291.791638755737</v>
      </c>
      <c r="BS9" s="371">
        <f xml:space="preserve"> Ops!BS$34</f>
        <v>2278.4102889087189</v>
      </c>
      <c r="BT9" s="371">
        <f xml:space="preserve"> Ops!BT$34</f>
        <v>2278.4102889087203</v>
      </c>
      <c r="BU9" s="371">
        <f xml:space="preserve"> Ops!BU$34</f>
        <v>4826.675624072398</v>
      </c>
      <c r="BV9" s="371">
        <f xml:space="preserve"> Ops!BV$34</f>
        <v>5265.464317169889</v>
      </c>
      <c r="BW9" s="371">
        <f xml:space="preserve"> Ops!BW$34</f>
        <v>2267.0749143370344</v>
      </c>
      <c r="BX9" s="371">
        <f xml:space="preserve"> Ops!BX$34</f>
        <v>2267.0749143370358</v>
      </c>
      <c r="BY9" s="371">
        <f xml:space="preserve"> Ops!BY$34</f>
        <v>4802.6623125098486</v>
      </c>
      <c r="BZ9" s="371">
        <f xml:space="preserve"> Ops!BZ$34</f>
        <v>5239.2679772834717</v>
      </c>
      <c r="CA9" s="371">
        <f xml:space="preserve"> Ops!CA$34</f>
        <v>2255.7959346637153</v>
      </c>
      <c r="CB9" s="371">
        <f xml:space="preserve"> Ops!CB$34</f>
        <v>2255.7959346637167</v>
      </c>
      <c r="CC9" s="371">
        <f xml:space="preserve"> Ops!CC$34</f>
        <v>4778.7684701590542</v>
      </c>
      <c r="CD9" s="371">
        <f xml:space="preserve"> Ops!CD$34</f>
        <v>5213.2019674462408</v>
      </c>
      <c r="CE9" s="371">
        <f xml:space="preserve"> Ops!CE$34</f>
        <v>2244.5730693171304</v>
      </c>
      <c r="CF9" s="371">
        <f xml:space="preserve"> Ops!CF$34</f>
        <v>2244.5730693171317</v>
      </c>
      <c r="CG9" s="371">
        <f xml:space="preserve"> Ops!CG$34</f>
        <v>4754.993502645827</v>
      </c>
      <c r="CH9" s="371">
        <f xml:space="preserve"> Ops!CH$34</f>
        <v>5187.265639249993</v>
      </c>
      <c r="CI9" s="371">
        <f xml:space="preserve"> Ops!CI$34</f>
        <v>2233.4060391215235</v>
      </c>
      <c r="CJ9" s="371">
        <f xml:space="preserve"> Ops!CJ$34</f>
        <v>2233.4060391215244</v>
      </c>
      <c r="CK9" s="371">
        <f xml:space="preserve"> Ops!CK$34</f>
        <v>4731.3368185530626</v>
      </c>
      <c r="CL9" s="371">
        <f xml:space="preserve"> Ops!CL$34</f>
        <v>5161.45834751243</v>
      </c>
      <c r="CM9" s="371">
        <f xml:space="preserve"> Ops!CM$34</f>
        <v>2222.2945662900729</v>
      </c>
      <c r="CN9" s="371">
        <f xml:space="preserve"> Ops!CN$34</f>
        <v>2222.2945662900743</v>
      </c>
      <c r="CO9" s="371">
        <f xml:space="preserve"> Ops!CO$34</f>
        <v>4707.7978294060313</v>
      </c>
      <c r="CP9" s="371">
        <f xml:space="preserve"> Ops!CP$34</f>
        <v>5135.779450261125</v>
      </c>
      <c r="CQ9" s="371">
        <f xml:space="preserve"> Ops!CQ$34</f>
        <v>2211.2383744179833</v>
      </c>
      <c r="CR9" s="371">
        <f xml:space="preserve"> Ops!CR$34</f>
        <v>2211.2383744179842</v>
      </c>
      <c r="CS9" s="371">
        <f xml:space="preserve"> Ops!CS$34</f>
        <v>4684.375949657745</v>
      </c>
      <c r="CT9" s="371">
        <f xml:space="preserve"> Ops!CT$34</f>
        <v>5110.2283087175392</v>
      </c>
      <c r="CU9" s="371">
        <f xml:space="preserve"> Ops!CU$34</f>
        <v>2200.2371884756062</v>
      </c>
      <c r="CV9" s="371">
        <f xml:space="preserve"> Ops!CV$34</f>
        <v>2200.2371884756071</v>
      </c>
      <c r="CW9" s="371">
        <f xml:space="preserve"> Ops!CW$34</f>
        <v>4661.0705966743726</v>
      </c>
      <c r="CX9" s="371">
        <f xml:space="preserve"> Ops!CX$34</f>
        <v>5084.8042872811347</v>
      </c>
      <c r="CY9" s="371">
        <f xml:space="preserve"> Ops!CY$34</f>
        <v>2189.2907348015983</v>
      </c>
      <c r="CZ9" s="371">
        <f xml:space="preserve"> Ops!CZ$34</f>
        <v>2189.2907348015997</v>
      </c>
      <c r="DA9" s="371">
        <f xml:space="preserve"> Ops!DA$34</f>
        <v>4637.881190720771</v>
      </c>
      <c r="DB9" s="371">
        <f xml:space="preserve"> Ops!DB$34</f>
        <v>5059.5067535135677</v>
      </c>
      <c r="DC9" s="371">
        <f xml:space="preserve"> Ops!DC$34</f>
        <v>2178.3987410961181</v>
      </c>
      <c r="DD9" s="371">
        <f xml:space="preserve"> Ops!DD$34</f>
        <v>2178.398741096119</v>
      </c>
      <c r="DE9" s="371">
        <f xml:space="preserve"> Ops!DE$34</f>
        <v>4614.8071549460401</v>
      </c>
      <c r="DF9" s="371">
        <f xml:space="preserve"> Ops!DF$34</f>
        <v>5034.3350781229528</v>
      </c>
      <c r="DG9" s="371">
        <f xml:space="preserve"> Ops!DG$34</f>
        <v>2167.5609364140478</v>
      </c>
      <c r="DH9" s="371">
        <f xml:space="preserve"> Ops!DH$34</f>
        <v>2167.5609364140491</v>
      </c>
      <c r="DI9" s="371">
        <f xml:space="preserve"> Ops!DI$34</f>
        <v>0</v>
      </c>
      <c r="DJ9" s="371">
        <f xml:space="preserve"> Ops!DJ$34</f>
        <v>0</v>
      </c>
      <c r="DK9" s="371">
        <f xml:space="preserve"> Ops!DK$34</f>
        <v>0</v>
      </c>
      <c r="DL9" s="371">
        <f xml:space="preserve"> Ops!DL$34</f>
        <v>0</v>
      </c>
      <c r="DM9" s="371">
        <f xml:space="preserve"> Ops!DM$34</f>
        <v>0</v>
      </c>
      <c r="DN9" s="371">
        <f xml:space="preserve"> Ops!DN$34</f>
        <v>0</v>
      </c>
      <c r="DO9" s="371">
        <f xml:space="preserve"> Ops!DO$34</f>
        <v>0</v>
      </c>
      <c r="DP9" s="371">
        <f xml:space="preserve"> Ops!DP$34</f>
        <v>0</v>
      </c>
      <c r="DQ9" s="371">
        <f xml:space="preserve"> Ops!DQ$34</f>
        <v>0</v>
      </c>
      <c r="DR9" s="371">
        <f xml:space="preserve"> Ops!DR$34</f>
        <v>0</v>
      </c>
      <c r="DS9" s="371">
        <f xml:space="preserve"> Ops!DS$34</f>
        <v>0</v>
      </c>
      <c r="DT9" s="371">
        <f xml:space="preserve"> Ops!DT$34</f>
        <v>0</v>
      </c>
      <c r="DU9" s="371">
        <f xml:space="preserve"> Ops!DU$34</f>
        <v>0</v>
      </c>
      <c r="DV9" s="371">
        <f xml:space="preserve"> Ops!DV$34</f>
        <v>0</v>
      </c>
      <c r="DW9" s="371">
        <f xml:space="preserve"> Ops!DW$34</f>
        <v>0</v>
      </c>
      <c r="DX9" s="371">
        <f xml:space="preserve"> Ops!DX$34</f>
        <v>0</v>
      </c>
      <c r="DY9" s="371">
        <f xml:space="preserve"> Ops!DY$34</f>
        <v>0</v>
      </c>
      <c r="DZ9" s="371">
        <f xml:space="preserve"> Ops!DZ$34</f>
        <v>0</v>
      </c>
      <c r="EA9" s="371">
        <f xml:space="preserve"> Ops!EA$34</f>
        <v>0</v>
      </c>
      <c r="EB9" s="371">
        <f xml:space="preserve"> Ops!EB$34</f>
        <v>0</v>
      </c>
      <c r="EC9" s="371">
        <f xml:space="preserve"> Ops!EC$34</f>
        <v>0</v>
      </c>
      <c r="ED9" s="371">
        <f xml:space="preserve"> Ops!ED$34</f>
        <v>0</v>
      </c>
      <c r="EE9" s="371">
        <f xml:space="preserve"> Ops!EE$34</f>
        <v>0</v>
      </c>
      <c r="EF9" s="371">
        <f xml:space="preserve"> Ops!EF$34</f>
        <v>0</v>
      </c>
      <c r="EG9" s="371">
        <f xml:space="preserve"> Ops!EG$34</f>
        <v>0</v>
      </c>
      <c r="EH9" s="371">
        <f xml:space="preserve"> Ops!EH$34</f>
        <v>0</v>
      </c>
      <c r="EI9" s="371">
        <f xml:space="preserve"> Ops!EI$34</f>
        <v>0</v>
      </c>
      <c r="EJ9" s="371">
        <f xml:space="preserve"> Ops!EJ$34</f>
        <v>0</v>
      </c>
      <c r="EK9" s="371">
        <f xml:space="preserve"> Ops!EK$34</f>
        <v>0</v>
      </c>
      <c r="EL9" s="371">
        <f xml:space="preserve"> Ops!EL$34</f>
        <v>0</v>
      </c>
      <c r="EM9" s="371">
        <f xml:space="preserve"> Ops!EM$34</f>
        <v>0</v>
      </c>
      <c r="EN9" s="371">
        <f xml:space="preserve"> Ops!EN$34</f>
        <v>0</v>
      </c>
      <c r="EO9" s="371">
        <f xml:space="preserve"> Ops!EO$34</f>
        <v>0</v>
      </c>
      <c r="EP9" s="371">
        <f xml:space="preserve"> Ops!EP$34</f>
        <v>0</v>
      </c>
      <c r="EQ9" s="371">
        <f xml:space="preserve"> Ops!EQ$34</f>
        <v>0</v>
      </c>
      <c r="ER9" s="371">
        <f xml:space="preserve"> Ops!ER$34</f>
        <v>0</v>
      </c>
      <c r="ES9" s="371">
        <f xml:space="preserve"> Ops!ES$34</f>
        <v>0</v>
      </c>
      <c r="ET9" s="371">
        <f xml:space="preserve"> Ops!ET$34</f>
        <v>0</v>
      </c>
      <c r="EU9" s="371">
        <f xml:space="preserve"> Ops!EU$34</f>
        <v>0</v>
      </c>
      <c r="EV9" s="371">
        <f xml:space="preserve"> Ops!EV$34</f>
        <v>0</v>
      </c>
      <c r="EW9" s="371">
        <f xml:space="preserve"> Ops!EW$34</f>
        <v>0</v>
      </c>
      <c r="EX9" s="371">
        <f xml:space="preserve"> Ops!EX$34</f>
        <v>0</v>
      </c>
      <c r="EY9" s="371">
        <f xml:space="preserve"> Ops!EY$34</f>
        <v>0</v>
      </c>
      <c r="EZ9" s="371">
        <f xml:space="preserve"> Ops!EZ$34</f>
        <v>0</v>
      </c>
      <c r="FA9" s="371">
        <f xml:space="preserve"> Ops!FA$34</f>
        <v>0</v>
      </c>
      <c r="FB9" s="371">
        <f xml:space="preserve"> Ops!FB$34</f>
        <v>0</v>
      </c>
      <c r="FC9" s="371">
        <f xml:space="preserve"> Ops!FC$34</f>
        <v>0</v>
      </c>
      <c r="FD9" s="371">
        <f xml:space="preserve"> Ops!FD$34</f>
        <v>0</v>
      </c>
      <c r="FE9" s="371">
        <f xml:space="preserve"> Ops!FE$34</f>
        <v>0</v>
      </c>
      <c r="FF9" s="371">
        <f xml:space="preserve"> Ops!FF$34</f>
        <v>0</v>
      </c>
      <c r="FG9" s="371">
        <f xml:space="preserve"> Ops!FG$34</f>
        <v>0</v>
      </c>
      <c r="FH9" s="371">
        <f xml:space="preserve"> Ops!FH$34</f>
        <v>0</v>
      </c>
      <c r="FI9" s="371">
        <f xml:space="preserve"> Ops!FI$34</f>
        <v>0</v>
      </c>
      <c r="FJ9" s="371">
        <f xml:space="preserve"> Ops!FJ$34</f>
        <v>0</v>
      </c>
      <c r="FK9" s="371">
        <f xml:space="preserve"> Ops!FK$34</f>
        <v>0</v>
      </c>
      <c r="FL9" s="371">
        <f xml:space="preserve"> Ops!FL$34</f>
        <v>0</v>
      </c>
      <c r="FM9" s="371">
        <f xml:space="preserve"> Ops!FM$34</f>
        <v>0</v>
      </c>
      <c r="FN9" s="371">
        <f xml:space="preserve"> Ops!FN$34</f>
        <v>0</v>
      </c>
      <c r="FO9" s="371">
        <f xml:space="preserve"> Ops!FO$34</f>
        <v>0</v>
      </c>
      <c r="FP9" s="371">
        <f xml:space="preserve"> Ops!FP$34</f>
        <v>0</v>
      </c>
      <c r="FQ9" s="371">
        <f xml:space="preserve"> Ops!FQ$34</f>
        <v>0</v>
      </c>
      <c r="FR9" s="371">
        <f xml:space="preserve"> Ops!FR$34</f>
        <v>0</v>
      </c>
      <c r="FS9" s="371">
        <f xml:space="preserve"> Ops!FS$34</f>
        <v>0</v>
      </c>
      <c r="FT9" s="371">
        <f xml:space="preserve"> Ops!FT$34</f>
        <v>0</v>
      </c>
      <c r="FU9" s="371">
        <f xml:space="preserve"> Ops!FU$34</f>
        <v>0</v>
      </c>
      <c r="FV9" s="371">
        <f xml:space="preserve"> Ops!FV$34</f>
        <v>0</v>
      </c>
      <c r="FW9" s="371">
        <f xml:space="preserve"> Ops!FW$34</f>
        <v>0</v>
      </c>
      <c r="FX9" s="371">
        <f xml:space="preserve"> Ops!FX$34</f>
        <v>0</v>
      </c>
      <c r="FY9" s="371">
        <f xml:space="preserve"> Ops!FY$34</f>
        <v>0</v>
      </c>
      <c r="FZ9" s="371">
        <f xml:space="preserve"> Ops!FZ$34</f>
        <v>0</v>
      </c>
      <c r="GA9" s="371">
        <f xml:space="preserve"> Ops!GA$34</f>
        <v>0</v>
      </c>
      <c r="GB9" s="371">
        <f xml:space="preserve"> Ops!GB$34</f>
        <v>0</v>
      </c>
      <c r="GC9" s="371">
        <f xml:space="preserve"> Ops!GC$34</f>
        <v>0</v>
      </c>
      <c r="GD9" s="371">
        <f xml:space="preserve"> Ops!GD$34</f>
        <v>0</v>
      </c>
      <c r="GE9" s="371">
        <f xml:space="preserve"> Ops!GE$34</f>
        <v>0</v>
      </c>
      <c r="GF9" s="371">
        <f xml:space="preserve"> Ops!GF$34</f>
        <v>0</v>
      </c>
      <c r="GG9" s="371">
        <f xml:space="preserve"> Ops!GG$34</f>
        <v>0</v>
      </c>
      <c r="GH9" s="371">
        <f xml:space="preserve"> Ops!GH$34</f>
        <v>0</v>
      </c>
      <c r="GI9" s="371">
        <f xml:space="preserve"> Ops!GI$34</f>
        <v>0</v>
      </c>
      <c r="GJ9" s="37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371" t="str">
        <f xml:space="preserve"> Ops!E$43</f>
        <v>O&amp;M expense</v>
      </c>
      <c r="F10" s="371">
        <f xml:space="preserve"> Ops!F$43</f>
        <v>0</v>
      </c>
      <c r="G10" s="371" t="str">
        <f xml:space="preserve"> Ops!G$43</f>
        <v>$ 000s</v>
      </c>
      <c r="H10" s="371">
        <f xml:space="preserve"> Ops!H$43</f>
        <v>-37500</v>
      </c>
      <c r="I10" s="371">
        <f xml:space="preserve"> Ops!I$43</f>
        <v>0</v>
      </c>
      <c r="J10" s="371">
        <f xml:space="preserve"> Ops!J$43</f>
        <v>0</v>
      </c>
      <c r="K10" s="371">
        <f xml:space="preserve"> Ops!K$43</f>
        <v>0</v>
      </c>
      <c r="L10" s="371">
        <f xml:space="preserve"> Ops!L$43</f>
        <v>0</v>
      </c>
      <c r="M10" s="371">
        <f xml:space="preserve"> Ops!M$43</f>
        <v>-375</v>
      </c>
      <c r="N10" s="371">
        <f xml:space="preserve"> Ops!N$43</f>
        <v>-375</v>
      </c>
      <c r="O10" s="371">
        <f xml:space="preserve"> Ops!O$43</f>
        <v>-375</v>
      </c>
      <c r="P10" s="371">
        <f xml:space="preserve"> Ops!P$43</f>
        <v>-375</v>
      </c>
      <c r="Q10" s="371">
        <f xml:space="preserve"> Ops!Q$43</f>
        <v>-375</v>
      </c>
      <c r="R10" s="371">
        <f xml:space="preserve"> Ops!R$43</f>
        <v>-375</v>
      </c>
      <c r="S10" s="371">
        <f xml:space="preserve"> Ops!S$43</f>
        <v>-375</v>
      </c>
      <c r="T10" s="371">
        <f xml:space="preserve"> Ops!T$43</f>
        <v>-375</v>
      </c>
      <c r="U10" s="371">
        <f xml:space="preserve"> Ops!U$43</f>
        <v>-375</v>
      </c>
      <c r="V10" s="371">
        <f xml:space="preserve"> Ops!V$43</f>
        <v>-375</v>
      </c>
      <c r="W10" s="371">
        <f xml:space="preserve"> Ops!W$43</f>
        <v>-375</v>
      </c>
      <c r="X10" s="371">
        <f xml:space="preserve"> Ops!X$43</f>
        <v>-375</v>
      </c>
      <c r="Y10" s="371">
        <f xml:space="preserve"> Ops!Y$43</f>
        <v>-375</v>
      </c>
      <c r="Z10" s="371">
        <f xml:space="preserve"> Ops!Z$43</f>
        <v>-375</v>
      </c>
      <c r="AA10" s="371">
        <f xml:space="preserve"> Ops!AA$43</f>
        <v>-375</v>
      </c>
      <c r="AB10" s="371">
        <f xml:space="preserve"> Ops!AB$43</f>
        <v>-375</v>
      </c>
      <c r="AC10" s="371">
        <f xml:space="preserve"> Ops!AC$43</f>
        <v>-375</v>
      </c>
      <c r="AD10" s="371">
        <f xml:space="preserve"> Ops!AD$43</f>
        <v>-375</v>
      </c>
      <c r="AE10" s="371">
        <f xml:space="preserve"> Ops!AE$43</f>
        <v>-375</v>
      </c>
      <c r="AF10" s="371">
        <f xml:space="preserve"> Ops!AF$43</f>
        <v>-375</v>
      </c>
      <c r="AG10" s="371">
        <f xml:space="preserve"> Ops!AG$43</f>
        <v>-375</v>
      </c>
      <c r="AH10" s="371">
        <f xml:space="preserve"> Ops!AH$43</f>
        <v>-375</v>
      </c>
      <c r="AI10" s="371">
        <f xml:space="preserve"> Ops!AI$43</f>
        <v>-375</v>
      </c>
      <c r="AJ10" s="371">
        <f xml:space="preserve"> Ops!AJ$43</f>
        <v>-375</v>
      </c>
      <c r="AK10" s="371">
        <f xml:space="preserve"> Ops!AK$43</f>
        <v>-375</v>
      </c>
      <c r="AL10" s="371">
        <f xml:space="preserve"> Ops!AL$43</f>
        <v>-375</v>
      </c>
      <c r="AM10" s="371">
        <f xml:space="preserve"> Ops!AM$43</f>
        <v>-375</v>
      </c>
      <c r="AN10" s="371">
        <f xml:space="preserve"> Ops!AN$43</f>
        <v>-375</v>
      </c>
      <c r="AO10" s="371">
        <f xml:space="preserve"> Ops!AO$43</f>
        <v>-375</v>
      </c>
      <c r="AP10" s="371">
        <f xml:space="preserve"> Ops!AP$43</f>
        <v>-375</v>
      </c>
      <c r="AQ10" s="371">
        <f xml:space="preserve"> Ops!AQ$43</f>
        <v>-375</v>
      </c>
      <c r="AR10" s="371">
        <f xml:space="preserve"> Ops!AR$43</f>
        <v>-375</v>
      </c>
      <c r="AS10" s="371">
        <f xml:space="preserve"> Ops!AS$43</f>
        <v>-375</v>
      </c>
      <c r="AT10" s="371">
        <f xml:space="preserve"> Ops!AT$43</f>
        <v>-375</v>
      </c>
      <c r="AU10" s="371">
        <f xml:space="preserve"> Ops!AU$43</f>
        <v>-375</v>
      </c>
      <c r="AV10" s="371">
        <f xml:space="preserve"> Ops!AV$43</f>
        <v>-375</v>
      </c>
      <c r="AW10" s="371">
        <f xml:space="preserve"> Ops!AW$43</f>
        <v>-375</v>
      </c>
      <c r="AX10" s="371">
        <f xml:space="preserve"> Ops!AX$43</f>
        <v>-375</v>
      </c>
      <c r="AY10" s="371">
        <f xml:space="preserve"> Ops!AY$43</f>
        <v>-375</v>
      </c>
      <c r="AZ10" s="371">
        <f xml:space="preserve"> Ops!AZ$43</f>
        <v>-375</v>
      </c>
      <c r="BA10" s="371">
        <f xml:space="preserve"> Ops!BA$43</f>
        <v>-375</v>
      </c>
      <c r="BB10" s="371">
        <f xml:space="preserve"> Ops!BB$43</f>
        <v>-375</v>
      </c>
      <c r="BC10" s="371">
        <f xml:space="preserve"> Ops!BC$43</f>
        <v>-375</v>
      </c>
      <c r="BD10" s="371">
        <f xml:space="preserve"> Ops!BD$43</f>
        <v>-375</v>
      </c>
      <c r="BE10" s="371">
        <f xml:space="preserve"> Ops!BE$43</f>
        <v>-375</v>
      </c>
      <c r="BF10" s="371">
        <f xml:space="preserve"> Ops!BF$43</f>
        <v>-375</v>
      </c>
      <c r="BG10" s="371">
        <f xml:space="preserve"> Ops!BG$43</f>
        <v>-375</v>
      </c>
      <c r="BH10" s="371">
        <f xml:space="preserve"> Ops!BH$43</f>
        <v>-375</v>
      </c>
      <c r="BI10" s="371">
        <f xml:space="preserve"> Ops!BI$43</f>
        <v>-375</v>
      </c>
      <c r="BJ10" s="371">
        <f xml:space="preserve"> Ops!BJ$43</f>
        <v>-375</v>
      </c>
      <c r="BK10" s="371">
        <f xml:space="preserve"> Ops!BK$43</f>
        <v>-375</v>
      </c>
      <c r="BL10" s="371">
        <f xml:space="preserve"> Ops!BL$43</f>
        <v>-375</v>
      </c>
      <c r="BM10" s="371">
        <f xml:space="preserve"> Ops!BM$43</f>
        <v>-375</v>
      </c>
      <c r="BN10" s="371">
        <f xml:space="preserve"> Ops!BN$43</f>
        <v>-375</v>
      </c>
      <c r="BO10" s="371">
        <f xml:space="preserve"> Ops!BO$43</f>
        <v>-375</v>
      </c>
      <c r="BP10" s="371">
        <f xml:space="preserve"> Ops!BP$43</f>
        <v>-375</v>
      </c>
      <c r="BQ10" s="371">
        <f xml:space="preserve"> Ops!BQ$43</f>
        <v>-375</v>
      </c>
      <c r="BR10" s="371">
        <f xml:space="preserve"> Ops!BR$43</f>
        <v>-375</v>
      </c>
      <c r="BS10" s="371">
        <f xml:space="preserve"> Ops!BS$43</f>
        <v>-375</v>
      </c>
      <c r="BT10" s="371">
        <f xml:space="preserve"> Ops!BT$43</f>
        <v>-375</v>
      </c>
      <c r="BU10" s="371">
        <f xml:space="preserve"> Ops!BU$43</f>
        <v>-375</v>
      </c>
      <c r="BV10" s="371">
        <f xml:space="preserve"> Ops!BV$43</f>
        <v>-375</v>
      </c>
      <c r="BW10" s="371">
        <f xml:space="preserve"> Ops!BW$43</f>
        <v>-375</v>
      </c>
      <c r="BX10" s="371">
        <f xml:space="preserve"> Ops!BX$43</f>
        <v>-375</v>
      </c>
      <c r="BY10" s="371">
        <f xml:space="preserve"> Ops!BY$43</f>
        <v>-375</v>
      </c>
      <c r="BZ10" s="371">
        <f xml:space="preserve"> Ops!BZ$43</f>
        <v>-375</v>
      </c>
      <c r="CA10" s="371">
        <f xml:space="preserve"> Ops!CA$43</f>
        <v>-375</v>
      </c>
      <c r="CB10" s="371">
        <f xml:space="preserve"> Ops!CB$43</f>
        <v>-375</v>
      </c>
      <c r="CC10" s="371">
        <f xml:space="preserve"> Ops!CC$43</f>
        <v>-375</v>
      </c>
      <c r="CD10" s="371">
        <f xml:space="preserve"> Ops!CD$43</f>
        <v>-375</v>
      </c>
      <c r="CE10" s="371">
        <f xml:space="preserve"> Ops!CE$43</f>
        <v>-375</v>
      </c>
      <c r="CF10" s="371">
        <f xml:space="preserve"> Ops!CF$43</f>
        <v>-375</v>
      </c>
      <c r="CG10" s="371">
        <f xml:space="preserve"> Ops!CG$43</f>
        <v>-375</v>
      </c>
      <c r="CH10" s="371">
        <f xml:space="preserve"> Ops!CH$43</f>
        <v>-375</v>
      </c>
      <c r="CI10" s="371">
        <f xml:space="preserve"> Ops!CI$43</f>
        <v>-375</v>
      </c>
      <c r="CJ10" s="371">
        <f xml:space="preserve"> Ops!CJ$43</f>
        <v>-375</v>
      </c>
      <c r="CK10" s="371">
        <f xml:space="preserve"> Ops!CK$43</f>
        <v>-375</v>
      </c>
      <c r="CL10" s="371">
        <f xml:space="preserve"> Ops!CL$43</f>
        <v>-375</v>
      </c>
      <c r="CM10" s="371">
        <f xml:space="preserve"> Ops!CM$43</f>
        <v>-375</v>
      </c>
      <c r="CN10" s="371">
        <f xml:space="preserve"> Ops!CN$43</f>
        <v>-375</v>
      </c>
      <c r="CO10" s="371">
        <f xml:space="preserve"> Ops!CO$43</f>
        <v>-375</v>
      </c>
      <c r="CP10" s="371">
        <f xml:space="preserve"> Ops!CP$43</f>
        <v>-375</v>
      </c>
      <c r="CQ10" s="371">
        <f xml:space="preserve"> Ops!CQ$43</f>
        <v>-375</v>
      </c>
      <c r="CR10" s="371">
        <f xml:space="preserve"> Ops!CR$43</f>
        <v>-375</v>
      </c>
      <c r="CS10" s="371">
        <f xml:space="preserve"> Ops!CS$43</f>
        <v>-375</v>
      </c>
      <c r="CT10" s="371">
        <f xml:space="preserve"> Ops!CT$43</f>
        <v>-375</v>
      </c>
      <c r="CU10" s="371">
        <f xml:space="preserve"> Ops!CU$43</f>
        <v>-375</v>
      </c>
      <c r="CV10" s="371">
        <f xml:space="preserve"> Ops!CV$43</f>
        <v>-375</v>
      </c>
      <c r="CW10" s="371">
        <f xml:space="preserve"> Ops!CW$43</f>
        <v>-375</v>
      </c>
      <c r="CX10" s="371">
        <f xml:space="preserve"> Ops!CX$43</f>
        <v>-375</v>
      </c>
      <c r="CY10" s="371">
        <f xml:space="preserve"> Ops!CY$43</f>
        <v>-375</v>
      </c>
      <c r="CZ10" s="371">
        <f xml:space="preserve"> Ops!CZ$43</f>
        <v>-375</v>
      </c>
      <c r="DA10" s="371">
        <f xml:space="preserve"> Ops!DA$43</f>
        <v>-375</v>
      </c>
      <c r="DB10" s="371">
        <f xml:space="preserve"> Ops!DB$43</f>
        <v>-375</v>
      </c>
      <c r="DC10" s="371">
        <f xml:space="preserve"> Ops!DC$43</f>
        <v>-375</v>
      </c>
      <c r="DD10" s="371">
        <f xml:space="preserve"> Ops!DD$43</f>
        <v>-375</v>
      </c>
      <c r="DE10" s="371">
        <f xml:space="preserve"> Ops!DE$43</f>
        <v>-375</v>
      </c>
      <c r="DF10" s="371">
        <f xml:space="preserve"> Ops!DF$43</f>
        <v>-375</v>
      </c>
      <c r="DG10" s="371">
        <f xml:space="preserve"> Ops!DG$43</f>
        <v>-375</v>
      </c>
      <c r="DH10" s="371">
        <f xml:space="preserve"> Ops!DH$43</f>
        <v>-375</v>
      </c>
      <c r="DI10" s="371">
        <f xml:space="preserve"> Ops!DI$43</f>
        <v>0</v>
      </c>
      <c r="DJ10" s="371">
        <f xml:space="preserve"> Ops!DJ$43</f>
        <v>0</v>
      </c>
      <c r="DK10" s="371">
        <f xml:space="preserve"> Ops!DK$43</f>
        <v>0</v>
      </c>
      <c r="DL10" s="371">
        <f xml:space="preserve"> Ops!DL$43</f>
        <v>0</v>
      </c>
      <c r="DM10" s="371">
        <f xml:space="preserve"> Ops!DM$43</f>
        <v>0</v>
      </c>
      <c r="DN10" s="371">
        <f xml:space="preserve"> Ops!DN$43</f>
        <v>0</v>
      </c>
      <c r="DO10" s="371">
        <f xml:space="preserve"> Ops!DO$43</f>
        <v>0</v>
      </c>
      <c r="DP10" s="371">
        <f xml:space="preserve"> Ops!DP$43</f>
        <v>0</v>
      </c>
      <c r="DQ10" s="371">
        <f xml:space="preserve"> Ops!DQ$43</f>
        <v>0</v>
      </c>
      <c r="DR10" s="371">
        <f xml:space="preserve"> Ops!DR$43</f>
        <v>0</v>
      </c>
      <c r="DS10" s="371">
        <f xml:space="preserve"> Ops!DS$43</f>
        <v>0</v>
      </c>
      <c r="DT10" s="371">
        <f xml:space="preserve"> Ops!DT$43</f>
        <v>0</v>
      </c>
      <c r="DU10" s="371">
        <f xml:space="preserve"> Ops!DU$43</f>
        <v>0</v>
      </c>
      <c r="DV10" s="371">
        <f xml:space="preserve"> Ops!DV$43</f>
        <v>0</v>
      </c>
      <c r="DW10" s="371">
        <f xml:space="preserve"> Ops!DW$43</f>
        <v>0</v>
      </c>
      <c r="DX10" s="371">
        <f xml:space="preserve"> Ops!DX$43</f>
        <v>0</v>
      </c>
      <c r="DY10" s="371">
        <f xml:space="preserve"> Ops!DY$43</f>
        <v>0</v>
      </c>
      <c r="DZ10" s="371">
        <f xml:space="preserve"> Ops!DZ$43</f>
        <v>0</v>
      </c>
      <c r="EA10" s="371">
        <f xml:space="preserve"> Ops!EA$43</f>
        <v>0</v>
      </c>
      <c r="EB10" s="371">
        <f xml:space="preserve"> Ops!EB$43</f>
        <v>0</v>
      </c>
      <c r="EC10" s="371">
        <f xml:space="preserve"> Ops!EC$43</f>
        <v>0</v>
      </c>
      <c r="ED10" s="371">
        <f xml:space="preserve"> Ops!ED$43</f>
        <v>0</v>
      </c>
      <c r="EE10" s="371">
        <f xml:space="preserve"> Ops!EE$43</f>
        <v>0</v>
      </c>
      <c r="EF10" s="371">
        <f xml:space="preserve"> Ops!EF$43</f>
        <v>0</v>
      </c>
      <c r="EG10" s="371">
        <f xml:space="preserve"> Ops!EG$43</f>
        <v>0</v>
      </c>
      <c r="EH10" s="371">
        <f xml:space="preserve"> Ops!EH$43</f>
        <v>0</v>
      </c>
      <c r="EI10" s="371">
        <f xml:space="preserve"> Ops!EI$43</f>
        <v>0</v>
      </c>
      <c r="EJ10" s="371">
        <f xml:space="preserve"> Ops!EJ$43</f>
        <v>0</v>
      </c>
      <c r="EK10" s="371">
        <f xml:space="preserve"> Ops!EK$43</f>
        <v>0</v>
      </c>
      <c r="EL10" s="371">
        <f xml:space="preserve"> Ops!EL$43</f>
        <v>0</v>
      </c>
      <c r="EM10" s="371">
        <f xml:space="preserve"> Ops!EM$43</f>
        <v>0</v>
      </c>
      <c r="EN10" s="371">
        <f xml:space="preserve"> Ops!EN$43</f>
        <v>0</v>
      </c>
      <c r="EO10" s="371">
        <f xml:space="preserve"> Ops!EO$43</f>
        <v>0</v>
      </c>
      <c r="EP10" s="371">
        <f xml:space="preserve"> Ops!EP$43</f>
        <v>0</v>
      </c>
      <c r="EQ10" s="371">
        <f xml:space="preserve"> Ops!EQ$43</f>
        <v>0</v>
      </c>
      <c r="ER10" s="371">
        <f xml:space="preserve"> Ops!ER$43</f>
        <v>0</v>
      </c>
      <c r="ES10" s="371">
        <f xml:space="preserve"> Ops!ES$43</f>
        <v>0</v>
      </c>
      <c r="ET10" s="371">
        <f xml:space="preserve"> Ops!ET$43</f>
        <v>0</v>
      </c>
      <c r="EU10" s="371">
        <f xml:space="preserve"> Ops!EU$43</f>
        <v>0</v>
      </c>
      <c r="EV10" s="371">
        <f xml:space="preserve"> Ops!EV$43</f>
        <v>0</v>
      </c>
      <c r="EW10" s="371">
        <f xml:space="preserve"> Ops!EW$43</f>
        <v>0</v>
      </c>
      <c r="EX10" s="371">
        <f xml:space="preserve"> Ops!EX$43</f>
        <v>0</v>
      </c>
      <c r="EY10" s="371">
        <f xml:space="preserve"> Ops!EY$43</f>
        <v>0</v>
      </c>
      <c r="EZ10" s="371">
        <f xml:space="preserve"> Ops!EZ$43</f>
        <v>0</v>
      </c>
      <c r="FA10" s="371">
        <f xml:space="preserve"> Ops!FA$43</f>
        <v>0</v>
      </c>
      <c r="FB10" s="371">
        <f xml:space="preserve"> Ops!FB$43</f>
        <v>0</v>
      </c>
      <c r="FC10" s="371">
        <f xml:space="preserve"> Ops!FC$43</f>
        <v>0</v>
      </c>
      <c r="FD10" s="371">
        <f xml:space="preserve"> Ops!FD$43</f>
        <v>0</v>
      </c>
      <c r="FE10" s="371">
        <f xml:space="preserve"> Ops!FE$43</f>
        <v>0</v>
      </c>
      <c r="FF10" s="371">
        <f xml:space="preserve"> Ops!FF$43</f>
        <v>0</v>
      </c>
      <c r="FG10" s="371">
        <f xml:space="preserve"> Ops!FG$43</f>
        <v>0</v>
      </c>
      <c r="FH10" s="371">
        <f xml:space="preserve"> Ops!FH$43</f>
        <v>0</v>
      </c>
      <c r="FI10" s="371">
        <f xml:space="preserve"> Ops!FI$43</f>
        <v>0</v>
      </c>
      <c r="FJ10" s="371">
        <f xml:space="preserve"> Ops!FJ$43</f>
        <v>0</v>
      </c>
      <c r="FK10" s="371">
        <f xml:space="preserve"> Ops!FK$43</f>
        <v>0</v>
      </c>
      <c r="FL10" s="371">
        <f xml:space="preserve"> Ops!FL$43</f>
        <v>0</v>
      </c>
      <c r="FM10" s="371">
        <f xml:space="preserve"> Ops!FM$43</f>
        <v>0</v>
      </c>
      <c r="FN10" s="371">
        <f xml:space="preserve"> Ops!FN$43</f>
        <v>0</v>
      </c>
      <c r="FO10" s="371">
        <f xml:space="preserve"> Ops!FO$43</f>
        <v>0</v>
      </c>
      <c r="FP10" s="371">
        <f xml:space="preserve"> Ops!FP$43</f>
        <v>0</v>
      </c>
      <c r="FQ10" s="371">
        <f xml:space="preserve"> Ops!FQ$43</f>
        <v>0</v>
      </c>
      <c r="FR10" s="371">
        <f xml:space="preserve"> Ops!FR$43</f>
        <v>0</v>
      </c>
      <c r="FS10" s="371">
        <f xml:space="preserve"> Ops!FS$43</f>
        <v>0</v>
      </c>
      <c r="FT10" s="371">
        <f xml:space="preserve"> Ops!FT$43</f>
        <v>0</v>
      </c>
      <c r="FU10" s="371">
        <f xml:space="preserve"> Ops!FU$43</f>
        <v>0</v>
      </c>
      <c r="FV10" s="371">
        <f xml:space="preserve"> Ops!FV$43</f>
        <v>0</v>
      </c>
      <c r="FW10" s="371">
        <f xml:space="preserve"> Ops!FW$43</f>
        <v>0</v>
      </c>
      <c r="FX10" s="371">
        <f xml:space="preserve"> Ops!FX$43</f>
        <v>0</v>
      </c>
      <c r="FY10" s="371">
        <f xml:space="preserve"> Ops!FY$43</f>
        <v>0</v>
      </c>
      <c r="FZ10" s="371">
        <f xml:space="preserve"> Ops!FZ$43</f>
        <v>0</v>
      </c>
      <c r="GA10" s="371">
        <f xml:space="preserve"> Ops!GA$43</f>
        <v>0</v>
      </c>
      <c r="GB10" s="371">
        <f xml:space="preserve"> Ops!GB$43</f>
        <v>0</v>
      </c>
      <c r="GC10" s="371">
        <f xml:space="preserve"> Ops!GC$43</f>
        <v>0</v>
      </c>
      <c r="GD10" s="371">
        <f xml:space="preserve"> Ops!GD$43</f>
        <v>0</v>
      </c>
      <c r="GE10" s="371">
        <f xml:space="preserve"> Ops!GE$43</f>
        <v>0</v>
      </c>
      <c r="GF10" s="371">
        <f xml:space="preserve"> Ops!GF$43</f>
        <v>0</v>
      </c>
      <c r="GG10" s="371">
        <f xml:space="preserve"> Ops!GG$43</f>
        <v>0</v>
      </c>
      <c r="GH10" s="371">
        <f xml:space="preserve"> Ops!GH$43</f>
        <v>0</v>
      </c>
      <c r="GI10" s="371">
        <f xml:space="preserve"> Ops!GI$43</f>
        <v>0</v>
      </c>
      <c r="GJ10" s="37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371" t="str">
        <f xml:space="preserve"> Acct!E$13</f>
        <v>Solar asset depreciation</v>
      </c>
      <c r="F13" s="371">
        <f xml:space="preserve"> Acct!F$13</f>
        <v>0</v>
      </c>
      <c r="G13" s="371" t="str">
        <f xml:space="preserve"> Acct!G$13</f>
        <v>$ 000s</v>
      </c>
      <c r="H13" s="371">
        <f xml:space="preserve"> Acct!H$13</f>
        <v>-100000</v>
      </c>
      <c r="I13" s="371">
        <f xml:space="preserve"> Acct!I$13</f>
        <v>0</v>
      </c>
      <c r="J13" s="371">
        <f xml:space="preserve"> Acct!J$13</f>
        <v>0</v>
      </c>
      <c r="K13" s="371">
        <f xml:space="preserve"> Acct!K$13</f>
        <v>0</v>
      </c>
      <c r="L13" s="371">
        <f xml:space="preserve"> Acct!L$13</f>
        <v>0</v>
      </c>
      <c r="M13" s="371">
        <f xml:space="preserve"> Acct!M$13</f>
        <v>-1000</v>
      </c>
      <c r="N13" s="371">
        <f xml:space="preserve"> Acct!N$13</f>
        <v>-1000</v>
      </c>
      <c r="O13" s="371">
        <f xml:space="preserve"> Acct!O$13</f>
        <v>-1000</v>
      </c>
      <c r="P13" s="371">
        <f xml:space="preserve"> Acct!P$13</f>
        <v>-1000</v>
      </c>
      <c r="Q13" s="371">
        <f xml:space="preserve"> Acct!Q$13</f>
        <v>-1000</v>
      </c>
      <c r="R13" s="371">
        <f xml:space="preserve"> Acct!R$13</f>
        <v>-1000</v>
      </c>
      <c r="S13" s="371">
        <f xml:space="preserve"> Acct!S$13</f>
        <v>-1000</v>
      </c>
      <c r="T13" s="371">
        <f xml:space="preserve"> Acct!T$13</f>
        <v>-1000</v>
      </c>
      <c r="U13" s="371">
        <f xml:space="preserve"> Acct!U$13</f>
        <v>-1000</v>
      </c>
      <c r="V13" s="371">
        <f xml:space="preserve"> Acct!V$13</f>
        <v>-1000</v>
      </c>
      <c r="W13" s="371">
        <f xml:space="preserve"> Acct!W$13</f>
        <v>-1000</v>
      </c>
      <c r="X13" s="371">
        <f xml:space="preserve"> Acct!X$13</f>
        <v>-1000</v>
      </c>
      <c r="Y13" s="371">
        <f xml:space="preserve"> Acct!Y$13</f>
        <v>-1000</v>
      </c>
      <c r="Z13" s="371">
        <f xml:space="preserve"> Acct!Z$13</f>
        <v>-1000</v>
      </c>
      <c r="AA13" s="371">
        <f xml:space="preserve"> Acct!AA$13</f>
        <v>-1000</v>
      </c>
      <c r="AB13" s="371">
        <f xml:space="preserve"> Acct!AB$13</f>
        <v>-1000</v>
      </c>
      <c r="AC13" s="371">
        <f xml:space="preserve"> Acct!AC$13</f>
        <v>-1000</v>
      </c>
      <c r="AD13" s="371">
        <f xml:space="preserve"> Acct!AD$13</f>
        <v>-1000</v>
      </c>
      <c r="AE13" s="371">
        <f xml:space="preserve"> Acct!AE$13</f>
        <v>-1000</v>
      </c>
      <c r="AF13" s="371">
        <f xml:space="preserve"> Acct!AF$13</f>
        <v>-1000</v>
      </c>
      <c r="AG13" s="371">
        <f xml:space="preserve"> Acct!AG$13</f>
        <v>-1000</v>
      </c>
      <c r="AH13" s="371">
        <f xml:space="preserve"> Acct!AH$13</f>
        <v>-1000</v>
      </c>
      <c r="AI13" s="371">
        <f xml:space="preserve"> Acct!AI$13</f>
        <v>-1000</v>
      </c>
      <c r="AJ13" s="371">
        <f xml:space="preserve"> Acct!AJ$13</f>
        <v>-1000</v>
      </c>
      <c r="AK13" s="371">
        <f xml:space="preserve"> Acct!AK$13</f>
        <v>-1000</v>
      </c>
      <c r="AL13" s="371">
        <f xml:space="preserve"> Acct!AL$13</f>
        <v>-1000</v>
      </c>
      <c r="AM13" s="371">
        <f xml:space="preserve"> Acct!AM$13</f>
        <v>-1000</v>
      </c>
      <c r="AN13" s="371">
        <f xml:space="preserve"> Acct!AN$13</f>
        <v>-1000</v>
      </c>
      <c r="AO13" s="371">
        <f xml:space="preserve"> Acct!AO$13</f>
        <v>-1000</v>
      </c>
      <c r="AP13" s="371">
        <f xml:space="preserve"> Acct!AP$13</f>
        <v>-1000</v>
      </c>
      <c r="AQ13" s="371">
        <f xml:space="preserve"> Acct!AQ$13</f>
        <v>-1000</v>
      </c>
      <c r="AR13" s="371">
        <f xml:space="preserve"> Acct!AR$13</f>
        <v>-1000</v>
      </c>
      <c r="AS13" s="371">
        <f xml:space="preserve"> Acct!AS$13</f>
        <v>-1000</v>
      </c>
      <c r="AT13" s="371">
        <f xml:space="preserve"> Acct!AT$13</f>
        <v>-1000</v>
      </c>
      <c r="AU13" s="371">
        <f xml:space="preserve"> Acct!AU$13</f>
        <v>-1000</v>
      </c>
      <c r="AV13" s="371">
        <f xml:space="preserve"> Acct!AV$13</f>
        <v>-1000</v>
      </c>
      <c r="AW13" s="371">
        <f xml:space="preserve"> Acct!AW$13</f>
        <v>-1000</v>
      </c>
      <c r="AX13" s="371">
        <f xml:space="preserve"> Acct!AX$13</f>
        <v>-1000</v>
      </c>
      <c r="AY13" s="371">
        <f xml:space="preserve"> Acct!AY$13</f>
        <v>-1000</v>
      </c>
      <c r="AZ13" s="371">
        <f xml:space="preserve"> Acct!AZ$13</f>
        <v>-1000</v>
      </c>
      <c r="BA13" s="371">
        <f xml:space="preserve"> Acct!BA$13</f>
        <v>-1000</v>
      </c>
      <c r="BB13" s="371">
        <f xml:space="preserve"> Acct!BB$13</f>
        <v>-1000</v>
      </c>
      <c r="BC13" s="371">
        <f xml:space="preserve"> Acct!BC$13</f>
        <v>-1000</v>
      </c>
      <c r="BD13" s="371">
        <f xml:space="preserve"> Acct!BD$13</f>
        <v>-1000</v>
      </c>
      <c r="BE13" s="371">
        <f xml:space="preserve"> Acct!BE$13</f>
        <v>-1000</v>
      </c>
      <c r="BF13" s="371">
        <f xml:space="preserve"> Acct!BF$13</f>
        <v>-1000</v>
      </c>
      <c r="BG13" s="371">
        <f xml:space="preserve"> Acct!BG$13</f>
        <v>-1000</v>
      </c>
      <c r="BH13" s="371">
        <f xml:space="preserve"> Acct!BH$13</f>
        <v>-1000</v>
      </c>
      <c r="BI13" s="371">
        <f xml:space="preserve"> Acct!BI$13</f>
        <v>-1000</v>
      </c>
      <c r="BJ13" s="371">
        <f xml:space="preserve"> Acct!BJ$13</f>
        <v>-1000</v>
      </c>
      <c r="BK13" s="371">
        <f xml:space="preserve"> Acct!BK$13</f>
        <v>-1000</v>
      </c>
      <c r="BL13" s="371">
        <f xml:space="preserve"> Acct!BL$13</f>
        <v>-1000</v>
      </c>
      <c r="BM13" s="371">
        <f xml:space="preserve"> Acct!BM$13</f>
        <v>-1000</v>
      </c>
      <c r="BN13" s="371">
        <f xml:space="preserve"> Acct!BN$13</f>
        <v>-1000</v>
      </c>
      <c r="BO13" s="371">
        <f xml:space="preserve"> Acct!BO$13</f>
        <v>-1000</v>
      </c>
      <c r="BP13" s="371">
        <f xml:space="preserve"> Acct!BP$13</f>
        <v>-1000</v>
      </c>
      <c r="BQ13" s="371">
        <f xml:space="preserve"> Acct!BQ$13</f>
        <v>-1000</v>
      </c>
      <c r="BR13" s="371">
        <f xml:space="preserve"> Acct!BR$13</f>
        <v>-1000</v>
      </c>
      <c r="BS13" s="371">
        <f xml:space="preserve"> Acct!BS$13</f>
        <v>-1000</v>
      </c>
      <c r="BT13" s="371">
        <f xml:space="preserve"> Acct!BT$13</f>
        <v>-1000</v>
      </c>
      <c r="BU13" s="371">
        <f xml:space="preserve"> Acct!BU$13</f>
        <v>-1000</v>
      </c>
      <c r="BV13" s="371">
        <f xml:space="preserve"> Acct!BV$13</f>
        <v>-1000</v>
      </c>
      <c r="BW13" s="371">
        <f xml:space="preserve"> Acct!BW$13</f>
        <v>-1000</v>
      </c>
      <c r="BX13" s="371">
        <f xml:space="preserve"> Acct!BX$13</f>
        <v>-1000</v>
      </c>
      <c r="BY13" s="371">
        <f xml:space="preserve"> Acct!BY$13</f>
        <v>-1000</v>
      </c>
      <c r="BZ13" s="371">
        <f xml:space="preserve"> Acct!BZ$13</f>
        <v>-1000</v>
      </c>
      <c r="CA13" s="371">
        <f xml:space="preserve"> Acct!CA$13</f>
        <v>-1000</v>
      </c>
      <c r="CB13" s="371">
        <f xml:space="preserve"> Acct!CB$13</f>
        <v>-1000</v>
      </c>
      <c r="CC13" s="371">
        <f xml:space="preserve"> Acct!CC$13</f>
        <v>-1000</v>
      </c>
      <c r="CD13" s="371">
        <f xml:space="preserve"> Acct!CD$13</f>
        <v>-1000</v>
      </c>
      <c r="CE13" s="371">
        <f xml:space="preserve"> Acct!CE$13</f>
        <v>-1000</v>
      </c>
      <c r="CF13" s="371">
        <f xml:space="preserve"> Acct!CF$13</f>
        <v>-1000</v>
      </c>
      <c r="CG13" s="371">
        <f xml:space="preserve"> Acct!CG$13</f>
        <v>-1000</v>
      </c>
      <c r="CH13" s="371">
        <f xml:space="preserve"> Acct!CH$13</f>
        <v>-1000</v>
      </c>
      <c r="CI13" s="371">
        <f xml:space="preserve"> Acct!CI$13</f>
        <v>-1000</v>
      </c>
      <c r="CJ13" s="371">
        <f xml:space="preserve"> Acct!CJ$13</f>
        <v>-1000</v>
      </c>
      <c r="CK13" s="371">
        <f xml:space="preserve"> Acct!CK$13</f>
        <v>-1000</v>
      </c>
      <c r="CL13" s="371">
        <f xml:space="preserve"> Acct!CL$13</f>
        <v>-1000</v>
      </c>
      <c r="CM13" s="371">
        <f xml:space="preserve"> Acct!CM$13</f>
        <v>-1000</v>
      </c>
      <c r="CN13" s="371">
        <f xml:space="preserve"> Acct!CN$13</f>
        <v>-1000</v>
      </c>
      <c r="CO13" s="371">
        <f xml:space="preserve"> Acct!CO$13</f>
        <v>-1000</v>
      </c>
      <c r="CP13" s="371">
        <f xml:space="preserve"> Acct!CP$13</f>
        <v>-1000</v>
      </c>
      <c r="CQ13" s="371">
        <f xml:space="preserve"> Acct!CQ$13</f>
        <v>-1000</v>
      </c>
      <c r="CR13" s="371">
        <f xml:space="preserve"> Acct!CR$13</f>
        <v>-1000</v>
      </c>
      <c r="CS13" s="371">
        <f xml:space="preserve"> Acct!CS$13</f>
        <v>-1000</v>
      </c>
      <c r="CT13" s="371">
        <f xml:space="preserve"> Acct!CT$13</f>
        <v>-1000</v>
      </c>
      <c r="CU13" s="371">
        <f xml:space="preserve"> Acct!CU$13</f>
        <v>-1000</v>
      </c>
      <c r="CV13" s="371">
        <f xml:space="preserve"> Acct!CV$13</f>
        <v>-1000</v>
      </c>
      <c r="CW13" s="371">
        <f xml:space="preserve"> Acct!CW$13</f>
        <v>-1000</v>
      </c>
      <c r="CX13" s="371">
        <f xml:space="preserve"> Acct!CX$13</f>
        <v>-1000</v>
      </c>
      <c r="CY13" s="371">
        <f xml:space="preserve"> Acct!CY$13</f>
        <v>-1000</v>
      </c>
      <c r="CZ13" s="371">
        <f xml:space="preserve"> Acct!CZ$13</f>
        <v>-1000</v>
      </c>
      <c r="DA13" s="371">
        <f xml:space="preserve"> Acct!DA$13</f>
        <v>-1000</v>
      </c>
      <c r="DB13" s="371">
        <f xml:space="preserve"> Acct!DB$13</f>
        <v>-1000</v>
      </c>
      <c r="DC13" s="371">
        <f xml:space="preserve"> Acct!DC$13</f>
        <v>-1000</v>
      </c>
      <c r="DD13" s="371">
        <f xml:space="preserve"> Acct!DD$13</f>
        <v>-1000</v>
      </c>
      <c r="DE13" s="371">
        <f xml:space="preserve"> Acct!DE$13</f>
        <v>-1000</v>
      </c>
      <c r="DF13" s="371">
        <f xml:space="preserve"> Acct!DF$13</f>
        <v>-1000</v>
      </c>
      <c r="DG13" s="371">
        <f xml:space="preserve"> Acct!DG$13</f>
        <v>-1000</v>
      </c>
      <c r="DH13" s="371">
        <f xml:space="preserve"> Acct!DH$13</f>
        <v>-1000</v>
      </c>
      <c r="DI13" s="371">
        <f xml:space="preserve"> Acct!DI$13</f>
        <v>0</v>
      </c>
      <c r="DJ13" s="371">
        <f xml:space="preserve"> Acct!DJ$13</f>
        <v>0</v>
      </c>
      <c r="DK13" s="371">
        <f xml:space="preserve"> Acct!DK$13</f>
        <v>0</v>
      </c>
      <c r="DL13" s="371">
        <f xml:space="preserve"> Acct!DL$13</f>
        <v>0</v>
      </c>
      <c r="DM13" s="371">
        <f xml:space="preserve"> Acct!DM$13</f>
        <v>0</v>
      </c>
      <c r="DN13" s="371">
        <f xml:space="preserve"> Acct!DN$13</f>
        <v>0</v>
      </c>
      <c r="DO13" s="371">
        <f xml:space="preserve"> Acct!DO$13</f>
        <v>0</v>
      </c>
      <c r="DP13" s="371">
        <f xml:space="preserve"> Acct!DP$13</f>
        <v>0</v>
      </c>
      <c r="DQ13" s="371">
        <f xml:space="preserve"> Acct!DQ$13</f>
        <v>0</v>
      </c>
      <c r="DR13" s="371">
        <f xml:space="preserve"> Acct!DR$13</f>
        <v>0</v>
      </c>
      <c r="DS13" s="371">
        <f xml:space="preserve"> Acct!DS$13</f>
        <v>0</v>
      </c>
      <c r="DT13" s="371">
        <f xml:space="preserve"> Acct!DT$13</f>
        <v>0</v>
      </c>
      <c r="DU13" s="371">
        <f xml:space="preserve"> Acct!DU$13</f>
        <v>0</v>
      </c>
      <c r="DV13" s="371">
        <f xml:space="preserve"> Acct!DV$13</f>
        <v>0</v>
      </c>
      <c r="DW13" s="371">
        <f xml:space="preserve"> Acct!DW$13</f>
        <v>0</v>
      </c>
      <c r="DX13" s="371">
        <f xml:space="preserve"> Acct!DX$13</f>
        <v>0</v>
      </c>
      <c r="DY13" s="371">
        <f xml:space="preserve"> Acct!DY$13</f>
        <v>0</v>
      </c>
      <c r="DZ13" s="371">
        <f xml:space="preserve"> Acct!DZ$13</f>
        <v>0</v>
      </c>
      <c r="EA13" s="371">
        <f xml:space="preserve"> Acct!EA$13</f>
        <v>0</v>
      </c>
      <c r="EB13" s="371">
        <f xml:space="preserve"> Acct!EB$13</f>
        <v>0</v>
      </c>
      <c r="EC13" s="371">
        <f xml:space="preserve"> Acct!EC$13</f>
        <v>0</v>
      </c>
      <c r="ED13" s="371">
        <f xml:space="preserve"> Acct!ED$13</f>
        <v>0</v>
      </c>
      <c r="EE13" s="371">
        <f xml:space="preserve"> Acct!EE$13</f>
        <v>0</v>
      </c>
      <c r="EF13" s="371">
        <f xml:space="preserve"> Acct!EF$13</f>
        <v>0</v>
      </c>
      <c r="EG13" s="371">
        <f xml:space="preserve"> Acct!EG$13</f>
        <v>0</v>
      </c>
      <c r="EH13" s="371">
        <f xml:space="preserve"> Acct!EH$13</f>
        <v>0</v>
      </c>
      <c r="EI13" s="371">
        <f xml:space="preserve"> Acct!EI$13</f>
        <v>0</v>
      </c>
      <c r="EJ13" s="371">
        <f xml:space="preserve"> Acct!EJ$13</f>
        <v>0</v>
      </c>
      <c r="EK13" s="371">
        <f xml:space="preserve"> Acct!EK$13</f>
        <v>0</v>
      </c>
      <c r="EL13" s="371">
        <f xml:space="preserve"> Acct!EL$13</f>
        <v>0</v>
      </c>
      <c r="EM13" s="371">
        <f xml:space="preserve"> Acct!EM$13</f>
        <v>0</v>
      </c>
      <c r="EN13" s="371">
        <f xml:space="preserve"> Acct!EN$13</f>
        <v>0</v>
      </c>
      <c r="EO13" s="371">
        <f xml:space="preserve"> Acct!EO$13</f>
        <v>0</v>
      </c>
      <c r="EP13" s="371">
        <f xml:space="preserve"> Acct!EP$13</f>
        <v>0</v>
      </c>
      <c r="EQ13" s="371">
        <f xml:space="preserve"> Acct!EQ$13</f>
        <v>0</v>
      </c>
      <c r="ER13" s="371">
        <f xml:space="preserve"> Acct!ER$13</f>
        <v>0</v>
      </c>
      <c r="ES13" s="371">
        <f xml:space="preserve"> Acct!ES$13</f>
        <v>0</v>
      </c>
      <c r="ET13" s="371">
        <f xml:space="preserve"> Acct!ET$13</f>
        <v>0</v>
      </c>
      <c r="EU13" s="371">
        <f xml:space="preserve"> Acct!EU$13</f>
        <v>0</v>
      </c>
      <c r="EV13" s="371">
        <f xml:space="preserve"> Acct!EV$13</f>
        <v>0</v>
      </c>
      <c r="EW13" s="371">
        <f xml:space="preserve"> Acct!EW$13</f>
        <v>0</v>
      </c>
      <c r="EX13" s="371">
        <f xml:space="preserve"> Acct!EX$13</f>
        <v>0</v>
      </c>
      <c r="EY13" s="371">
        <f xml:space="preserve"> Acct!EY$13</f>
        <v>0</v>
      </c>
      <c r="EZ13" s="371">
        <f xml:space="preserve"> Acct!EZ$13</f>
        <v>0</v>
      </c>
      <c r="FA13" s="371">
        <f xml:space="preserve"> Acct!FA$13</f>
        <v>0</v>
      </c>
      <c r="FB13" s="371">
        <f xml:space="preserve"> Acct!FB$13</f>
        <v>0</v>
      </c>
      <c r="FC13" s="371">
        <f xml:space="preserve"> Acct!FC$13</f>
        <v>0</v>
      </c>
      <c r="FD13" s="371">
        <f xml:space="preserve"> Acct!FD$13</f>
        <v>0</v>
      </c>
      <c r="FE13" s="371">
        <f xml:space="preserve"> Acct!FE$13</f>
        <v>0</v>
      </c>
      <c r="FF13" s="371">
        <f xml:space="preserve"> Acct!FF$13</f>
        <v>0</v>
      </c>
      <c r="FG13" s="371">
        <f xml:space="preserve"> Acct!FG$13</f>
        <v>0</v>
      </c>
      <c r="FH13" s="371">
        <f xml:space="preserve"> Acct!FH$13</f>
        <v>0</v>
      </c>
      <c r="FI13" s="371">
        <f xml:space="preserve"> Acct!FI$13</f>
        <v>0</v>
      </c>
      <c r="FJ13" s="371">
        <f xml:space="preserve"> Acct!FJ$13</f>
        <v>0</v>
      </c>
      <c r="FK13" s="371">
        <f xml:space="preserve"> Acct!FK$13</f>
        <v>0</v>
      </c>
      <c r="FL13" s="371">
        <f xml:space="preserve"> Acct!FL$13</f>
        <v>0</v>
      </c>
      <c r="FM13" s="371">
        <f xml:space="preserve"> Acct!FM$13</f>
        <v>0</v>
      </c>
      <c r="FN13" s="371">
        <f xml:space="preserve"> Acct!FN$13</f>
        <v>0</v>
      </c>
      <c r="FO13" s="371">
        <f xml:space="preserve"> Acct!FO$13</f>
        <v>0</v>
      </c>
      <c r="FP13" s="371">
        <f xml:space="preserve"> Acct!FP$13</f>
        <v>0</v>
      </c>
      <c r="FQ13" s="371">
        <f xml:space="preserve"> Acct!FQ$13</f>
        <v>0</v>
      </c>
      <c r="FR13" s="371">
        <f xml:space="preserve"> Acct!FR$13</f>
        <v>0</v>
      </c>
      <c r="FS13" s="371">
        <f xml:space="preserve"> Acct!FS$13</f>
        <v>0</v>
      </c>
      <c r="FT13" s="371">
        <f xml:space="preserve"> Acct!FT$13</f>
        <v>0</v>
      </c>
      <c r="FU13" s="371">
        <f xml:space="preserve"> Acct!FU$13</f>
        <v>0</v>
      </c>
      <c r="FV13" s="371">
        <f xml:space="preserve"> Acct!FV$13</f>
        <v>0</v>
      </c>
      <c r="FW13" s="371">
        <f xml:space="preserve"> Acct!FW$13</f>
        <v>0</v>
      </c>
      <c r="FX13" s="371">
        <f xml:space="preserve"> Acct!FX$13</f>
        <v>0</v>
      </c>
      <c r="FY13" s="371">
        <f xml:space="preserve"> Acct!FY$13</f>
        <v>0</v>
      </c>
      <c r="FZ13" s="371">
        <f xml:space="preserve"> Acct!FZ$13</f>
        <v>0</v>
      </c>
      <c r="GA13" s="371">
        <f xml:space="preserve"> Acct!GA$13</f>
        <v>0</v>
      </c>
      <c r="GB13" s="371">
        <f xml:space="preserve"> Acct!GB$13</f>
        <v>0</v>
      </c>
      <c r="GC13" s="371">
        <f xml:space="preserve"> Acct!GC$13</f>
        <v>0</v>
      </c>
      <c r="GD13" s="371">
        <f xml:space="preserve"> Acct!GD$13</f>
        <v>0</v>
      </c>
      <c r="GE13" s="371">
        <f xml:space="preserve"> Acct!GE$13</f>
        <v>0</v>
      </c>
      <c r="GF13" s="371">
        <f xml:space="preserve"> Acct!GF$13</f>
        <v>0</v>
      </c>
      <c r="GG13" s="371">
        <f xml:space="preserve"> Acct!GG$13</f>
        <v>0</v>
      </c>
      <c r="GH13" s="371">
        <f xml:space="preserve"> Acct!GH$13</f>
        <v>0</v>
      </c>
      <c r="GI13" s="371">
        <f xml:space="preserve"> Acct!GI$13</f>
        <v>0</v>
      </c>
      <c r="GJ13" s="37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421" t="str">
        <f xml:space="preserve"> Debt!E$46</f>
        <v>Senior debt interest</v>
      </c>
      <c r="F16" s="421">
        <f xml:space="preserve"> Debt!F$46</f>
        <v>0</v>
      </c>
      <c r="G16" s="421" t="str">
        <f xml:space="preserve"> Debt!G$46</f>
        <v>$ 000s</v>
      </c>
      <c r="H16" s="421">
        <f xml:space="preserve"> Debt!H$46</f>
        <v>-22932.612499999999</v>
      </c>
      <c r="I16" s="421">
        <f xml:space="preserve"> Debt!I$46</f>
        <v>0</v>
      </c>
      <c r="J16" s="421">
        <f xml:space="preserve"> Debt!J$46</f>
        <v>0</v>
      </c>
      <c r="K16" s="421">
        <f xml:space="preserve"> Debt!K$46</f>
        <v>0</v>
      </c>
      <c r="L16" s="421">
        <f xml:space="preserve"> Debt!L$46</f>
        <v>0</v>
      </c>
      <c r="M16" s="421">
        <f xml:space="preserve"> Debt!M$46</f>
        <v>-1114.7499999999998</v>
      </c>
      <c r="N16" s="421">
        <f xml:space="preserve"> Debt!N$46</f>
        <v>-1098.825</v>
      </c>
      <c r="O16" s="421">
        <f xml:space="preserve"> Debt!O$46</f>
        <v>-1070.6500000000001</v>
      </c>
      <c r="P16" s="421">
        <f xml:space="preserve"> Debt!P$46</f>
        <v>-1019.8125</v>
      </c>
      <c r="Q16" s="421">
        <f xml:space="preserve"> Debt!Q$46</f>
        <v>-1003.2749999999999</v>
      </c>
      <c r="R16" s="421">
        <f xml:space="preserve"> Debt!R$46</f>
        <v>-986.125</v>
      </c>
      <c r="S16" s="421">
        <f xml:space="preserve"> Debt!S$46</f>
        <v>-957.94999999999993</v>
      </c>
      <c r="T16" s="421">
        <f xml:space="preserve"> Debt!T$46</f>
        <v>-909.5625</v>
      </c>
      <c r="U16" s="421">
        <f xml:space="preserve"> Debt!U$46</f>
        <v>-891.8</v>
      </c>
      <c r="V16" s="421">
        <f xml:space="preserve"> Debt!V$46</f>
        <v>-873.42499999999995</v>
      </c>
      <c r="W16" s="421">
        <f xml:space="preserve"> Debt!W$46</f>
        <v>-845.25</v>
      </c>
      <c r="X16" s="421">
        <f xml:space="preserve"> Debt!X$46</f>
        <v>-808.19374999999991</v>
      </c>
      <c r="Y16" s="421">
        <f xml:space="preserve"> Debt!Y$46</f>
        <v>-780.32499999999993</v>
      </c>
      <c r="Z16" s="421">
        <f xml:space="preserve"> Debt!Z$46</f>
        <v>-760.72500000000002</v>
      </c>
      <c r="AA16" s="421">
        <f xml:space="preserve"> Debt!AA$46</f>
        <v>-732.55</v>
      </c>
      <c r="AB16" s="421">
        <f xml:space="preserve"> Debt!AB$46</f>
        <v>-689.0625</v>
      </c>
      <c r="AC16" s="421">
        <f xml:space="preserve"> Debt!AC$46</f>
        <v>-668.84999999999991</v>
      </c>
      <c r="AD16" s="421">
        <f xml:space="preserve"> Debt!AD$46</f>
        <v>-648.02499999999998</v>
      </c>
      <c r="AE16" s="421">
        <f xml:space="preserve"> Debt!AE$46</f>
        <v>-619.85</v>
      </c>
      <c r="AF16" s="421">
        <f xml:space="preserve"> Debt!AF$46</f>
        <v>-578.8125</v>
      </c>
      <c r="AG16" s="421">
        <f xml:space="preserve"> Debt!AG$46</f>
        <v>-557.37499999999989</v>
      </c>
      <c r="AH16" s="421">
        <f xml:space="preserve"> Debt!AH$46</f>
        <v>-535.32500000000005</v>
      </c>
      <c r="AI16" s="421">
        <f xml:space="preserve"> Debt!AI$46</f>
        <v>-507.15</v>
      </c>
      <c r="AJ16" s="421">
        <f xml:space="preserve"> Debt!AJ$46</f>
        <v>-468.5625</v>
      </c>
      <c r="AK16" s="421">
        <f xml:space="preserve"> Debt!AK$46</f>
        <v>-445.9</v>
      </c>
      <c r="AL16" s="421">
        <f xml:space="preserve"> Debt!AL$46</f>
        <v>-422.625</v>
      </c>
      <c r="AM16" s="421">
        <f xml:space="preserve"> Debt!AM$46</f>
        <v>-394.45</v>
      </c>
      <c r="AN16" s="421">
        <f xml:space="preserve"> Debt!AN$46</f>
        <v>-362.29374999999993</v>
      </c>
      <c r="AO16" s="421">
        <f xml:space="preserve"> Debt!AO$46</f>
        <v>-334.42499999999995</v>
      </c>
      <c r="AP16" s="421">
        <f xml:space="preserve"> Debt!AP$46</f>
        <v>-309.92500000000001</v>
      </c>
      <c r="AQ16" s="421">
        <f xml:space="preserve"> Debt!AQ$46</f>
        <v>-281.75</v>
      </c>
      <c r="AR16" s="421">
        <f xml:space="preserve"> Debt!AR$46</f>
        <v>-248.0625</v>
      </c>
      <c r="AS16" s="421">
        <f xml:space="preserve"> Debt!AS$46</f>
        <v>-222.95</v>
      </c>
      <c r="AT16" s="421">
        <f xml:space="preserve"> Debt!AT$46</f>
        <v>-197.22499999999999</v>
      </c>
      <c r="AU16" s="421">
        <f xml:space="preserve"> Debt!AU$46</f>
        <v>-169.04999999999998</v>
      </c>
      <c r="AV16" s="421">
        <f xml:space="preserve"> Debt!AV$46</f>
        <v>-137.8125</v>
      </c>
      <c r="AW16" s="421">
        <f xml:space="preserve"> Debt!AW$46</f>
        <v>-111.47499999999999</v>
      </c>
      <c r="AX16" s="421">
        <f xml:space="preserve"> Debt!AX$46</f>
        <v>-84.524999999999991</v>
      </c>
      <c r="AY16" s="421">
        <f xml:space="preserve"> Debt!AY$46</f>
        <v>-56.35</v>
      </c>
      <c r="AZ16" s="421">
        <f xml:space="preserve"> Debt!AZ$46</f>
        <v>-27.5625</v>
      </c>
      <c r="BA16" s="421">
        <f xml:space="preserve"> Debt!BA$46</f>
        <v>0</v>
      </c>
      <c r="BB16" s="421">
        <f xml:space="preserve"> Debt!BB$46</f>
        <v>0</v>
      </c>
      <c r="BC16" s="421">
        <f xml:space="preserve"> Debt!BC$46</f>
        <v>0</v>
      </c>
      <c r="BD16" s="421">
        <f xml:space="preserve"> Debt!BD$46</f>
        <v>0</v>
      </c>
      <c r="BE16" s="421">
        <f xml:space="preserve"> Debt!BE$46</f>
        <v>0</v>
      </c>
      <c r="BF16" s="421">
        <f xml:space="preserve"> Debt!BF$46</f>
        <v>0</v>
      </c>
      <c r="BG16" s="421">
        <f xml:space="preserve"> Debt!BG$46</f>
        <v>0</v>
      </c>
      <c r="BH16" s="421">
        <f xml:space="preserve"> Debt!BH$46</f>
        <v>0</v>
      </c>
      <c r="BI16" s="421">
        <f xml:space="preserve"> Debt!BI$46</f>
        <v>0</v>
      </c>
      <c r="BJ16" s="421">
        <f xml:space="preserve"> Debt!BJ$46</f>
        <v>0</v>
      </c>
      <c r="BK16" s="421">
        <f xml:space="preserve"> Debt!BK$46</f>
        <v>0</v>
      </c>
      <c r="BL16" s="421">
        <f xml:space="preserve"> Debt!BL$46</f>
        <v>0</v>
      </c>
      <c r="BM16" s="421">
        <f xml:space="preserve"> Debt!BM$46</f>
        <v>0</v>
      </c>
      <c r="BN16" s="421">
        <f xml:space="preserve"> Debt!BN$46</f>
        <v>0</v>
      </c>
      <c r="BO16" s="421">
        <f xml:space="preserve"> Debt!BO$46</f>
        <v>0</v>
      </c>
      <c r="BP16" s="421">
        <f xml:space="preserve"> Debt!BP$46</f>
        <v>0</v>
      </c>
      <c r="BQ16" s="421">
        <f xml:space="preserve"> Debt!BQ$46</f>
        <v>0</v>
      </c>
      <c r="BR16" s="421">
        <f xml:space="preserve"> Debt!BR$46</f>
        <v>0</v>
      </c>
      <c r="BS16" s="421">
        <f xml:space="preserve"> Debt!BS$46</f>
        <v>0</v>
      </c>
      <c r="BT16" s="421">
        <f xml:space="preserve"> Debt!BT$46</f>
        <v>0</v>
      </c>
      <c r="BU16" s="421">
        <f xml:space="preserve"> Debt!BU$46</f>
        <v>0</v>
      </c>
      <c r="BV16" s="421">
        <f xml:space="preserve"> Debt!BV$46</f>
        <v>0</v>
      </c>
      <c r="BW16" s="421">
        <f xml:space="preserve"> Debt!BW$46</f>
        <v>0</v>
      </c>
      <c r="BX16" s="421">
        <f xml:space="preserve"> Debt!BX$46</f>
        <v>0</v>
      </c>
      <c r="BY16" s="421">
        <f xml:space="preserve"> Debt!BY$46</f>
        <v>0</v>
      </c>
      <c r="BZ16" s="421">
        <f xml:space="preserve"> Debt!BZ$46</f>
        <v>0</v>
      </c>
      <c r="CA16" s="421">
        <f xml:space="preserve"> Debt!CA$46</f>
        <v>0</v>
      </c>
      <c r="CB16" s="421">
        <f xml:space="preserve"> Debt!CB$46</f>
        <v>0</v>
      </c>
      <c r="CC16" s="421">
        <f xml:space="preserve"> Debt!CC$46</f>
        <v>0</v>
      </c>
      <c r="CD16" s="421">
        <f xml:space="preserve"> Debt!CD$46</f>
        <v>0</v>
      </c>
      <c r="CE16" s="421">
        <f xml:space="preserve"> Debt!CE$46</f>
        <v>0</v>
      </c>
      <c r="CF16" s="421">
        <f xml:space="preserve"> Debt!CF$46</f>
        <v>0</v>
      </c>
      <c r="CG16" s="421">
        <f xml:space="preserve"> Debt!CG$46</f>
        <v>0</v>
      </c>
      <c r="CH16" s="421">
        <f xml:space="preserve"> Debt!CH$46</f>
        <v>0</v>
      </c>
      <c r="CI16" s="421">
        <f xml:space="preserve"> Debt!CI$46</f>
        <v>0</v>
      </c>
      <c r="CJ16" s="421">
        <f xml:space="preserve"> Debt!CJ$46</f>
        <v>0</v>
      </c>
      <c r="CK16" s="421">
        <f xml:space="preserve"> Debt!CK$46</f>
        <v>0</v>
      </c>
      <c r="CL16" s="421">
        <f xml:space="preserve"> Debt!CL$46</f>
        <v>0</v>
      </c>
      <c r="CM16" s="421">
        <f xml:space="preserve"> Debt!CM$46</f>
        <v>0</v>
      </c>
      <c r="CN16" s="421">
        <f xml:space="preserve"> Debt!CN$46</f>
        <v>0</v>
      </c>
      <c r="CO16" s="421">
        <f xml:space="preserve"> Debt!CO$46</f>
        <v>0</v>
      </c>
      <c r="CP16" s="421">
        <f xml:space="preserve"> Debt!CP$46</f>
        <v>0</v>
      </c>
      <c r="CQ16" s="421">
        <f xml:space="preserve"> Debt!CQ$46</f>
        <v>0</v>
      </c>
      <c r="CR16" s="421">
        <f xml:space="preserve"> Debt!CR$46</f>
        <v>0</v>
      </c>
      <c r="CS16" s="421">
        <f xml:space="preserve"> Debt!CS$46</f>
        <v>0</v>
      </c>
      <c r="CT16" s="421">
        <f xml:space="preserve"> Debt!CT$46</f>
        <v>0</v>
      </c>
      <c r="CU16" s="421">
        <f xml:space="preserve"> Debt!CU$46</f>
        <v>0</v>
      </c>
      <c r="CV16" s="421">
        <f xml:space="preserve"> Debt!CV$46</f>
        <v>0</v>
      </c>
      <c r="CW16" s="421">
        <f xml:space="preserve"> Debt!CW$46</f>
        <v>0</v>
      </c>
      <c r="CX16" s="421">
        <f xml:space="preserve"> Debt!CX$46</f>
        <v>0</v>
      </c>
      <c r="CY16" s="421">
        <f xml:space="preserve"> Debt!CY$46</f>
        <v>0</v>
      </c>
      <c r="CZ16" s="421">
        <f xml:space="preserve"> Debt!CZ$46</f>
        <v>0</v>
      </c>
      <c r="DA16" s="421">
        <f xml:space="preserve"> Debt!DA$46</f>
        <v>0</v>
      </c>
      <c r="DB16" s="421">
        <f xml:space="preserve"> Debt!DB$46</f>
        <v>0</v>
      </c>
      <c r="DC16" s="421">
        <f xml:space="preserve"> Debt!DC$46</f>
        <v>0</v>
      </c>
      <c r="DD16" s="421">
        <f xml:space="preserve"> Debt!DD$46</f>
        <v>0</v>
      </c>
      <c r="DE16" s="421">
        <f xml:space="preserve"> Debt!DE$46</f>
        <v>0</v>
      </c>
      <c r="DF16" s="421">
        <f xml:space="preserve"> Debt!DF$46</f>
        <v>0</v>
      </c>
      <c r="DG16" s="421">
        <f xml:space="preserve"> Debt!DG$46</f>
        <v>0</v>
      </c>
      <c r="DH16" s="421">
        <f xml:space="preserve"> Debt!DH$46</f>
        <v>0</v>
      </c>
      <c r="DI16" s="421">
        <f xml:space="preserve"> Debt!DI$46</f>
        <v>0</v>
      </c>
      <c r="DJ16" s="421">
        <f xml:space="preserve"> Debt!DJ$46</f>
        <v>0</v>
      </c>
      <c r="DK16" s="421">
        <f xml:space="preserve"> Debt!DK$46</f>
        <v>0</v>
      </c>
      <c r="DL16" s="421">
        <f xml:space="preserve"> Debt!DL$46</f>
        <v>0</v>
      </c>
      <c r="DM16" s="421">
        <f xml:space="preserve"> Debt!DM$46</f>
        <v>0</v>
      </c>
      <c r="DN16" s="421">
        <f xml:space="preserve"> Debt!DN$46</f>
        <v>0</v>
      </c>
      <c r="DO16" s="421">
        <f xml:space="preserve"> Debt!DO$46</f>
        <v>0</v>
      </c>
      <c r="DP16" s="421">
        <f xml:space="preserve"> Debt!DP$46</f>
        <v>0</v>
      </c>
      <c r="DQ16" s="421">
        <f xml:space="preserve"> Debt!DQ$46</f>
        <v>0</v>
      </c>
      <c r="DR16" s="421">
        <f xml:space="preserve"> Debt!DR$46</f>
        <v>0</v>
      </c>
      <c r="DS16" s="421">
        <f xml:space="preserve"> Debt!DS$46</f>
        <v>0</v>
      </c>
      <c r="DT16" s="421">
        <f xml:space="preserve"> Debt!DT$46</f>
        <v>0</v>
      </c>
      <c r="DU16" s="421">
        <f xml:space="preserve"> Debt!DU$46</f>
        <v>0</v>
      </c>
      <c r="DV16" s="421">
        <f xml:space="preserve"> Debt!DV$46</f>
        <v>0</v>
      </c>
      <c r="DW16" s="421">
        <f xml:space="preserve"> Debt!DW$46</f>
        <v>0</v>
      </c>
      <c r="DX16" s="421">
        <f xml:space="preserve"> Debt!DX$46</f>
        <v>0</v>
      </c>
      <c r="DY16" s="421">
        <f xml:space="preserve"> Debt!DY$46</f>
        <v>0</v>
      </c>
      <c r="DZ16" s="421">
        <f xml:space="preserve"> Debt!DZ$46</f>
        <v>0</v>
      </c>
      <c r="EA16" s="421">
        <f xml:space="preserve"> Debt!EA$46</f>
        <v>0</v>
      </c>
      <c r="EB16" s="421">
        <f xml:space="preserve"> Debt!EB$46</f>
        <v>0</v>
      </c>
      <c r="EC16" s="421">
        <f xml:space="preserve"> Debt!EC$46</f>
        <v>0</v>
      </c>
      <c r="ED16" s="421">
        <f xml:space="preserve"> Debt!ED$46</f>
        <v>0</v>
      </c>
      <c r="EE16" s="421">
        <f xml:space="preserve"> Debt!EE$46</f>
        <v>0</v>
      </c>
      <c r="EF16" s="421">
        <f xml:space="preserve"> Debt!EF$46</f>
        <v>0</v>
      </c>
      <c r="EG16" s="421">
        <f xml:space="preserve"> Debt!EG$46</f>
        <v>0</v>
      </c>
      <c r="EH16" s="421">
        <f xml:space="preserve"> Debt!EH$46</f>
        <v>0</v>
      </c>
      <c r="EI16" s="421">
        <f xml:space="preserve"> Debt!EI$46</f>
        <v>0</v>
      </c>
      <c r="EJ16" s="421">
        <f xml:space="preserve"> Debt!EJ$46</f>
        <v>0</v>
      </c>
      <c r="EK16" s="421">
        <f xml:space="preserve"> Debt!EK$46</f>
        <v>0</v>
      </c>
      <c r="EL16" s="421">
        <f xml:space="preserve"> Debt!EL$46</f>
        <v>0</v>
      </c>
      <c r="EM16" s="421">
        <f xml:space="preserve"> Debt!EM$46</f>
        <v>0</v>
      </c>
      <c r="EN16" s="421">
        <f xml:space="preserve"> Debt!EN$46</f>
        <v>0</v>
      </c>
      <c r="EO16" s="421">
        <f xml:space="preserve"> Debt!EO$46</f>
        <v>0</v>
      </c>
      <c r="EP16" s="421">
        <f xml:space="preserve"> Debt!EP$46</f>
        <v>0</v>
      </c>
      <c r="EQ16" s="421">
        <f xml:space="preserve"> Debt!EQ$46</f>
        <v>0</v>
      </c>
      <c r="ER16" s="421">
        <f xml:space="preserve"> Debt!ER$46</f>
        <v>0</v>
      </c>
      <c r="ES16" s="421">
        <f xml:space="preserve"> Debt!ES$46</f>
        <v>0</v>
      </c>
      <c r="ET16" s="421">
        <f xml:space="preserve"> Debt!ET$46</f>
        <v>0</v>
      </c>
      <c r="EU16" s="421">
        <f xml:space="preserve"> Debt!EU$46</f>
        <v>0</v>
      </c>
      <c r="EV16" s="421">
        <f xml:space="preserve"> Debt!EV$46</f>
        <v>0</v>
      </c>
      <c r="EW16" s="421">
        <f xml:space="preserve"> Debt!EW$46</f>
        <v>0</v>
      </c>
      <c r="EX16" s="421">
        <f xml:space="preserve"> Debt!EX$46</f>
        <v>0</v>
      </c>
      <c r="EY16" s="421">
        <f xml:space="preserve"> Debt!EY$46</f>
        <v>0</v>
      </c>
      <c r="EZ16" s="421">
        <f xml:space="preserve"> Debt!EZ$46</f>
        <v>0</v>
      </c>
      <c r="FA16" s="421">
        <f xml:space="preserve"> Debt!FA$46</f>
        <v>0</v>
      </c>
      <c r="FB16" s="421">
        <f xml:space="preserve"> Debt!FB$46</f>
        <v>0</v>
      </c>
      <c r="FC16" s="421">
        <f xml:space="preserve"> Debt!FC$46</f>
        <v>0</v>
      </c>
      <c r="FD16" s="421">
        <f xml:space="preserve"> Debt!FD$46</f>
        <v>0</v>
      </c>
      <c r="FE16" s="421">
        <f xml:space="preserve"> Debt!FE$46</f>
        <v>0</v>
      </c>
      <c r="FF16" s="421">
        <f xml:space="preserve"> Debt!FF$46</f>
        <v>0</v>
      </c>
      <c r="FG16" s="421">
        <f xml:space="preserve"> Debt!FG$46</f>
        <v>0</v>
      </c>
      <c r="FH16" s="421">
        <f xml:space="preserve"> Debt!FH$46</f>
        <v>0</v>
      </c>
      <c r="FI16" s="421">
        <f xml:space="preserve"> Debt!FI$46</f>
        <v>0</v>
      </c>
      <c r="FJ16" s="421">
        <f xml:space="preserve"> Debt!FJ$46</f>
        <v>0</v>
      </c>
      <c r="FK16" s="421">
        <f xml:space="preserve"> Debt!FK$46</f>
        <v>0</v>
      </c>
      <c r="FL16" s="421">
        <f xml:space="preserve"> Debt!FL$46</f>
        <v>0</v>
      </c>
      <c r="FM16" s="421">
        <f xml:space="preserve"> Debt!FM$46</f>
        <v>0</v>
      </c>
      <c r="FN16" s="421">
        <f xml:space="preserve"> Debt!FN$46</f>
        <v>0</v>
      </c>
      <c r="FO16" s="421">
        <f xml:space="preserve"> Debt!FO$46</f>
        <v>0</v>
      </c>
      <c r="FP16" s="421">
        <f xml:space="preserve"> Debt!FP$46</f>
        <v>0</v>
      </c>
      <c r="FQ16" s="421">
        <f xml:space="preserve"> Debt!FQ$46</f>
        <v>0</v>
      </c>
      <c r="FR16" s="421">
        <f xml:space="preserve"> Debt!FR$46</f>
        <v>0</v>
      </c>
      <c r="FS16" s="421">
        <f xml:space="preserve"> Debt!FS$46</f>
        <v>0</v>
      </c>
      <c r="FT16" s="421">
        <f xml:space="preserve"> Debt!FT$46</f>
        <v>0</v>
      </c>
      <c r="FU16" s="421">
        <f xml:space="preserve"> Debt!FU$46</f>
        <v>0</v>
      </c>
      <c r="FV16" s="421">
        <f xml:space="preserve"> Debt!FV$46</f>
        <v>0</v>
      </c>
      <c r="FW16" s="421">
        <f xml:space="preserve"> Debt!FW$46</f>
        <v>0</v>
      </c>
      <c r="FX16" s="421">
        <f xml:space="preserve"> Debt!FX$46</f>
        <v>0</v>
      </c>
      <c r="FY16" s="421">
        <f xml:space="preserve"> Debt!FY$46</f>
        <v>0</v>
      </c>
      <c r="FZ16" s="421">
        <f xml:space="preserve"> Debt!FZ$46</f>
        <v>0</v>
      </c>
      <c r="GA16" s="421">
        <f xml:space="preserve"> Debt!GA$46</f>
        <v>0</v>
      </c>
      <c r="GB16" s="421">
        <f xml:space="preserve"> Debt!GB$46</f>
        <v>0</v>
      </c>
      <c r="GC16" s="421">
        <f xml:space="preserve"> Debt!GC$46</f>
        <v>0</v>
      </c>
      <c r="GD16" s="421">
        <f xml:space="preserve"> Debt!GD$46</f>
        <v>0</v>
      </c>
      <c r="GE16" s="421">
        <f xml:space="preserve"> Debt!GE$46</f>
        <v>0</v>
      </c>
      <c r="GF16" s="421">
        <f xml:space="preserve"> Debt!GF$46</f>
        <v>0</v>
      </c>
      <c r="GG16" s="421">
        <f xml:space="preserve"> Debt!GG$46</f>
        <v>0</v>
      </c>
      <c r="GH16" s="421">
        <f xml:space="preserve"> Debt!GH$46</f>
        <v>0</v>
      </c>
      <c r="GI16" s="421">
        <f xml:space="preserve"> Debt!GI$46</f>
        <v>0</v>
      </c>
      <c r="GJ16" s="421">
        <f xml:space="preserve"> Debt!GJ$46</f>
        <v>0</v>
      </c>
    </row>
    <row r="17" spans="1:192" s="316" customFormat="1" outlineLevel="1" x14ac:dyDescent="0.25">
      <c r="A17" s="277"/>
      <c r="B17" s="277"/>
      <c r="C17" s="278"/>
      <c r="D17" s="281"/>
      <c r="E17" s="514" t="s">
        <v>142</v>
      </c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4"/>
      <c r="R17" s="514"/>
      <c r="S17" s="514"/>
      <c r="T17" s="514"/>
      <c r="U17" s="514"/>
      <c r="V17" s="514"/>
      <c r="W17" s="514"/>
      <c r="X17" s="514"/>
      <c r="Y17" s="514"/>
      <c r="Z17" s="514"/>
      <c r="AA17" s="514"/>
      <c r="AB17" s="514"/>
      <c r="AC17" s="514"/>
      <c r="AD17" s="514"/>
      <c r="AE17" s="514"/>
      <c r="AF17" s="514"/>
      <c r="AG17" s="514"/>
      <c r="AH17" s="514"/>
      <c r="AI17" s="514"/>
      <c r="AJ17" s="514"/>
      <c r="AK17" s="514"/>
      <c r="AL17" s="514"/>
      <c r="AM17" s="514"/>
      <c r="AN17" s="514"/>
      <c r="AO17" s="514"/>
      <c r="AP17" s="514"/>
      <c r="AQ17" s="514"/>
      <c r="AR17" s="514"/>
      <c r="AS17" s="514"/>
      <c r="AT17" s="514"/>
      <c r="AU17" s="514"/>
      <c r="AV17" s="514"/>
      <c r="AW17" s="514"/>
      <c r="AX17" s="514"/>
      <c r="AY17" s="514"/>
      <c r="AZ17" s="514"/>
      <c r="BA17" s="514"/>
      <c r="BB17" s="514"/>
      <c r="BC17" s="514"/>
      <c r="BD17" s="514"/>
      <c r="BE17" s="514"/>
      <c r="BF17" s="514"/>
      <c r="BG17" s="514"/>
      <c r="BH17" s="514"/>
      <c r="BI17" s="514"/>
      <c r="BJ17" s="514"/>
      <c r="BK17" s="514"/>
      <c r="BL17" s="514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  <c r="CG17" s="514"/>
      <c r="CH17" s="514"/>
      <c r="CI17" s="514"/>
      <c r="CJ17" s="514"/>
      <c r="CK17" s="514"/>
      <c r="CL17" s="514"/>
      <c r="CM17" s="514"/>
      <c r="CN17" s="514"/>
      <c r="CO17" s="514"/>
      <c r="CP17" s="514"/>
      <c r="CQ17" s="514"/>
      <c r="CR17" s="514"/>
      <c r="CS17" s="514"/>
      <c r="CT17" s="514"/>
      <c r="CU17" s="514"/>
      <c r="CV17" s="514"/>
      <c r="CW17" s="514"/>
      <c r="CX17" s="514"/>
      <c r="CY17" s="514"/>
      <c r="CZ17" s="514"/>
      <c r="DA17" s="514"/>
      <c r="DB17" s="514"/>
      <c r="DC17" s="514"/>
      <c r="DD17" s="514"/>
      <c r="DE17" s="514"/>
      <c r="DF17" s="514"/>
      <c r="DG17" s="514"/>
      <c r="DH17" s="514"/>
      <c r="DI17" s="514"/>
      <c r="DJ17" s="514"/>
      <c r="DK17" s="514"/>
      <c r="DL17" s="514"/>
      <c r="DM17" s="514"/>
      <c r="DN17" s="514"/>
      <c r="DO17" s="514"/>
      <c r="DP17" s="514"/>
      <c r="DQ17" s="514"/>
      <c r="DR17" s="514"/>
      <c r="DS17" s="514"/>
      <c r="DT17" s="514"/>
      <c r="DU17" s="514"/>
      <c r="DV17" s="514"/>
      <c r="DW17" s="514"/>
      <c r="DX17" s="514"/>
      <c r="DY17" s="514"/>
      <c r="DZ17" s="514"/>
      <c r="EA17" s="514"/>
      <c r="EB17" s="514"/>
      <c r="EC17" s="514"/>
      <c r="ED17" s="514"/>
      <c r="EE17" s="514"/>
      <c r="EF17" s="514"/>
      <c r="EG17" s="514"/>
      <c r="EH17" s="514"/>
      <c r="EI17" s="514"/>
      <c r="EJ17" s="514"/>
      <c r="EK17" s="514"/>
      <c r="EL17" s="514"/>
      <c r="EM17" s="514"/>
      <c r="EN17" s="514"/>
      <c r="EO17" s="514"/>
      <c r="EP17" s="514"/>
      <c r="EQ17" s="514"/>
      <c r="ER17" s="514"/>
      <c r="ES17" s="514"/>
      <c r="ET17" s="514"/>
      <c r="EU17" s="514"/>
      <c r="EV17" s="514"/>
      <c r="EW17" s="514"/>
      <c r="EX17" s="514"/>
      <c r="EY17" s="514"/>
      <c r="EZ17" s="514"/>
      <c r="FA17" s="514"/>
      <c r="FB17" s="514"/>
      <c r="FC17" s="514"/>
      <c r="FD17" s="514"/>
      <c r="FE17" s="514"/>
      <c r="FF17" s="514"/>
      <c r="FG17" s="514"/>
      <c r="FH17" s="514"/>
      <c r="FI17" s="514"/>
      <c r="FJ17" s="514"/>
      <c r="FK17" s="514"/>
      <c r="FL17" s="514"/>
      <c r="FM17" s="514"/>
      <c r="FN17" s="514"/>
      <c r="FO17" s="514"/>
      <c r="FP17" s="514"/>
      <c r="FQ17" s="514"/>
      <c r="FR17" s="514"/>
      <c r="FS17" s="514"/>
      <c r="FT17" s="514"/>
      <c r="FU17" s="514"/>
      <c r="FV17" s="514"/>
      <c r="FW17" s="514"/>
      <c r="FX17" s="514"/>
      <c r="FY17" s="514"/>
      <c r="FZ17" s="514"/>
      <c r="GA17" s="514"/>
      <c r="GB17" s="514"/>
      <c r="GC17" s="514"/>
      <c r="GD17" s="514"/>
      <c r="GE17" s="514"/>
      <c r="GF17" s="514"/>
      <c r="GG17" s="514"/>
      <c r="GH17" s="514"/>
      <c r="GI17" s="514"/>
      <c r="GJ17" s="514"/>
    </row>
    <row r="18" spans="1:192" outlineLevel="1" x14ac:dyDescent="0.25">
      <c r="E18" s="514" t="s">
        <v>143</v>
      </c>
      <c r="F18" s="514"/>
      <c r="G18" s="514"/>
      <c r="H18" s="514"/>
      <c r="I18" s="514"/>
      <c r="J18" s="514"/>
      <c r="K18" s="514"/>
      <c r="L18" s="514"/>
      <c r="M18" s="514"/>
      <c r="N18" s="514"/>
      <c r="O18" s="514"/>
      <c r="P18" s="514"/>
      <c r="Q18" s="514"/>
      <c r="R18" s="514"/>
      <c r="S18" s="514"/>
      <c r="T18" s="514"/>
      <c r="U18" s="514"/>
      <c r="V18" s="514"/>
      <c r="W18" s="514"/>
      <c r="X18" s="514"/>
      <c r="Y18" s="514"/>
      <c r="Z18" s="514"/>
      <c r="AA18" s="514"/>
      <c r="AB18" s="514"/>
      <c r="AC18" s="514"/>
      <c r="AD18" s="514"/>
      <c r="AE18" s="514"/>
      <c r="AF18" s="514"/>
      <c r="AG18" s="514"/>
      <c r="AH18" s="514"/>
      <c r="AI18" s="514"/>
      <c r="AJ18" s="514"/>
      <c r="AK18" s="514"/>
      <c r="AL18" s="514"/>
      <c r="AM18" s="514"/>
      <c r="AN18" s="514"/>
      <c r="AO18" s="514"/>
      <c r="AP18" s="514"/>
      <c r="AQ18" s="514"/>
      <c r="AR18" s="514"/>
      <c r="AS18" s="514"/>
      <c r="AT18" s="514"/>
      <c r="AU18" s="514"/>
      <c r="AV18" s="514"/>
      <c r="AW18" s="514"/>
      <c r="AX18" s="514"/>
      <c r="AY18" s="514"/>
      <c r="AZ18" s="514"/>
      <c r="BA18" s="514"/>
      <c r="BB18" s="514"/>
      <c r="BC18" s="514"/>
      <c r="BD18" s="514"/>
      <c r="BE18" s="514"/>
      <c r="BF18" s="514"/>
      <c r="BG18" s="514"/>
      <c r="BH18" s="514"/>
      <c r="BI18" s="514"/>
      <c r="BJ18" s="514"/>
      <c r="BK18" s="514"/>
      <c r="BL18" s="514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  <c r="CG18" s="514"/>
      <c r="CH18" s="514"/>
      <c r="CI18" s="514"/>
      <c r="CJ18" s="514"/>
      <c r="CK18" s="514"/>
      <c r="CL18" s="514"/>
      <c r="CM18" s="514"/>
      <c r="CN18" s="514"/>
      <c r="CO18" s="514"/>
      <c r="CP18" s="514"/>
      <c r="CQ18" s="514"/>
      <c r="CR18" s="514"/>
      <c r="CS18" s="514"/>
      <c r="CT18" s="514"/>
      <c r="CU18" s="514"/>
      <c r="CV18" s="514"/>
      <c r="CW18" s="514"/>
      <c r="CX18" s="514"/>
      <c r="CY18" s="514"/>
      <c r="CZ18" s="514"/>
      <c r="DA18" s="514"/>
      <c r="DB18" s="514"/>
      <c r="DC18" s="514"/>
      <c r="DD18" s="514"/>
      <c r="DE18" s="514"/>
      <c r="DF18" s="514"/>
      <c r="DG18" s="514"/>
      <c r="DH18" s="514"/>
      <c r="DI18" s="514"/>
      <c r="DJ18" s="514"/>
      <c r="DK18" s="514"/>
      <c r="DL18" s="514"/>
      <c r="DM18" s="514"/>
      <c r="DN18" s="514"/>
      <c r="DO18" s="514"/>
      <c r="DP18" s="514"/>
      <c r="DQ18" s="514"/>
      <c r="DR18" s="514"/>
      <c r="DS18" s="514"/>
      <c r="DT18" s="514"/>
      <c r="DU18" s="514"/>
      <c r="DV18" s="514"/>
      <c r="DW18" s="514"/>
      <c r="DX18" s="514"/>
      <c r="DY18" s="514"/>
      <c r="DZ18" s="514"/>
      <c r="EA18" s="514"/>
      <c r="EB18" s="514"/>
      <c r="EC18" s="514"/>
      <c r="ED18" s="514"/>
      <c r="EE18" s="514"/>
      <c r="EF18" s="514"/>
      <c r="EG18" s="514"/>
      <c r="EH18" s="514"/>
      <c r="EI18" s="514"/>
      <c r="EJ18" s="514"/>
      <c r="EK18" s="514"/>
      <c r="EL18" s="514"/>
      <c r="EM18" s="514"/>
      <c r="EN18" s="514"/>
      <c r="EO18" s="514"/>
      <c r="EP18" s="514"/>
      <c r="EQ18" s="514"/>
      <c r="ER18" s="514"/>
      <c r="ES18" s="514"/>
      <c r="ET18" s="514"/>
      <c r="EU18" s="514"/>
      <c r="EV18" s="514"/>
      <c r="EW18" s="514"/>
      <c r="EX18" s="514"/>
      <c r="EY18" s="514"/>
      <c r="EZ18" s="514"/>
      <c r="FA18" s="514"/>
      <c r="FB18" s="514"/>
      <c r="FC18" s="514"/>
      <c r="FD18" s="514"/>
      <c r="FE18" s="514"/>
      <c r="FF18" s="514"/>
      <c r="FG18" s="514"/>
      <c r="FH18" s="514"/>
      <c r="FI18" s="514"/>
      <c r="FJ18" s="514"/>
      <c r="FK18" s="514"/>
      <c r="FL18" s="514"/>
      <c r="FM18" s="514"/>
      <c r="FN18" s="514"/>
      <c r="FO18" s="514"/>
      <c r="FP18" s="514"/>
      <c r="FQ18" s="514"/>
      <c r="FR18" s="514"/>
      <c r="FS18" s="514"/>
      <c r="FT18" s="514"/>
      <c r="FU18" s="514"/>
      <c r="FV18" s="514"/>
      <c r="FW18" s="514"/>
      <c r="FX18" s="514"/>
      <c r="FY18" s="514"/>
      <c r="FZ18" s="514"/>
      <c r="GA18" s="514"/>
      <c r="GB18" s="514"/>
      <c r="GC18" s="514"/>
      <c r="GD18" s="514"/>
      <c r="GE18" s="514"/>
      <c r="GF18" s="514"/>
      <c r="GG18" s="514"/>
      <c r="GH18" s="514"/>
      <c r="GI18" s="514"/>
      <c r="GJ18" s="514"/>
    </row>
    <row r="19" spans="1:192" outlineLevel="1" x14ac:dyDescent="0.25">
      <c r="E19" s="280" t="s">
        <v>116</v>
      </c>
      <c r="F19" s="280"/>
      <c r="G19" s="280" t="str">
        <f xml:space="preserve"> SMU</f>
        <v>$ 000s</v>
      </c>
      <c r="H19" s="280">
        <f xml:space="preserve"> SUM(J19:GJ19)</f>
        <v>210977.06632059271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2711.8750000000018</v>
      </c>
      <c r="N19" s="280">
        <f t="shared" si="12"/>
        <v>3200.6750000000011</v>
      </c>
      <c r="O19" s="280">
        <f t="shared" si="12"/>
        <v>-2.4625000000014552</v>
      </c>
      <c r="P19" s="280">
        <f t="shared" si="12"/>
        <v>48.375</v>
      </c>
      <c r="Q19" s="280">
        <f t="shared" si="12"/>
        <v>2797.4712686567191</v>
      </c>
      <c r="R19" s="280">
        <f t="shared" si="12"/>
        <v>3285.1436567164192</v>
      </c>
      <c r="S19" s="280">
        <f t="shared" si="12"/>
        <v>98.082338308456997</v>
      </c>
      <c r="T19" s="280">
        <f t="shared" si="12"/>
        <v>146.46983830845829</v>
      </c>
      <c r="U19" s="280">
        <f t="shared" si="12"/>
        <v>2883.1962872206159</v>
      </c>
      <c r="V19" s="280">
        <f t="shared" si="12"/>
        <v>3369.7527678770348</v>
      </c>
      <c r="W19" s="280">
        <f t="shared" si="12"/>
        <v>198.68765005816704</v>
      </c>
      <c r="X19" s="280">
        <f t="shared" si="12"/>
        <v>235.74390005816849</v>
      </c>
      <c r="Y19" s="280">
        <f t="shared" si="12"/>
        <v>2969.0494151448911</v>
      </c>
      <c r="Z19" s="280">
        <f t="shared" si="12"/>
        <v>3454.5016347035175</v>
      </c>
      <c r="AA19" s="280">
        <f t="shared" si="12"/>
        <v>299.3531343862353</v>
      </c>
      <c r="AB19" s="280">
        <f t="shared" si="12"/>
        <v>342.84063438623707</v>
      </c>
      <c r="AC19" s="280">
        <f t="shared" si="12"/>
        <v>3055.0300150695452</v>
      </c>
      <c r="AD19" s="280">
        <f t="shared" si="12"/>
        <v>3539.3895618940492</v>
      </c>
      <c r="AE19" s="280">
        <f t="shared" si="12"/>
        <v>400.07849192660285</v>
      </c>
      <c r="AF19" s="280">
        <f t="shared" si="12"/>
        <v>441.11599192660469</v>
      </c>
      <c r="AG19" s="280">
        <f t="shared" si="12"/>
        <v>3141.1374528055185</v>
      </c>
      <c r="AH19" s="280">
        <f t="shared" si="12"/>
        <v>3624.4158576060199</v>
      </c>
      <c r="AI19" s="280">
        <f t="shared" si="12"/>
        <v>500.86342480259111</v>
      </c>
      <c r="AJ19" s="280">
        <f t="shared" si="12"/>
        <v>539.450924802592</v>
      </c>
      <c r="AK19" s="280">
        <f t="shared" si="12"/>
        <v>3227.371097318925</v>
      </c>
      <c r="AL19" s="280">
        <f t="shared" si="12"/>
        <v>3709.5798334388264</v>
      </c>
      <c r="AM19" s="280">
        <f t="shared" si="12"/>
        <v>601.70763661949354</v>
      </c>
      <c r="AN19" s="280">
        <f t="shared" si="12"/>
        <v>633.86388661949502</v>
      </c>
      <c r="AO19" s="280">
        <f t="shared" si="12"/>
        <v>3313.7303207153482</v>
      </c>
      <c r="AP19" s="280">
        <f t="shared" ref="AP19:BU19" si="13" xml:space="preserve"> AP14 + SUM(AP16:AP18)</f>
        <v>3794.8808044167417</v>
      </c>
      <c r="AQ19" s="280">
        <f t="shared" si="13"/>
        <v>702.61083245720783</v>
      </c>
      <c r="AR19" s="280">
        <f t="shared" si="13"/>
        <v>736.2983324572092</v>
      </c>
      <c r="AS19" s="280">
        <f t="shared" si="13"/>
        <v>3400.214498224228</v>
      </c>
      <c r="AT19" s="280">
        <f t="shared" si="13"/>
        <v>3880.3180889718847</v>
      </c>
      <c r="AU19" s="280">
        <f t="shared" si="13"/>
        <v>803.57271886289368</v>
      </c>
      <c r="AV19" s="280">
        <f t="shared" si="13"/>
        <v>834.81021886289454</v>
      </c>
      <c r="AW19" s="280">
        <f t="shared" si="13"/>
        <v>3486.823008183313</v>
      </c>
      <c r="AX19" s="280">
        <f t="shared" si="13"/>
        <v>3965.891008927249</v>
      </c>
      <c r="AY19" s="280">
        <f t="shared" si="13"/>
        <v>904.59300384367532</v>
      </c>
      <c r="AZ19" s="280">
        <f t="shared" si="13"/>
        <v>933.38050384367671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4" t="s">
        <v>144</v>
      </c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  <c r="AD21" s="514"/>
      <c r="AE21" s="514"/>
      <c r="AF21" s="514"/>
      <c r="AG21" s="514"/>
      <c r="AH21" s="514"/>
      <c r="AI21" s="514"/>
      <c r="AJ21" s="514"/>
      <c r="AK21" s="514"/>
      <c r="AL21" s="514"/>
      <c r="AM21" s="514"/>
      <c r="AN21" s="514"/>
      <c r="AO21" s="514"/>
      <c r="AP21" s="514"/>
      <c r="AQ21" s="514"/>
      <c r="AR21" s="514"/>
      <c r="AS21" s="514"/>
      <c r="AT21" s="514"/>
      <c r="AU21" s="514"/>
      <c r="AV21" s="514"/>
      <c r="AW21" s="514"/>
      <c r="AX21" s="514"/>
      <c r="AY21" s="514"/>
      <c r="AZ21" s="514"/>
      <c r="BA21" s="514"/>
      <c r="BB21" s="514"/>
      <c r="BC21" s="514"/>
      <c r="BD21" s="514"/>
      <c r="BE21" s="514"/>
      <c r="BF21" s="514"/>
      <c r="BG21" s="514"/>
      <c r="BH21" s="514"/>
      <c r="BI21" s="514"/>
      <c r="BJ21" s="514"/>
      <c r="BK21" s="514"/>
      <c r="BL21" s="514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  <c r="CG21" s="514"/>
      <c r="CH21" s="514"/>
      <c r="CI21" s="514"/>
      <c r="CJ21" s="514"/>
      <c r="CK21" s="514"/>
      <c r="CL21" s="514"/>
      <c r="CM21" s="514"/>
      <c r="CN21" s="514"/>
      <c r="CO21" s="514"/>
      <c r="CP21" s="514"/>
      <c r="CQ21" s="514"/>
      <c r="CR21" s="514"/>
      <c r="CS21" s="514"/>
      <c r="CT21" s="514"/>
      <c r="CU21" s="514"/>
      <c r="CV21" s="514"/>
      <c r="CW21" s="514"/>
      <c r="CX21" s="514"/>
      <c r="CY21" s="514"/>
      <c r="CZ21" s="514"/>
      <c r="DA21" s="514"/>
      <c r="DB21" s="514"/>
      <c r="DC21" s="514"/>
      <c r="DD21" s="514"/>
      <c r="DE21" s="514"/>
      <c r="DF21" s="514"/>
      <c r="DG21" s="514"/>
      <c r="DH21" s="514"/>
      <c r="DI21" s="514"/>
      <c r="DJ21" s="514"/>
      <c r="DK21" s="514"/>
      <c r="DL21" s="514"/>
      <c r="DM21" s="514"/>
      <c r="DN21" s="514"/>
      <c r="DO21" s="514"/>
      <c r="DP21" s="514"/>
      <c r="DQ21" s="514"/>
      <c r="DR21" s="514"/>
      <c r="DS21" s="514"/>
      <c r="DT21" s="514"/>
      <c r="DU21" s="514"/>
      <c r="DV21" s="514"/>
      <c r="DW21" s="514"/>
      <c r="DX21" s="514"/>
      <c r="DY21" s="514"/>
      <c r="DZ21" s="514"/>
      <c r="EA21" s="514"/>
      <c r="EB21" s="514"/>
      <c r="EC21" s="514"/>
      <c r="ED21" s="514"/>
      <c r="EE21" s="514"/>
      <c r="EF21" s="514"/>
      <c r="EG21" s="514"/>
      <c r="EH21" s="514"/>
      <c r="EI21" s="514"/>
      <c r="EJ21" s="514"/>
      <c r="EK21" s="514"/>
      <c r="EL21" s="514"/>
      <c r="EM21" s="514"/>
      <c r="EN21" s="514"/>
      <c r="EO21" s="514"/>
      <c r="EP21" s="514"/>
      <c r="EQ21" s="514"/>
      <c r="ER21" s="514"/>
      <c r="ES21" s="514"/>
      <c r="ET21" s="514"/>
      <c r="EU21" s="514"/>
      <c r="EV21" s="514"/>
      <c r="EW21" s="514"/>
      <c r="EX21" s="514"/>
      <c r="EY21" s="514"/>
      <c r="EZ21" s="514"/>
      <c r="FA21" s="514"/>
      <c r="FB21" s="514"/>
      <c r="FC21" s="514"/>
      <c r="FD21" s="514"/>
      <c r="FE21" s="514"/>
      <c r="FF21" s="514"/>
      <c r="FG21" s="514"/>
      <c r="FH21" s="514"/>
      <c r="FI21" s="514"/>
      <c r="FJ21" s="514"/>
      <c r="FK21" s="514"/>
      <c r="FL21" s="514"/>
      <c r="FM21" s="514"/>
      <c r="FN21" s="514"/>
      <c r="FO21" s="514"/>
      <c r="FP21" s="514"/>
      <c r="FQ21" s="514"/>
      <c r="FR21" s="514"/>
      <c r="FS21" s="514"/>
      <c r="FT21" s="514"/>
      <c r="FU21" s="514"/>
      <c r="FV21" s="514"/>
      <c r="FW21" s="514"/>
      <c r="FX21" s="514"/>
      <c r="FY21" s="514"/>
      <c r="FZ21" s="514"/>
      <c r="GA21" s="514"/>
      <c r="GB21" s="514"/>
      <c r="GC21" s="514"/>
      <c r="GD21" s="514"/>
      <c r="GE21" s="514"/>
      <c r="GF21" s="514"/>
      <c r="GG21" s="514"/>
      <c r="GH21" s="514"/>
      <c r="GI21" s="514"/>
      <c r="GJ21" s="514"/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210977.06632059271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2711.8750000000018</v>
      </c>
      <c r="N22" s="280">
        <f t="shared" si="18"/>
        <v>3200.6750000000011</v>
      </c>
      <c r="O22" s="280">
        <f t="shared" si="18"/>
        <v>-2.4625000000014552</v>
      </c>
      <c r="P22" s="280">
        <f t="shared" si="18"/>
        <v>48.375</v>
      </c>
      <c r="Q22" s="280">
        <f t="shared" si="18"/>
        <v>2797.4712686567191</v>
      </c>
      <c r="R22" s="280">
        <f t="shared" si="18"/>
        <v>3285.1436567164192</v>
      </c>
      <c r="S22" s="280">
        <f t="shared" si="18"/>
        <v>98.082338308456997</v>
      </c>
      <c r="T22" s="280">
        <f t="shared" si="18"/>
        <v>146.46983830845829</v>
      </c>
      <c r="U22" s="280">
        <f t="shared" si="18"/>
        <v>2883.1962872206159</v>
      </c>
      <c r="V22" s="280">
        <f t="shared" si="18"/>
        <v>3369.7527678770348</v>
      </c>
      <c r="W22" s="280">
        <f t="shared" si="18"/>
        <v>198.68765005816704</v>
      </c>
      <c r="X22" s="280">
        <f t="shared" si="18"/>
        <v>235.74390005816849</v>
      </c>
      <c r="Y22" s="280">
        <f t="shared" si="18"/>
        <v>2969.0494151448911</v>
      </c>
      <c r="Z22" s="280">
        <f t="shared" si="18"/>
        <v>3454.5016347035175</v>
      </c>
      <c r="AA22" s="280">
        <f t="shared" si="18"/>
        <v>299.3531343862353</v>
      </c>
      <c r="AB22" s="280">
        <f t="shared" si="18"/>
        <v>342.84063438623707</v>
      </c>
      <c r="AC22" s="280">
        <f t="shared" si="18"/>
        <v>3055.0300150695452</v>
      </c>
      <c r="AD22" s="280">
        <f t="shared" si="18"/>
        <v>3539.3895618940492</v>
      </c>
      <c r="AE22" s="280">
        <f t="shared" si="18"/>
        <v>400.07849192660285</v>
      </c>
      <c r="AF22" s="280">
        <f t="shared" si="18"/>
        <v>441.11599192660469</v>
      </c>
      <c r="AG22" s="280">
        <f t="shared" si="18"/>
        <v>3141.1374528055185</v>
      </c>
      <c r="AH22" s="280">
        <f t="shared" si="18"/>
        <v>3624.4158576060199</v>
      </c>
      <c r="AI22" s="280">
        <f t="shared" si="18"/>
        <v>500.86342480259111</v>
      </c>
      <c r="AJ22" s="280">
        <f t="shared" si="18"/>
        <v>539.450924802592</v>
      </c>
      <c r="AK22" s="280">
        <f t="shared" si="18"/>
        <v>3227.371097318925</v>
      </c>
      <c r="AL22" s="280">
        <f t="shared" si="18"/>
        <v>3709.5798334388264</v>
      </c>
      <c r="AM22" s="280">
        <f t="shared" si="18"/>
        <v>601.70763661949354</v>
      </c>
      <c r="AN22" s="280">
        <f t="shared" si="18"/>
        <v>633.86388661949502</v>
      </c>
      <c r="AO22" s="280">
        <f t="shared" si="18"/>
        <v>3313.7303207153482</v>
      </c>
      <c r="AP22" s="280">
        <f t="shared" si="18"/>
        <v>3794.8808044167417</v>
      </c>
      <c r="AQ22" s="280">
        <f t="shared" si="18"/>
        <v>702.61083245720783</v>
      </c>
      <c r="AR22" s="280">
        <f t="shared" si="18"/>
        <v>736.2983324572092</v>
      </c>
      <c r="AS22" s="280">
        <f t="shared" si="18"/>
        <v>3400.214498224228</v>
      </c>
      <c r="AT22" s="280">
        <f t="shared" si="18"/>
        <v>3880.3180889718847</v>
      </c>
      <c r="AU22" s="280">
        <f t="shared" si="18"/>
        <v>803.57271886289368</v>
      </c>
      <c r="AV22" s="280">
        <f t="shared" si="18"/>
        <v>834.81021886289454</v>
      </c>
      <c r="AW22" s="280">
        <f t="shared" si="18"/>
        <v>3486.823008183313</v>
      </c>
      <c r="AX22" s="280">
        <f t="shared" si="18"/>
        <v>3965.891008927249</v>
      </c>
      <c r="AY22" s="280">
        <f t="shared" si="18"/>
        <v>904.59300384367532</v>
      </c>
      <c r="AZ22" s="280">
        <f t="shared" si="18"/>
        <v>933.38050384367671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371" t="str">
        <f xml:space="preserve"> Equity!E$63</f>
        <v>Dividends paid</v>
      </c>
      <c r="F24" s="371">
        <f xml:space="preserve"> Equity!F$63</f>
        <v>0</v>
      </c>
      <c r="G24" s="371" t="str">
        <f xml:space="preserve"> Equity!G$63</f>
        <v>$ 000s</v>
      </c>
      <c r="H24" s="371">
        <f xml:space="preserve"> Equity!H$63</f>
        <v>-210977.06632059277</v>
      </c>
      <c r="I24" s="371">
        <f xml:space="preserve"> Equity!I$63</f>
        <v>0</v>
      </c>
      <c r="J24" s="371">
        <f xml:space="preserve"> Equity!J$63</f>
        <v>0</v>
      </c>
      <c r="K24" s="371">
        <f xml:space="preserve"> Equity!K$63</f>
        <v>0</v>
      </c>
      <c r="L24" s="371">
        <f xml:space="preserve"> Equity!L$63</f>
        <v>0</v>
      </c>
      <c r="M24" s="371">
        <f xml:space="preserve"> Equity!M$63</f>
        <v>-1961.8750000000018</v>
      </c>
      <c r="N24" s="371">
        <f xml:space="preserve"> Equity!N$63</f>
        <v>-2450.6750000000011</v>
      </c>
      <c r="O24" s="371">
        <f xml:space="preserve"> Equity!O$63</f>
        <v>0</v>
      </c>
      <c r="P24" s="371">
        <f xml:space="preserve"> Equity!P$63</f>
        <v>0</v>
      </c>
      <c r="Q24" s="371">
        <f xml:space="preserve"> Equity!Q$63</f>
        <v>-593.38376865671762</v>
      </c>
      <c r="R24" s="371">
        <f xml:space="preserve"> Equity!R$63</f>
        <v>-2535.1436567164192</v>
      </c>
      <c r="S24" s="371">
        <f xml:space="preserve"> Equity!S$63</f>
        <v>0</v>
      </c>
      <c r="T24" s="371">
        <f xml:space="preserve"> Equity!T$63</f>
        <v>0</v>
      </c>
      <c r="U24" s="371">
        <f xml:space="preserve"> Equity!U$63</f>
        <v>-877.74846383753129</v>
      </c>
      <c r="V24" s="371">
        <f xml:space="preserve"> Equity!V$63</f>
        <v>-2619.7527678770348</v>
      </c>
      <c r="W24" s="371">
        <f xml:space="preserve"> Equity!W$63</f>
        <v>0</v>
      </c>
      <c r="X24" s="371">
        <f xml:space="preserve"> Equity!X$63</f>
        <v>0</v>
      </c>
      <c r="Y24" s="371">
        <f xml:space="preserve"> Equity!Y$63</f>
        <v>-1153.4809652612266</v>
      </c>
      <c r="Z24" s="371">
        <f xml:space="preserve"> Equity!Z$63</f>
        <v>-2704.5016347035175</v>
      </c>
      <c r="AA24" s="371">
        <f xml:space="preserve"> Equity!AA$63</f>
        <v>0</v>
      </c>
      <c r="AB24" s="371">
        <f xml:space="preserve"> Equity!AB$63</f>
        <v>0</v>
      </c>
      <c r="AC24" s="371">
        <f xml:space="preserve"> Equity!AC$63</f>
        <v>-1447.2237838420174</v>
      </c>
      <c r="AD24" s="371">
        <f xml:space="preserve"> Equity!AD$63</f>
        <v>-2789.3895618940492</v>
      </c>
      <c r="AE24" s="371">
        <f xml:space="preserve"> Equity!AE$63</f>
        <v>0</v>
      </c>
      <c r="AF24" s="371">
        <f xml:space="preserve"> Equity!AF$63</f>
        <v>0</v>
      </c>
      <c r="AG24" s="371">
        <f xml:space="preserve"> Equity!AG$63</f>
        <v>-1732.3319366587261</v>
      </c>
      <c r="AH24" s="371">
        <f xml:space="preserve"> Equity!AH$63</f>
        <v>-2874.4158576060199</v>
      </c>
      <c r="AI24" s="371">
        <f xml:space="preserve"> Equity!AI$63</f>
        <v>0</v>
      </c>
      <c r="AJ24" s="371">
        <f xml:space="preserve"> Equity!AJ$63</f>
        <v>0</v>
      </c>
      <c r="AK24" s="371">
        <f xml:space="preserve"> Equity!AK$63</f>
        <v>-2017.685446924108</v>
      </c>
      <c r="AL24" s="371">
        <f xml:space="preserve"> Equity!AL$63</f>
        <v>-2959.5798334388264</v>
      </c>
      <c r="AM24" s="371">
        <f xml:space="preserve"> Equity!AM$63</f>
        <v>0</v>
      </c>
      <c r="AN24" s="371">
        <f xml:space="preserve"> Equity!AN$63</f>
        <v>0</v>
      </c>
      <c r="AO24" s="371">
        <f xml:space="preserve"> Equity!AO$63</f>
        <v>-2299.3018439543371</v>
      </c>
      <c r="AP24" s="371">
        <f xml:space="preserve"> Equity!AP$63</f>
        <v>-3044.8808044167417</v>
      </c>
      <c r="AQ24" s="371">
        <f xml:space="preserve"> Equity!AQ$63</f>
        <v>0</v>
      </c>
      <c r="AR24" s="371">
        <f xml:space="preserve"> Equity!AR$63</f>
        <v>0</v>
      </c>
      <c r="AS24" s="371">
        <f xml:space="preserve"> Equity!AS$63</f>
        <v>-2589.123663138645</v>
      </c>
      <c r="AT24" s="371">
        <f xml:space="preserve"> Equity!AT$63</f>
        <v>-3130.3180889718847</v>
      </c>
      <c r="AU24" s="371">
        <f xml:space="preserve"> Equity!AU$63</f>
        <v>-53.57271886289368</v>
      </c>
      <c r="AV24" s="371">
        <f xml:space="preserve"> Equity!AV$63</f>
        <v>-84.810218862894544</v>
      </c>
      <c r="AW24" s="371">
        <f xml:space="preserve"> Equity!AW$63</f>
        <v>-2736.823008183313</v>
      </c>
      <c r="AX24" s="371">
        <f xml:space="preserve"> Equity!AX$63</f>
        <v>-3215.891008927249</v>
      </c>
      <c r="AY24" s="371">
        <f xml:space="preserve"> Equity!AY$63</f>
        <v>-154.59300384367543</v>
      </c>
      <c r="AZ24" s="371">
        <f xml:space="preserve"> Equity!AZ$63</f>
        <v>-183.38050384367671</v>
      </c>
      <c r="BA24" s="371">
        <f xml:space="preserve"> Equity!BA$63</f>
        <v>-4573.5552320231973</v>
      </c>
      <c r="BB24" s="371">
        <f xml:space="preserve"> Equity!BB$63</f>
        <v>-5023.42388947985</v>
      </c>
      <c r="BC24" s="371">
        <f xml:space="preserve"> Equity!BC$63</f>
        <v>-1949.3213968593791</v>
      </c>
      <c r="BD24" s="371">
        <f xml:space="preserve"> Equity!BD$63</f>
        <v>-1949.3213968593805</v>
      </c>
      <c r="BE24" s="371">
        <f xml:space="preserve"> Equity!BE$63</f>
        <v>-4548.9355542519379</v>
      </c>
      <c r="BF24" s="371">
        <f xml:space="preserve"> Equity!BF$63</f>
        <v>-4996.5660591839314</v>
      </c>
      <c r="BG24" s="371">
        <f xml:space="preserve"> Equity!BG$63</f>
        <v>-1937.7576088153023</v>
      </c>
      <c r="BH24" s="371">
        <f xml:space="preserve"> Equity!BH$63</f>
        <v>-1937.7576088153037</v>
      </c>
      <c r="BI24" s="371">
        <f xml:space="preserve"> Equity!BI$63</f>
        <v>-4524.4383624397406</v>
      </c>
      <c r="BJ24" s="371">
        <f xml:space="preserve"> Equity!BJ$63</f>
        <v>-4969.8418499342615</v>
      </c>
      <c r="BK24" s="371">
        <f xml:space="preserve"> Equity!BK$63</f>
        <v>-1926.2513520550283</v>
      </c>
      <c r="BL24" s="371">
        <f xml:space="preserve"> Equity!BL$63</f>
        <v>-1926.2513520550297</v>
      </c>
      <c r="BM24" s="371">
        <f xml:space="preserve"> Equity!BM$63</f>
        <v>-4500.0630472037219</v>
      </c>
      <c r="BN24" s="371">
        <f xml:space="preserve"> Equity!BN$63</f>
        <v>-4943.2505969495141</v>
      </c>
      <c r="BO24" s="371">
        <f xml:space="preserve"> Equity!BO$63</f>
        <v>-1914.8023403532616</v>
      </c>
      <c r="BP24" s="371">
        <f xml:space="preserve"> Equity!BP$63</f>
        <v>-1914.8023403532634</v>
      </c>
      <c r="BQ24" s="371">
        <f xml:space="preserve"> Equity!BQ$63</f>
        <v>-4475.8090021927592</v>
      </c>
      <c r="BR24" s="371">
        <f xml:space="preserve"> Equity!BR$63</f>
        <v>-4916.791638755737</v>
      </c>
      <c r="BS24" s="371">
        <f xml:space="preserve"> Equity!BS$63</f>
        <v>-1903.4102889087189</v>
      </c>
      <c r="BT24" s="371">
        <f xml:space="preserve"> Equity!BT$63</f>
        <v>-1903.4102889087203</v>
      </c>
      <c r="BU24" s="371">
        <f xml:space="preserve"> Equity!BU$63</f>
        <v>-4451.675624072398</v>
      </c>
      <c r="BV24" s="371">
        <f xml:space="preserve"> Equity!BV$63</f>
        <v>-4890.464317169889</v>
      </c>
      <c r="BW24" s="371">
        <f xml:space="preserve"> Equity!BW$63</f>
        <v>-1892.0749143370344</v>
      </c>
      <c r="BX24" s="371">
        <f xml:space="preserve"> Equity!BX$63</f>
        <v>-1892.0749143370358</v>
      </c>
      <c r="BY24" s="371">
        <f xml:space="preserve"> Equity!BY$63</f>
        <v>-4427.6623125098486</v>
      </c>
      <c r="BZ24" s="371">
        <f xml:space="preserve"> Equity!BZ$63</f>
        <v>-4864.2679772834717</v>
      </c>
      <c r="CA24" s="371">
        <f xml:space="preserve"> Equity!CA$63</f>
        <v>-1880.7959346637153</v>
      </c>
      <c r="CB24" s="371">
        <f xml:space="preserve"> Equity!CB$63</f>
        <v>-1880.7959346637167</v>
      </c>
      <c r="CC24" s="371">
        <f xml:space="preserve"> Equity!CC$63</f>
        <v>-4403.7684701590542</v>
      </c>
      <c r="CD24" s="371">
        <f xml:space="preserve"> Equity!CD$63</f>
        <v>-4838.2019674462408</v>
      </c>
      <c r="CE24" s="371">
        <f xml:space="preserve"> Equity!CE$63</f>
        <v>-869.57306931713674</v>
      </c>
      <c r="CF24" s="371">
        <f xml:space="preserve"> Equity!CF$63</f>
        <v>-869.57306931713174</v>
      </c>
      <c r="CG24" s="371">
        <f xml:space="preserve"> Equity!CG$63</f>
        <v>-3379.993502645827</v>
      </c>
      <c r="CH24" s="371">
        <f xml:space="preserve"> Equity!CH$63</f>
        <v>-3812.265639249993</v>
      </c>
      <c r="CI24" s="371">
        <f xml:space="preserve"> Equity!CI$63</f>
        <v>-858.40603912152346</v>
      </c>
      <c r="CJ24" s="371">
        <f xml:space="preserve"> Equity!CJ$63</f>
        <v>-858.40603912152437</v>
      </c>
      <c r="CK24" s="371">
        <f xml:space="preserve"> Equity!CK$63</f>
        <v>-3356.3368185530626</v>
      </c>
      <c r="CL24" s="371">
        <f xml:space="preserve"> Equity!CL$63</f>
        <v>-3786.45834751243</v>
      </c>
      <c r="CM24" s="371">
        <f xml:space="preserve"> Equity!CM$63</f>
        <v>-847.29456629007291</v>
      </c>
      <c r="CN24" s="371">
        <f xml:space="preserve"> Equity!CN$63</f>
        <v>-847.29456629007427</v>
      </c>
      <c r="CO24" s="371">
        <f xml:space="preserve"> Equity!CO$63</f>
        <v>-3332.7978294060313</v>
      </c>
      <c r="CP24" s="371">
        <f xml:space="preserve"> Equity!CP$63</f>
        <v>-3760.779450261125</v>
      </c>
      <c r="CQ24" s="371">
        <f xml:space="preserve"> Equity!CQ$63</f>
        <v>-836.23837441798332</v>
      </c>
      <c r="CR24" s="371">
        <f xml:space="preserve"> Equity!CR$63</f>
        <v>-836.23837441798423</v>
      </c>
      <c r="CS24" s="371">
        <f xml:space="preserve"> Equity!CS$63</f>
        <v>-3309.375949657745</v>
      </c>
      <c r="CT24" s="371">
        <f xml:space="preserve"> Equity!CT$63</f>
        <v>-3735.2283087175392</v>
      </c>
      <c r="CU24" s="371">
        <f xml:space="preserve"> Equity!CU$63</f>
        <v>-825.23718847560622</v>
      </c>
      <c r="CV24" s="371">
        <f xml:space="preserve"> Equity!CV$63</f>
        <v>-825.23718847560713</v>
      </c>
      <c r="CW24" s="371">
        <f xml:space="preserve"> Equity!CW$63</f>
        <v>-3286.0705966743726</v>
      </c>
      <c r="CX24" s="371">
        <f xml:space="preserve"> Equity!CX$63</f>
        <v>-3709.8042872811347</v>
      </c>
      <c r="CY24" s="371">
        <f xml:space="preserve"> Equity!CY$63</f>
        <v>-814.29073480159832</v>
      </c>
      <c r="CZ24" s="371">
        <f xml:space="preserve"> Equity!CZ$63</f>
        <v>-814.29073480159968</v>
      </c>
      <c r="DA24" s="371">
        <f xml:space="preserve"> Equity!DA$63</f>
        <v>-3262.881190720771</v>
      </c>
      <c r="DB24" s="371">
        <f xml:space="preserve"> Equity!DB$63</f>
        <v>-3684.5067535135677</v>
      </c>
      <c r="DC24" s="371">
        <f xml:space="preserve"> Equity!DC$63</f>
        <v>-803.3987410961181</v>
      </c>
      <c r="DD24" s="371">
        <f xml:space="preserve"> Equity!DD$63</f>
        <v>-803.39874109611901</v>
      </c>
      <c r="DE24" s="371">
        <f xml:space="preserve"> Equity!DE$63</f>
        <v>-3239.8071549460401</v>
      </c>
      <c r="DF24" s="371">
        <f xml:space="preserve"> Equity!DF$63</f>
        <v>-3659.3350781229528</v>
      </c>
      <c r="DG24" s="371">
        <f xml:space="preserve"> Equity!DG$63</f>
        <v>-792.56093641404777</v>
      </c>
      <c r="DH24" s="371">
        <f xml:space="preserve"> Equity!DH$63</f>
        <v>-792.56093641404004</v>
      </c>
      <c r="DI24" s="371">
        <f xml:space="preserve"> Equity!DI$63</f>
        <v>0</v>
      </c>
      <c r="DJ24" s="371">
        <f xml:space="preserve"> Equity!DJ$63</f>
        <v>0</v>
      </c>
      <c r="DK24" s="371">
        <f xml:space="preserve"> Equity!DK$63</f>
        <v>0</v>
      </c>
      <c r="DL24" s="371">
        <f xml:space="preserve"> Equity!DL$63</f>
        <v>0</v>
      </c>
      <c r="DM24" s="371">
        <f xml:space="preserve"> Equity!DM$63</f>
        <v>0</v>
      </c>
      <c r="DN24" s="371">
        <f xml:space="preserve"> Equity!DN$63</f>
        <v>0</v>
      </c>
      <c r="DO24" s="371">
        <f xml:space="preserve"> Equity!DO$63</f>
        <v>0</v>
      </c>
      <c r="DP24" s="371">
        <f xml:space="preserve"> Equity!DP$63</f>
        <v>0</v>
      </c>
      <c r="DQ24" s="371">
        <f xml:space="preserve"> Equity!DQ$63</f>
        <v>0</v>
      </c>
      <c r="DR24" s="371">
        <f xml:space="preserve"> Equity!DR$63</f>
        <v>0</v>
      </c>
      <c r="DS24" s="371">
        <f xml:space="preserve"> Equity!DS$63</f>
        <v>0</v>
      </c>
      <c r="DT24" s="371">
        <f xml:space="preserve"> Equity!DT$63</f>
        <v>0</v>
      </c>
      <c r="DU24" s="371">
        <f xml:space="preserve"> Equity!DU$63</f>
        <v>0</v>
      </c>
      <c r="DV24" s="371">
        <f xml:space="preserve"> Equity!DV$63</f>
        <v>0</v>
      </c>
      <c r="DW24" s="371">
        <f xml:space="preserve"> Equity!DW$63</f>
        <v>0</v>
      </c>
      <c r="DX24" s="371">
        <f xml:space="preserve"> Equity!DX$63</f>
        <v>0</v>
      </c>
      <c r="DY24" s="371">
        <f xml:space="preserve"> Equity!DY$63</f>
        <v>0</v>
      </c>
      <c r="DZ24" s="371">
        <f xml:space="preserve"> Equity!DZ$63</f>
        <v>0</v>
      </c>
      <c r="EA24" s="371">
        <f xml:space="preserve"> Equity!EA$63</f>
        <v>0</v>
      </c>
      <c r="EB24" s="371">
        <f xml:space="preserve"> Equity!EB$63</f>
        <v>0</v>
      </c>
      <c r="EC24" s="371">
        <f xml:space="preserve"> Equity!EC$63</f>
        <v>0</v>
      </c>
      <c r="ED24" s="371">
        <f xml:space="preserve"> Equity!ED$63</f>
        <v>0</v>
      </c>
      <c r="EE24" s="371">
        <f xml:space="preserve"> Equity!EE$63</f>
        <v>0</v>
      </c>
      <c r="EF24" s="371">
        <f xml:space="preserve"> Equity!EF$63</f>
        <v>0</v>
      </c>
      <c r="EG24" s="371">
        <f xml:space="preserve"> Equity!EG$63</f>
        <v>0</v>
      </c>
      <c r="EH24" s="371">
        <f xml:space="preserve"> Equity!EH$63</f>
        <v>0</v>
      </c>
      <c r="EI24" s="371">
        <f xml:space="preserve"> Equity!EI$63</f>
        <v>0</v>
      </c>
      <c r="EJ24" s="371">
        <f xml:space="preserve"> Equity!EJ$63</f>
        <v>0</v>
      </c>
      <c r="EK24" s="371">
        <f xml:space="preserve"> Equity!EK$63</f>
        <v>0</v>
      </c>
      <c r="EL24" s="371">
        <f xml:space="preserve"> Equity!EL$63</f>
        <v>0</v>
      </c>
      <c r="EM24" s="371">
        <f xml:space="preserve"> Equity!EM$63</f>
        <v>0</v>
      </c>
      <c r="EN24" s="371">
        <f xml:space="preserve"> Equity!EN$63</f>
        <v>0</v>
      </c>
      <c r="EO24" s="371">
        <f xml:space="preserve"> Equity!EO$63</f>
        <v>0</v>
      </c>
      <c r="EP24" s="371">
        <f xml:space="preserve"> Equity!EP$63</f>
        <v>0</v>
      </c>
      <c r="EQ24" s="371">
        <f xml:space="preserve"> Equity!EQ$63</f>
        <v>0</v>
      </c>
      <c r="ER24" s="371">
        <f xml:space="preserve"> Equity!ER$63</f>
        <v>0</v>
      </c>
      <c r="ES24" s="371">
        <f xml:space="preserve"> Equity!ES$63</f>
        <v>0</v>
      </c>
      <c r="ET24" s="371">
        <f xml:space="preserve"> Equity!ET$63</f>
        <v>0</v>
      </c>
      <c r="EU24" s="371">
        <f xml:space="preserve"> Equity!EU$63</f>
        <v>0</v>
      </c>
      <c r="EV24" s="371">
        <f xml:space="preserve"> Equity!EV$63</f>
        <v>0</v>
      </c>
      <c r="EW24" s="371">
        <f xml:space="preserve"> Equity!EW$63</f>
        <v>0</v>
      </c>
      <c r="EX24" s="371">
        <f xml:space="preserve"> Equity!EX$63</f>
        <v>0</v>
      </c>
      <c r="EY24" s="371">
        <f xml:space="preserve"> Equity!EY$63</f>
        <v>0</v>
      </c>
      <c r="EZ24" s="371">
        <f xml:space="preserve"> Equity!EZ$63</f>
        <v>0</v>
      </c>
      <c r="FA24" s="371">
        <f xml:space="preserve"> Equity!FA$63</f>
        <v>0</v>
      </c>
      <c r="FB24" s="371">
        <f xml:space="preserve"> Equity!FB$63</f>
        <v>0</v>
      </c>
      <c r="FC24" s="371">
        <f xml:space="preserve"> Equity!FC$63</f>
        <v>0</v>
      </c>
      <c r="FD24" s="371">
        <f xml:space="preserve"> Equity!FD$63</f>
        <v>0</v>
      </c>
      <c r="FE24" s="371">
        <f xml:space="preserve"> Equity!FE$63</f>
        <v>0</v>
      </c>
      <c r="FF24" s="371">
        <f xml:space="preserve"> Equity!FF$63</f>
        <v>0</v>
      </c>
      <c r="FG24" s="371">
        <f xml:space="preserve"> Equity!FG$63</f>
        <v>0</v>
      </c>
      <c r="FH24" s="371">
        <f xml:space="preserve"> Equity!FH$63</f>
        <v>0</v>
      </c>
      <c r="FI24" s="371">
        <f xml:space="preserve"> Equity!FI$63</f>
        <v>0</v>
      </c>
      <c r="FJ24" s="371">
        <f xml:space="preserve"> Equity!FJ$63</f>
        <v>0</v>
      </c>
      <c r="FK24" s="371">
        <f xml:space="preserve"> Equity!FK$63</f>
        <v>0</v>
      </c>
      <c r="FL24" s="371">
        <f xml:space="preserve"> Equity!FL$63</f>
        <v>0</v>
      </c>
      <c r="FM24" s="371">
        <f xml:space="preserve"> Equity!FM$63</f>
        <v>0</v>
      </c>
      <c r="FN24" s="371">
        <f xml:space="preserve"> Equity!FN$63</f>
        <v>0</v>
      </c>
      <c r="FO24" s="371">
        <f xml:space="preserve"> Equity!FO$63</f>
        <v>0</v>
      </c>
      <c r="FP24" s="371">
        <f xml:space="preserve"> Equity!FP$63</f>
        <v>0</v>
      </c>
      <c r="FQ24" s="371">
        <f xml:space="preserve"> Equity!FQ$63</f>
        <v>0</v>
      </c>
      <c r="FR24" s="371">
        <f xml:space="preserve"> Equity!FR$63</f>
        <v>0</v>
      </c>
      <c r="FS24" s="371">
        <f xml:space="preserve"> Equity!FS$63</f>
        <v>0</v>
      </c>
      <c r="FT24" s="371">
        <f xml:space="preserve"> Equity!FT$63</f>
        <v>0</v>
      </c>
      <c r="FU24" s="371">
        <f xml:space="preserve"> Equity!FU$63</f>
        <v>0</v>
      </c>
      <c r="FV24" s="371">
        <f xml:space="preserve"> Equity!FV$63</f>
        <v>0</v>
      </c>
      <c r="FW24" s="371">
        <f xml:space="preserve"> Equity!FW$63</f>
        <v>0</v>
      </c>
      <c r="FX24" s="371">
        <f xml:space="preserve"> Equity!FX$63</f>
        <v>0</v>
      </c>
      <c r="FY24" s="371">
        <f xml:space="preserve"> Equity!FY$63</f>
        <v>0</v>
      </c>
      <c r="FZ24" s="371">
        <f xml:space="preserve"> Equity!FZ$63</f>
        <v>0</v>
      </c>
      <c r="GA24" s="371">
        <f xml:space="preserve"> Equity!GA$63</f>
        <v>0</v>
      </c>
      <c r="GB24" s="371">
        <f xml:space="preserve"> Equity!GB$63</f>
        <v>0</v>
      </c>
      <c r="GC24" s="371">
        <f xml:space="preserve"> Equity!GC$63</f>
        <v>0</v>
      </c>
      <c r="GD24" s="371">
        <f xml:space="preserve"> Equity!GD$63</f>
        <v>0</v>
      </c>
      <c r="GE24" s="371">
        <f xml:space="preserve"> Equity!GE$63</f>
        <v>0</v>
      </c>
      <c r="GF24" s="371">
        <f xml:space="preserve"> Equity!GF$63</f>
        <v>0</v>
      </c>
      <c r="GG24" s="371">
        <f xml:space="preserve"> Equity!GG$63</f>
        <v>0</v>
      </c>
      <c r="GH24" s="371">
        <f xml:space="preserve"> Equity!GH$63</f>
        <v>0</v>
      </c>
      <c r="GI24" s="371">
        <f xml:space="preserve"> Equity!GI$63</f>
        <v>0</v>
      </c>
      <c r="GJ24" s="371">
        <f xml:space="preserve"> Equity!GJ$63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6.3664629124104977E-12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750</v>
      </c>
      <c r="N25" s="280">
        <f t="shared" si="22"/>
        <v>750</v>
      </c>
      <c r="O25" s="280">
        <f t="shared" si="22"/>
        <v>-2.4625000000014552</v>
      </c>
      <c r="P25" s="280">
        <f t="shared" si="22"/>
        <v>48.375</v>
      </c>
      <c r="Q25" s="280">
        <f t="shared" si="22"/>
        <v>2204.0875000000015</v>
      </c>
      <c r="R25" s="280">
        <f t="shared" si="22"/>
        <v>750</v>
      </c>
      <c r="S25" s="280">
        <f t="shared" si="22"/>
        <v>98.082338308456997</v>
      </c>
      <c r="T25" s="280">
        <f t="shared" si="22"/>
        <v>146.46983830845829</v>
      </c>
      <c r="U25" s="280">
        <f t="shared" si="22"/>
        <v>2005.4478233830846</v>
      </c>
      <c r="V25" s="280">
        <f t="shared" si="22"/>
        <v>750</v>
      </c>
      <c r="W25" s="280">
        <f t="shared" si="22"/>
        <v>198.68765005816704</v>
      </c>
      <c r="X25" s="280">
        <f t="shared" si="22"/>
        <v>235.74390005816849</v>
      </c>
      <c r="Y25" s="280">
        <f t="shared" si="22"/>
        <v>1815.5684498836645</v>
      </c>
      <c r="Z25" s="280">
        <f t="shared" si="22"/>
        <v>750</v>
      </c>
      <c r="AA25" s="280">
        <f t="shared" si="22"/>
        <v>299.3531343862353</v>
      </c>
      <c r="AB25" s="280">
        <f t="shared" si="22"/>
        <v>342.84063438623707</v>
      </c>
      <c r="AC25" s="280">
        <f t="shared" si="22"/>
        <v>1607.8062312275279</v>
      </c>
      <c r="AD25" s="280">
        <f t="shared" si="22"/>
        <v>750</v>
      </c>
      <c r="AE25" s="280">
        <f t="shared" si="22"/>
        <v>400.07849192660285</v>
      </c>
      <c r="AF25" s="280">
        <f t="shared" si="22"/>
        <v>441.11599192660469</v>
      </c>
      <c r="AG25" s="280">
        <f t="shared" si="22"/>
        <v>1408.8055161467923</v>
      </c>
      <c r="AH25" s="280">
        <f t="shared" si="22"/>
        <v>750</v>
      </c>
      <c r="AI25" s="280">
        <f t="shared" si="22"/>
        <v>500.86342480259111</v>
      </c>
      <c r="AJ25" s="280">
        <f t="shared" si="22"/>
        <v>539.450924802592</v>
      </c>
      <c r="AK25" s="280">
        <f t="shared" si="22"/>
        <v>1209.685650394817</v>
      </c>
      <c r="AL25" s="280">
        <f t="shared" si="22"/>
        <v>750</v>
      </c>
      <c r="AM25" s="280">
        <f t="shared" si="22"/>
        <v>601.70763661949354</v>
      </c>
      <c r="AN25" s="280">
        <f t="shared" si="22"/>
        <v>633.86388661949502</v>
      </c>
      <c r="AO25" s="280">
        <f t="shared" si="22"/>
        <v>1014.4284767610111</v>
      </c>
      <c r="AP25" s="280">
        <f t="shared" si="22"/>
        <v>750</v>
      </c>
      <c r="AQ25" s="280">
        <f t="shared" si="22"/>
        <v>702.61083245720783</v>
      </c>
      <c r="AR25" s="280">
        <f t="shared" si="22"/>
        <v>736.2983324572092</v>
      </c>
      <c r="AS25" s="280">
        <f t="shared" si="22"/>
        <v>811.09083508558297</v>
      </c>
      <c r="AT25" s="280">
        <f t="shared" si="22"/>
        <v>750</v>
      </c>
      <c r="AU25" s="280">
        <f t="shared" si="22"/>
        <v>750</v>
      </c>
      <c r="AV25" s="280">
        <f t="shared" si="22"/>
        <v>750</v>
      </c>
      <c r="AW25" s="280">
        <f t="shared" si="22"/>
        <v>750</v>
      </c>
      <c r="AX25" s="280">
        <f t="shared" si="22"/>
        <v>750</v>
      </c>
      <c r="AY25" s="280">
        <f t="shared" si="22"/>
        <v>749.99999999999989</v>
      </c>
      <c r="AZ25" s="280">
        <f t="shared" si="22"/>
        <v>750</v>
      </c>
      <c r="BA25" s="280">
        <f t="shared" si="22"/>
        <v>-1000</v>
      </c>
      <c r="BB25" s="280">
        <f t="shared" si="22"/>
        <v>-1000</v>
      </c>
      <c r="BC25" s="280">
        <f t="shared" si="22"/>
        <v>-1000</v>
      </c>
      <c r="BD25" s="280">
        <f t="shared" si="22"/>
        <v>-1000</v>
      </c>
      <c r="BE25" s="280">
        <f t="shared" si="22"/>
        <v>-1000</v>
      </c>
      <c r="BF25" s="280">
        <f t="shared" si="22"/>
        <v>-1000</v>
      </c>
      <c r="BG25" s="280">
        <f t="shared" si="22"/>
        <v>-1000</v>
      </c>
      <c r="BH25" s="280">
        <f t="shared" si="22"/>
        <v>-1000</v>
      </c>
      <c r="BI25" s="280">
        <f t="shared" si="22"/>
        <v>-1000</v>
      </c>
      <c r="BJ25" s="280">
        <f t="shared" si="22"/>
        <v>-1000</v>
      </c>
      <c r="BK25" s="280">
        <f t="shared" si="22"/>
        <v>-1000</v>
      </c>
      <c r="BL25" s="280">
        <f t="shared" si="22"/>
        <v>-1000</v>
      </c>
      <c r="BM25" s="280">
        <f t="shared" si="22"/>
        <v>-1000</v>
      </c>
      <c r="BN25" s="280">
        <f t="shared" si="22"/>
        <v>-1000</v>
      </c>
      <c r="BO25" s="280">
        <f t="shared" si="22"/>
        <v>-1000</v>
      </c>
      <c r="BP25" s="280">
        <f t="shared" si="22"/>
        <v>-1000</v>
      </c>
      <c r="BQ25" s="280">
        <f t="shared" si="22"/>
        <v>-1000</v>
      </c>
      <c r="BR25" s="280">
        <f t="shared" si="22"/>
        <v>-1000</v>
      </c>
      <c r="BS25" s="280">
        <f t="shared" si="22"/>
        <v>-1000</v>
      </c>
      <c r="BT25" s="280">
        <f t="shared" si="22"/>
        <v>-1000</v>
      </c>
      <c r="BU25" s="280">
        <f t="shared" si="22"/>
        <v>-1000</v>
      </c>
      <c r="BV25" s="280">
        <f t="shared" si="22"/>
        <v>-1000</v>
      </c>
      <c r="BW25" s="280">
        <f t="shared" ref="BW25:EH25" si="23" xml:space="preserve"> BW22 + BW24</f>
        <v>-1000</v>
      </c>
      <c r="BX25" s="280">
        <f t="shared" si="23"/>
        <v>-1000</v>
      </c>
      <c r="BY25" s="280">
        <f t="shared" si="23"/>
        <v>-1000</v>
      </c>
      <c r="BZ25" s="280">
        <f t="shared" si="23"/>
        <v>-1000</v>
      </c>
      <c r="CA25" s="280">
        <f t="shared" si="23"/>
        <v>-1000</v>
      </c>
      <c r="CB25" s="280">
        <f t="shared" si="23"/>
        <v>-1000</v>
      </c>
      <c r="CC25" s="280">
        <f t="shared" si="23"/>
        <v>-1000</v>
      </c>
      <c r="CD25" s="280">
        <f t="shared" si="23"/>
        <v>-1000</v>
      </c>
      <c r="CE25" s="280">
        <f t="shared" si="23"/>
        <v>-6.3664629124104977E-12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9.0949470177292824E-12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14" t="str">
        <f xml:space="preserve"> Ops!E$34</f>
        <v>Electricity generation revenue</v>
      </c>
      <c r="F30" s="514">
        <f xml:space="preserve"> Ops!F$34</f>
        <v>0</v>
      </c>
      <c r="G30" s="514" t="str">
        <f xml:space="preserve"> Ops!G$34</f>
        <v>$ 000s</v>
      </c>
      <c r="H30" s="514">
        <f xml:space="preserve"> Ops!H$34</f>
        <v>371409.67882059288</v>
      </c>
      <c r="I30" s="514">
        <f xml:space="preserve"> Ops!I$34</f>
        <v>0</v>
      </c>
      <c r="J30" s="514">
        <f xml:space="preserve"> Ops!J$34</f>
        <v>0</v>
      </c>
      <c r="K30" s="514">
        <f xml:space="preserve"> Ops!K$34</f>
        <v>0</v>
      </c>
      <c r="L30" s="514">
        <f xml:space="preserve"> Ops!L$34</f>
        <v>0</v>
      </c>
      <c r="M30" s="514">
        <f xml:space="preserve"> Ops!M$34</f>
        <v>5201.6250000000018</v>
      </c>
      <c r="N30" s="514">
        <f xml:space="preserve"> Ops!N$34</f>
        <v>5674.5000000000009</v>
      </c>
      <c r="O30" s="514">
        <f xml:space="preserve"> Ops!O$34</f>
        <v>2443.1874999999986</v>
      </c>
      <c r="P30" s="514">
        <f xml:space="preserve"> Ops!P$34</f>
        <v>2443.1875</v>
      </c>
      <c r="Q30" s="514">
        <f xml:space="preserve"> Ops!Q$34</f>
        <v>5175.7462686567187</v>
      </c>
      <c r="R30" s="514">
        <f xml:space="preserve"> Ops!R$34</f>
        <v>5646.2686567164192</v>
      </c>
      <c r="S30" s="514">
        <f xml:space="preserve"> Ops!S$34</f>
        <v>2431.0323383084569</v>
      </c>
      <c r="T30" s="514">
        <f xml:space="preserve"> Ops!T$34</f>
        <v>2431.0323383084583</v>
      </c>
      <c r="U30" s="514">
        <f xml:space="preserve"> Ops!U$34</f>
        <v>5149.9962872206161</v>
      </c>
      <c r="V30" s="514">
        <f xml:space="preserve"> Ops!V$34</f>
        <v>5618.177767877035</v>
      </c>
      <c r="W30" s="514">
        <f xml:space="preserve"> Ops!W$34</f>
        <v>2418.937650058167</v>
      </c>
      <c r="X30" s="514">
        <f xml:space="preserve"> Ops!X$34</f>
        <v>2418.9376500581684</v>
      </c>
      <c r="Y30" s="514">
        <f xml:space="preserve"> Ops!Y$34</f>
        <v>5124.3744151448909</v>
      </c>
      <c r="Z30" s="514">
        <f xml:space="preserve"> Ops!Z$34</f>
        <v>5590.2266347035174</v>
      </c>
      <c r="AA30" s="514">
        <f xml:space="preserve"> Ops!AA$34</f>
        <v>2406.9031343862353</v>
      </c>
      <c r="AB30" s="514">
        <f xml:space="preserve"> Ops!AB$34</f>
        <v>2406.9031343862371</v>
      </c>
      <c r="AC30" s="514">
        <f xml:space="preserve"> Ops!AC$34</f>
        <v>5098.8800150695452</v>
      </c>
      <c r="AD30" s="514">
        <f xml:space="preserve"> Ops!AD$34</f>
        <v>5562.4145618940493</v>
      </c>
      <c r="AE30" s="514">
        <f xml:space="preserve"> Ops!AE$34</f>
        <v>2394.9284919266029</v>
      </c>
      <c r="AF30" s="514">
        <f xml:space="preserve"> Ops!AF$34</f>
        <v>2394.9284919266047</v>
      </c>
      <c r="AG30" s="514">
        <f xml:space="preserve"> Ops!AG$34</f>
        <v>5073.5124528055185</v>
      </c>
      <c r="AH30" s="514">
        <f xml:space="preserve"> Ops!AH$34</f>
        <v>5534.7408576060197</v>
      </c>
      <c r="AI30" s="514">
        <f xml:space="preserve"> Ops!AI$34</f>
        <v>2383.0134248025911</v>
      </c>
      <c r="AJ30" s="514">
        <f xml:space="preserve"> Ops!AJ$34</f>
        <v>2383.013424802592</v>
      </c>
      <c r="AK30" s="514">
        <f xml:space="preserve"> Ops!AK$34</f>
        <v>5048.2710973189251</v>
      </c>
      <c r="AL30" s="514">
        <f xml:space="preserve"> Ops!AL$34</f>
        <v>5507.2048334388264</v>
      </c>
      <c r="AM30" s="514">
        <f xml:space="preserve"> Ops!AM$34</f>
        <v>2371.1576366194936</v>
      </c>
      <c r="AN30" s="514">
        <f xml:space="preserve"> Ops!AN$34</f>
        <v>2371.157636619495</v>
      </c>
      <c r="AO30" s="514">
        <f xml:space="preserve"> Ops!AO$34</f>
        <v>5023.1553207153484</v>
      </c>
      <c r="AP30" s="514">
        <f xml:space="preserve"> Ops!AP$34</f>
        <v>5479.8058044167419</v>
      </c>
      <c r="AQ30" s="514">
        <f xml:space="preserve"> Ops!AQ$34</f>
        <v>2359.3608324572078</v>
      </c>
      <c r="AR30" s="514">
        <f xml:space="preserve"> Ops!AR$34</f>
        <v>2359.3608324572092</v>
      </c>
      <c r="AS30" s="514">
        <f xml:space="preserve"> Ops!AS$34</f>
        <v>4998.1644982242278</v>
      </c>
      <c r="AT30" s="514">
        <f xml:space="preserve"> Ops!AT$34</f>
        <v>5452.5430889718846</v>
      </c>
      <c r="AU30" s="514">
        <f xml:space="preserve"> Ops!AU$34</f>
        <v>2347.6227188628936</v>
      </c>
      <c r="AV30" s="514">
        <f xml:space="preserve"> Ops!AV$34</f>
        <v>2347.6227188628945</v>
      </c>
      <c r="AW30" s="514">
        <f xml:space="preserve"> Ops!AW$34</f>
        <v>4973.298008183313</v>
      </c>
      <c r="AX30" s="514">
        <f xml:space="preserve"> Ops!AX$34</f>
        <v>5425.4160089272491</v>
      </c>
      <c r="AY30" s="514">
        <f xml:space="preserve"> Ops!AY$34</f>
        <v>2335.9430038436753</v>
      </c>
      <c r="AZ30" s="514">
        <f xml:space="preserve"> Ops!AZ$34</f>
        <v>2335.9430038436767</v>
      </c>
      <c r="BA30" s="514">
        <f xml:space="preserve"> Ops!BA$34</f>
        <v>4948.5552320231973</v>
      </c>
      <c r="BB30" s="514">
        <f xml:space="preserve"> Ops!BB$34</f>
        <v>5398.42388947985</v>
      </c>
      <c r="BC30" s="514">
        <f xml:space="preserve"> Ops!BC$34</f>
        <v>2324.3213968593791</v>
      </c>
      <c r="BD30" s="514">
        <f xml:space="preserve"> Ops!BD$34</f>
        <v>2324.3213968593805</v>
      </c>
      <c r="BE30" s="514">
        <f xml:space="preserve"> Ops!BE$34</f>
        <v>4923.9355542519379</v>
      </c>
      <c r="BF30" s="514">
        <f xml:space="preserve"> Ops!BF$34</f>
        <v>5371.5660591839314</v>
      </c>
      <c r="BG30" s="514">
        <f xml:space="preserve"> Ops!BG$34</f>
        <v>2312.7576088153023</v>
      </c>
      <c r="BH30" s="514">
        <f xml:space="preserve"> Ops!BH$34</f>
        <v>2312.7576088153037</v>
      </c>
      <c r="BI30" s="514">
        <f xml:space="preserve"> Ops!BI$34</f>
        <v>4899.4383624397406</v>
      </c>
      <c r="BJ30" s="514">
        <f xml:space="preserve"> Ops!BJ$34</f>
        <v>5344.8418499342615</v>
      </c>
      <c r="BK30" s="514">
        <f xml:space="preserve"> Ops!BK$34</f>
        <v>2301.2513520550283</v>
      </c>
      <c r="BL30" s="514">
        <f xml:space="preserve"> Ops!BL$34</f>
        <v>2301.2513520550297</v>
      </c>
      <c r="BM30" s="514">
        <f xml:space="preserve"> Ops!BM$34</f>
        <v>4875.0630472037219</v>
      </c>
      <c r="BN30" s="514">
        <f xml:space="preserve"> Ops!BN$34</f>
        <v>5318.2505969495141</v>
      </c>
      <c r="BO30" s="514">
        <f xml:space="preserve"> Ops!BO$34</f>
        <v>2289.8023403532616</v>
      </c>
      <c r="BP30" s="514">
        <f xml:space="preserve"> Ops!BP$34</f>
        <v>2289.8023403532634</v>
      </c>
      <c r="BQ30" s="514">
        <f xml:space="preserve"> Ops!BQ$34</f>
        <v>4850.8090021927592</v>
      </c>
      <c r="BR30" s="514">
        <f xml:space="preserve"> Ops!BR$34</f>
        <v>5291.791638755737</v>
      </c>
      <c r="BS30" s="514">
        <f xml:space="preserve"> Ops!BS$34</f>
        <v>2278.4102889087189</v>
      </c>
      <c r="BT30" s="514">
        <f xml:space="preserve"> Ops!BT$34</f>
        <v>2278.4102889087203</v>
      </c>
      <c r="BU30" s="514">
        <f xml:space="preserve"> Ops!BU$34</f>
        <v>4826.675624072398</v>
      </c>
      <c r="BV30" s="514">
        <f xml:space="preserve"> Ops!BV$34</f>
        <v>5265.464317169889</v>
      </c>
      <c r="BW30" s="514">
        <f xml:space="preserve"> Ops!BW$34</f>
        <v>2267.0749143370344</v>
      </c>
      <c r="BX30" s="514">
        <f xml:space="preserve"> Ops!BX$34</f>
        <v>2267.0749143370358</v>
      </c>
      <c r="BY30" s="514">
        <f xml:space="preserve"> Ops!BY$34</f>
        <v>4802.6623125098486</v>
      </c>
      <c r="BZ30" s="514">
        <f xml:space="preserve"> Ops!BZ$34</f>
        <v>5239.2679772834717</v>
      </c>
      <c r="CA30" s="514">
        <f xml:space="preserve"> Ops!CA$34</f>
        <v>2255.7959346637153</v>
      </c>
      <c r="CB30" s="514">
        <f xml:space="preserve"> Ops!CB$34</f>
        <v>2255.7959346637167</v>
      </c>
      <c r="CC30" s="514">
        <f xml:space="preserve"> Ops!CC$34</f>
        <v>4778.7684701590542</v>
      </c>
      <c r="CD30" s="514">
        <f xml:space="preserve"> Ops!CD$34</f>
        <v>5213.2019674462408</v>
      </c>
      <c r="CE30" s="514">
        <f xml:space="preserve"> Ops!CE$34</f>
        <v>2244.5730693171304</v>
      </c>
      <c r="CF30" s="514">
        <f xml:space="preserve"> Ops!CF$34</f>
        <v>2244.5730693171317</v>
      </c>
      <c r="CG30" s="514">
        <f xml:space="preserve"> Ops!CG$34</f>
        <v>4754.993502645827</v>
      </c>
      <c r="CH30" s="514">
        <f xml:space="preserve"> Ops!CH$34</f>
        <v>5187.265639249993</v>
      </c>
      <c r="CI30" s="514">
        <f xml:space="preserve"> Ops!CI$34</f>
        <v>2233.4060391215235</v>
      </c>
      <c r="CJ30" s="514">
        <f xml:space="preserve"> Ops!CJ$34</f>
        <v>2233.4060391215244</v>
      </c>
      <c r="CK30" s="514">
        <f xml:space="preserve"> Ops!CK$34</f>
        <v>4731.3368185530626</v>
      </c>
      <c r="CL30" s="514">
        <f xml:space="preserve"> Ops!CL$34</f>
        <v>5161.45834751243</v>
      </c>
      <c r="CM30" s="514">
        <f xml:space="preserve"> Ops!CM$34</f>
        <v>2222.2945662900729</v>
      </c>
      <c r="CN30" s="514">
        <f xml:space="preserve"> Ops!CN$34</f>
        <v>2222.2945662900743</v>
      </c>
      <c r="CO30" s="514">
        <f xml:space="preserve"> Ops!CO$34</f>
        <v>4707.7978294060313</v>
      </c>
      <c r="CP30" s="514">
        <f xml:space="preserve"> Ops!CP$34</f>
        <v>5135.779450261125</v>
      </c>
      <c r="CQ30" s="514">
        <f xml:space="preserve"> Ops!CQ$34</f>
        <v>2211.2383744179833</v>
      </c>
      <c r="CR30" s="514">
        <f xml:space="preserve"> Ops!CR$34</f>
        <v>2211.2383744179842</v>
      </c>
      <c r="CS30" s="514">
        <f xml:space="preserve"> Ops!CS$34</f>
        <v>4684.375949657745</v>
      </c>
      <c r="CT30" s="514">
        <f xml:space="preserve"> Ops!CT$34</f>
        <v>5110.2283087175392</v>
      </c>
      <c r="CU30" s="514">
        <f xml:space="preserve"> Ops!CU$34</f>
        <v>2200.2371884756062</v>
      </c>
      <c r="CV30" s="514">
        <f xml:space="preserve"> Ops!CV$34</f>
        <v>2200.2371884756071</v>
      </c>
      <c r="CW30" s="514">
        <f xml:space="preserve"> Ops!CW$34</f>
        <v>4661.0705966743726</v>
      </c>
      <c r="CX30" s="514">
        <f xml:space="preserve"> Ops!CX$34</f>
        <v>5084.8042872811347</v>
      </c>
      <c r="CY30" s="514">
        <f xml:space="preserve"> Ops!CY$34</f>
        <v>2189.2907348015983</v>
      </c>
      <c r="CZ30" s="514">
        <f xml:space="preserve"> Ops!CZ$34</f>
        <v>2189.2907348015997</v>
      </c>
      <c r="DA30" s="514">
        <f xml:space="preserve"> Ops!DA$34</f>
        <v>4637.881190720771</v>
      </c>
      <c r="DB30" s="514">
        <f xml:space="preserve"> Ops!DB$34</f>
        <v>5059.5067535135677</v>
      </c>
      <c r="DC30" s="514">
        <f xml:space="preserve"> Ops!DC$34</f>
        <v>2178.3987410961181</v>
      </c>
      <c r="DD30" s="514">
        <f xml:space="preserve"> Ops!DD$34</f>
        <v>2178.398741096119</v>
      </c>
      <c r="DE30" s="514">
        <f xml:space="preserve"> Ops!DE$34</f>
        <v>4614.8071549460401</v>
      </c>
      <c r="DF30" s="514">
        <f xml:space="preserve"> Ops!DF$34</f>
        <v>5034.3350781229528</v>
      </c>
      <c r="DG30" s="514">
        <f xml:space="preserve"> Ops!DG$34</f>
        <v>2167.5609364140478</v>
      </c>
      <c r="DH30" s="514">
        <f xml:space="preserve"> Ops!DH$34</f>
        <v>2167.5609364140491</v>
      </c>
      <c r="DI30" s="514">
        <f xml:space="preserve"> Ops!DI$34</f>
        <v>0</v>
      </c>
      <c r="DJ30" s="514">
        <f xml:space="preserve"> Ops!DJ$34</f>
        <v>0</v>
      </c>
      <c r="DK30" s="514">
        <f xml:space="preserve"> Ops!DK$34</f>
        <v>0</v>
      </c>
      <c r="DL30" s="514">
        <f xml:space="preserve"> Ops!DL$34</f>
        <v>0</v>
      </c>
      <c r="DM30" s="514">
        <f xml:space="preserve"> Ops!DM$34</f>
        <v>0</v>
      </c>
      <c r="DN30" s="514">
        <f xml:space="preserve"> Ops!DN$34</f>
        <v>0</v>
      </c>
      <c r="DO30" s="514">
        <f xml:space="preserve"> Ops!DO$34</f>
        <v>0</v>
      </c>
      <c r="DP30" s="514">
        <f xml:space="preserve"> Ops!DP$34</f>
        <v>0</v>
      </c>
      <c r="DQ30" s="514">
        <f xml:space="preserve"> Ops!DQ$34</f>
        <v>0</v>
      </c>
      <c r="DR30" s="514">
        <f xml:space="preserve"> Ops!DR$34</f>
        <v>0</v>
      </c>
      <c r="DS30" s="514">
        <f xml:space="preserve"> Ops!DS$34</f>
        <v>0</v>
      </c>
      <c r="DT30" s="514">
        <f xml:space="preserve"> Ops!DT$34</f>
        <v>0</v>
      </c>
      <c r="DU30" s="514">
        <f xml:space="preserve"> Ops!DU$34</f>
        <v>0</v>
      </c>
      <c r="DV30" s="514">
        <f xml:space="preserve"> Ops!DV$34</f>
        <v>0</v>
      </c>
      <c r="DW30" s="514">
        <f xml:space="preserve"> Ops!DW$34</f>
        <v>0</v>
      </c>
      <c r="DX30" s="514">
        <f xml:space="preserve"> Ops!DX$34</f>
        <v>0</v>
      </c>
      <c r="DY30" s="514">
        <f xml:space="preserve"> Ops!DY$34</f>
        <v>0</v>
      </c>
      <c r="DZ30" s="514">
        <f xml:space="preserve"> Ops!DZ$34</f>
        <v>0</v>
      </c>
      <c r="EA30" s="514">
        <f xml:space="preserve"> Ops!EA$34</f>
        <v>0</v>
      </c>
      <c r="EB30" s="514">
        <f xml:space="preserve"> Ops!EB$34</f>
        <v>0</v>
      </c>
      <c r="EC30" s="514">
        <f xml:space="preserve"> Ops!EC$34</f>
        <v>0</v>
      </c>
      <c r="ED30" s="514">
        <f xml:space="preserve"> Ops!ED$34</f>
        <v>0</v>
      </c>
      <c r="EE30" s="514">
        <f xml:space="preserve"> Ops!EE$34</f>
        <v>0</v>
      </c>
      <c r="EF30" s="514">
        <f xml:space="preserve"> Ops!EF$34</f>
        <v>0</v>
      </c>
      <c r="EG30" s="514">
        <f xml:space="preserve"> Ops!EG$34</f>
        <v>0</v>
      </c>
      <c r="EH30" s="514">
        <f xml:space="preserve"> Ops!EH$34</f>
        <v>0</v>
      </c>
      <c r="EI30" s="514">
        <f xml:space="preserve"> Ops!EI$34</f>
        <v>0</v>
      </c>
      <c r="EJ30" s="514">
        <f xml:space="preserve"> Ops!EJ$34</f>
        <v>0</v>
      </c>
      <c r="EK30" s="514">
        <f xml:space="preserve"> Ops!EK$34</f>
        <v>0</v>
      </c>
      <c r="EL30" s="514">
        <f xml:space="preserve"> Ops!EL$34</f>
        <v>0</v>
      </c>
      <c r="EM30" s="514">
        <f xml:space="preserve"> Ops!EM$34</f>
        <v>0</v>
      </c>
      <c r="EN30" s="514">
        <f xml:space="preserve"> Ops!EN$34</f>
        <v>0</v>
      </c>
      <c r="EO30" s="514">
        <f xml:space="preserve"> Ops!EO$34</f>
        <v>0</v>
      </c>
      <c r="EP30" s="514">
        <f xml:space="preserve"> Ops!EP$34</f>
        <v>0</v>
      </c>
      <c r="EQ30" s="514">
        <f xml:space="preserve"> Ops!EQ$34</f>
        <v>0</v>
      </c>
      <c r="ER30" s="514">
        <f xml:space="preserve"> Ops!ER$34</f>
        <v>0</v>
      </c>
      <c r="ES30" s="514">
        <f xml:space="preserve"> Ops!ES$34</f>
        <v>0</v>
      </c>
      <c r="ET30" s="514">
        <f xml:space="preserve"> Ops!ET$34</f>
        <v>0</v>
      </c>
      <c r="EU30" s="514">
        <f xml:space="preserve"> Ops!EU$34</f>
        <v>0</v>
      </c>
      <c r="EV30" s="514">
        <f xml:space="preserve"> Ops!EV$34</f>
        <v>0</v>
      </c>
      <c r="EW30" s="514">
        <f xml:space="preserve"> Ops!EW$34</f>
        <v>0</v>
      </c>
      <c r="EX30" s="514">
        <f xml:space="preserve"> Ops!EX$34</f>
        <v>0</v>
      </c>
      <c r="EY30" s="514">
        <f xml:space="preserve"> Ops!EY$34</f>
        <v>0</v>
      </c>
      <c r="EZ30" s="514">
        <f xml:space="preserve"> Ops!EZ$34</f>
        <v>0</v>
      </c>
      <c r="FA30" s="514">
        <f xml:space="preserve"> Ops!FA$34</f>
        <v>0</v>
      </c>
      <c r="FB30" s="514">
        <f xml:space="preserve"> Ops!FB$34</f>
        <v>0</v>
      </c>
      <c r="FC30" s="514">
        <f xml:space="preserve"> Ops!FC$34</f>
        <v>0</v>
      </c>
      <c r="FD30" s="514">
        <f xml:space="preserve"> Ops!FD$34</f>
        <v>0</v>
      </c>
      <c r="FE30" s="514">
        <f xml:space="preserve"> Ops!FE$34</f>
        <v>0</v>
      </c>
      <c r="FF30" s="514">
        <f xml:space="preserve"> Ops!FF$34</f>
        <v>0</v>
      </c>
      <c r="FG30" s="514">
        <f xml:space="preserve"> Ops!FG$34</f>
        <v>0</v>
      </c>
      <c r="FH30" s="514">
        <f xml:space="preserve"> Ops!FH$34</f>
        <v>0</v>
      </c>
      <c r="FI30" s="514">
        <f xml:space="preserve"> Ops!FI$34</f>
        <v>0</v>
      </c>
      <c r="FJ30" s="514">
        <f xml:space="preserve"> Ops!FJ$34</f>
        <v>0</v>
      </c>
      <c r="FK30" s="514">
        <f xml:space="preserve"> Ops!FK$34</f>
        <v>0</v>
      </c>
      <c r="FL30" s="514">
        <f xml:space="preserve"> Ops!FL$34</f>
        <v>0</v>
      </c>
      <c r="FM30" s="514">
        <f xml:space="preserve"> Ops!FM$34</f>
        <v>0</v>
      </c>
      <c r="FN30" s="514">
        <f xml:space="preserve"> Ops!FN$34</f>
        <v>0</v>
      </c>
      <c r="FO30" s="514">
        <f xml:space="preserve"> Ops!FO$34</f>
        <v>0</v>
      </c>
      <c r="FP30" s="514">
        <f xml:space="preserve"> Ops!FP$34</f>
        <v>0</v>
      </c>
      <c r="FQ30" s="514">
        <f xml:space="preserve"> Ops!FQ$34</f>
        <v>0</v>
      </c>
      <c r="FR30" s="514">
        <f xml:space="preserve"> Ops!FR$34</f>
        <v>0</v>
      </c>
      <c r="FS30" s="514">
        <f xml:space="preserve"> Ops!FS$34</f>
        <v>0</v>
      </c>
      <c r="FT30" s="514">
        <f xml:space="preserve"> Ops!FT$34</f>
        <v>0</v>
      </c>
      <c r="FU30" s="514">
        <f xml:space="preserve"> Ops!FU$34</f>
        <v>0</v>
      </c>
      <c r="FV30" s="514">
        <f xml:space="preserve"> Ops!FV$34</f>
        <v>0</v>
      </c>
      <c r="FW30" s="514">
        <f xml:space="preserve"> Ops!FW$34</f>
        <v>0</v>
      </c>
      <c r="FX30" s="514">
        <f xml:space="preserve"> Ops!FX$34</f>
        <v>0</v>
      </c>
      <c r="FY30" s="514">
        <f xml:space="preserve"> Ops!FY$34</f>
        <v>0</v>
      </c>
      <c r="FZ30" s="514">
        <f xml:space="preserve"> Ops!FZ$34</f>
        <v>0</v>
      </c>
      <c r="GA30" s="514">
        <f xml:space="preserve"> Ops!GA$34</f>
        <v>0</v>
      </c>
      <c r="GB30" s="514">
        <f xml:space="preserve"> Ops!GB$34</f>
        <v>0</v>
      </c>
      <c r="GC30" s="514">
        <f xml:space="preserve"> Ops!GC$34</f>
        <v>0</v>
      </c>
      <c r="GD30" s="514">
        <f xml:space="preserve"> Ops!GD$34</f>
        <v>0</v>
      </c>
      <c r="GE30" s="514">
        <f xml:space="preserve"> Ops!GE$34</f>
        <v>0</v>
      </c>
      <c r="GF30" s="514">
        <f xml:space="preserve"> Ops!GF$34</f>
        <v>0</v>
      </c>
      <c r="GG30" s="514">
        <f xml:space="preserve"> Ops!GG$34</f>
        <v>0</v>
      </c>
      <c r="GH30" s="514">
        <f xml:space="preserve"> Ops!GH$34</f>
        <v>0</v>
      </c>
      <c r="GI30" s="514">
        <f xml:space="preserve"> Ops!GI$34</f>
        <v>0</v>
      </c>
      <c r="GJ30" s="514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14" t="str">
        <f xml:space="preserve"> Ops!E$43</f>
        <v>O&amp;M expense</v>
      </c>
      <c r="F31" s="514">
        <f xml:space="preserve"> Ops!F$43</f>
        <v>0</v>
      </c>
      <c r="G31" s="514" t="str">
        <f xml:space="preserve"> Ops!G$43</f>
        <v>$ 000s</v>
      </c>
      <c r="H31" s="514">
        <f xml:space="preserve"> Ops!H$43</f>
        <v>-37500</v>
      </c>
      <c r="I31" s="514">
        <f xml:space="preserve"> Ops!I$43</f>
        <v>0</v>
      </c>
      <c r="J31" s="514">
        <f xml:space="preserve"> Ops!J$43</f>
        <v>0</v>
      </c>
      <c r="K31" s="514">
        <f xml:space="preserve"> Ops!K$43</f>
        <v>0</v>
      </c>
      <c r="L31" s="514">
        <f xml:space="preserve"> Ops!L$43</f>
        <v>0</v>
      </c>
      <c r="M31" s="514">
        <f xml:space="preserve"> Ops!M$43</f>
        <v>-375</v>
      </c>
      <c r="N31" s="514">
        <f xml:space="preserve"> Ops!N$43</f>
        <v>-375</v>
      </c>
      <c r="O31" s="514">
        <f xml:space="preserve"> Ops!O$43</f>
        <v>-375</v>
      </c>
      <c r="P31" s="514">
        <f xml:space="preserve"> Ops!P$43</f>
        <v>-375</v>
      </c>
      <c r="Q31" s="514">
        <f xml:space="preserve"> Ops!Q$43</f>
        <v>-375</v>
      </c>
      <c r="R31" s="514">
        <f xml:space="preserve"> Ops!R$43</f>
        <v>-375</v>
      </c>
      <c r="S31" s="514">
        <f xml:space="preserve"> Ops!S$43</f>
        <v>-375</v>
      </c>
      <c r="T31" s="514">
        <f xml:space="preserve"> Ops!T$43</f>
        <v>-375</v>
      </c>
      <c r="U31" s="514">
        <f xml:space="preserve"> Ops!U$43</f>
        <v>-375</v>
      </c>
      <c r="V31" s="514">
        <f xml:space="preserve"> Ops!V$43</f>
        <v>-375</v>
      </c>
      <c r="W31" s="514">
        <f xml:space="preserve"> Ops!W$43</f>
        <v>-375</v>
      </c>
      <c r="X31" s="514">
        <f xml:space="preserve"> Ops!X$43</f>
        <v>-375</v>
      </c>
      <c r="Y31" s="514">
        <f xml:space="preserve"> Ops!Y$43</f>
        <v>-375</v>
      </c>
      <c r="Z31" s="514">
        <f xml:space="preserve"> Ops!Z$43</f>
        <v>-375</v>
      </c>
      <c r="AA31" s="514">
        <f xml:space="preserve"> Ops!AA$43</f>
        <v>-375</v>
      </c>
      <c r="AB31" s="514">
        <f xml:space="preserve"> Ops!AB$43</f>
        <v>-375</v>
      </c>
      <c r="AC31" s="514">
        <f xml:space="preserve"> Ops!AC$43</f>
        <v>-375</v>
      </c>
      <c r="AD31" s="514">
        <f xml:space="preserve"> Ops!AD$43</f>
        <v>-375</v>
      </c>
      <c r="AE31" s="514">
        <f xml:space="preserve"> Ops!AE$43</f>
        <v>-375</v>
      </c>
      <c r="AF31" s="514">
        <f xml:space="preserve"> Ops!AF$43</f>
        <v>-375</v>
      </c>
      <c r="AG31" s="514">
        <f xml:space="preserve"> Ops!AG$43</f>
        <v>-375</v>
      </c>
      <c r="AH31" s="514">
        <f xml:space="preserve"> Ops!AH$43</f>
        <v>-375</v>
      </c>
      <c r="AI31" s="514">
        <f xml:space="preserve"> Ops!AI$43</f>
        <v>-375</v>
      </c>
      <c r="AJ31" s="514">
        <f xml:space="preserve"> Ops!AJ$43</f>
        <v>-375</v>
      </c>
      <c r="AK31" s="514">
        <f xml:space="preserve"> Ops!AK$43</f>
        <v>-375</v>
      </c>
      <c r="AL31" s="514">
        <f xml:space="preserve"> Ops!AL$43</f>
        <v>-375</v>
      </c>
      <c r="AM31" s="514">
        <f xml:space="preserve"> Ops!AM$43</f>
        <v>-375</v>
      </c>
      <c r="AN31" s="514">
        <f xml:space="preserve"> Ops!AN$43</f>
        <v>-375</v>
      </c>
      <c r="AO31" s="514">
        <f xml:space="preserve"> Ops!AO$43</f>
        <v>-375</v>
      </c>
      <c r="AP31" s="514">
        <f xml:space="preserve"> Ops!AP$43</f>
        <v>-375</v>
      </c>
      <c r="AQ31" s="514">
        <f xml:space="preserve"> Ops!AQ$43</f>
        <v>-375</v>
      </c>
      <c r="AR31" s="514">
        <f xml:space="preserve"> Ops!AR$43</f>
        <v>-375</v>
      </c>
      <c r="AS31" s="514">
        <f xml:space="preserve"> Ops!AS$43</f>
        <v>-375</v>
      </c>
      <c r="AT31" s="514">
        <f xml:space="preserve"> Ops!AT$43</f>
        <v>-375</v>
      </c>
      <c r="AU31" s="514">
        <f xml:space="preserve"> Ops!AU$43</f>
        <v>-375</v>
      </c>
      <c r="AV31" s="514">
        <f xml:space="preserve"> Ops!AV$43</f>
        <v>-375</v>
      </c>
      <c r="AW31" s="514">
        <f xml:space="preserve"> Ops!AW$43</f>
        <v>-375</v>
      </c>
      <c r="AX31" s="514">
        <f xml:space="preserve"> Ops!AX$43</f>
        <v>-375</v>
      </c>
      <c r="AY31" s="514">
        <f xml:space="preserve"> Ops!AY$43</f>
        <v>-375</v>
      </c>
      <c r="AZ31" s="514">
        <f xml:space="preserve"> Ops!AZ$43</f>
        <v>-375</v>
      </c>
      <c r="BA31" s="514">
        <f xml:space="preserve"> Ops!BA$43</f>
        <v>-375</v>
      </c>
      <c r="BB31" s="514">
        <f xml:space="preserve"> Ops!BB$43</f>
        <v>-375</v>
      </c>
      <c r="BC31" s="514">
        <f xml:space="preserve"> Ops!BC$43</f>
        <v>-375</v>
      </c>
      <c r="BD31" s="514">
        <f xml:space="preserve"> Ops!BD$43</f>
        <v>-375</v>
      </c>
      <c r="BE31" s="514">
        <f xml:space="preserve"> Ops!BE$43</f>
        <v>-375</v>
      </c>
      <c r="BF31" s="514">
        <f xml:space="preserve"> Ops!BF$43</f>
        <v>-375</v>
      </c>
      <c r="BG31" s="514">
        <f xml:space="preserve"> Ops!BG$43</f>
        <v>-375</v>
      </c>
      <c r="BH31" s="514">
        <f xml:space="preserve"> Ops!BH$43</f>
        <v>-375</v>
      </c>
      <c r="BI31" s="514">
        <f xml:space="preserve"> Ops!BI$43</f>
        <v>-375</v>
      </c>
      <c r="BJ31" s="514">
        <f xml:space="preserve"> Ops!BJ$43</f>
        <v>-375</v>
      </c>
      <c r="BK31" s="514">
        <f xml:space="preserve"> Ops!BK$43</f>
        <v>-375</v>
      </c>
      <c r="BL31" s="514">
        <f xml:space="preserve"> Ops!BL$43</f>
        <v>-375</v>
      </c>
      <c r="BM31" s="514">
        <f xml:space="preserve"> Ops!BM$43</f>
        <v>-375</v>
      </c>
      <c r="BN31" s="514">
        <f xml:space="preserve"> Ops!BN$43</f>
        <v>-375</v>
      </c>
      <c r="BO31" s="514">
        <f xml:space="preserve"> Ops!BO$43</f>
        <v>-375</v>
      </c>
      <c r="BP31" s="514">
        <f xml:space="preserve"> Ops!BP$43</f>
        <v>-375</v>
      </c>
      <c r="BQ31" s="514">
        <f xml:space="preserve"> Ops!BQ$43</f>
        <v>-375</v>
      </c>
      <c r="BR31" s="514">
        <f xml:space="preserve"> Ops!BR$43</f>
        <v>-375</v>
      </c>
      <c r="BS31" s="514">
        <f xml:space="preserve"> Ops!BS$43</f>
        <v>-375</v>
      </c>
      <c r="BT31" s="514">
        <f xml:space="preserve"> Ops!BT$43</f>
        <v>-375</v>
      </c>
      <c r="BU31" s="514">
        <f xml:space="preserve"> Ops!BU$43</f>
        <v>-375</v>
      </c>
      <c r="BV31" s="514">
        <f xml:space="preserve"> Ops!BV$43</f>
        <v>-375</v>
      </c>
      <c r="BW31" s="514">
        <f xml:space="preserve"> Ops!BW$43</f>
        <v>-375</v>
      </c>
      <c r="BX31" s="514">
        <f xml:space="preserve"> Ops!BX$43</f>
        <v>-375</v>
      </c>
      <c r="BY31" s="514">
        <f xml:space="preserve"> Ops!BY$43</f>
        <v>-375</v>
      </c>
      <c r="BZ31" s="514">
        <f xml:space="preserve"> Ops!BZ$43</f>
        <v>-375</v>
      </c>
      <c r="CA31" s="514">
        <f xml:space="preserve"> Ops!CA$43</f>
        <v>-375</v>
      </c>
      <c r="CB31" s="514">
        <f xml:space="preserve"> Ops!CB$43</f>
        <v>-375</v>
      </c>
      <c r="CC31" s="514">
        <f xml:space="preserve"> Ops!CC$43</f>
        <v>-375</v>
      </c>
      <c r="CD31" s="514">
        <f xml:space="preserve"> Ops!CD$43</f>
        <v>-375</v>
      </c>
      <c r="CE31" s="514">
        <f xml:space="preserve"> Ops!CE$43</f>
        <v>-375</v>
      </c>
      <c r="CF31" s="514">
        <f xml:space="preserve"> Ops!CF$43</f>
        <v>-375</v>
      </c>
      <c r="CG31" s="514">
        <f xml:space="preserve"> Ops!CG$43</f>
        <v>-375</v>
      </c>
      <c r="CH31" s="514">
        <f xml:space="preserve"> Ops!CH$43</f>
        <v>-375</v>
      </c>
      <c r="CI31" s="514">
        <f xml:space="preserve"> Ops!CI$43</f>
        <v>-375</v>
      </c>
      <c r="CJ31" s="514">
        <f xml:space="preserve"> Ops!CJ$43</f>
        <v>-375</v>
      </c>
      <c r="CK31" s="514">
        <f xml:space="preserve"> Ops!CK$43</f>
        <v>-375</v>
      </c>
      <c r="CL31" s="514">
        <f xml:space="preserve"> Ops!CL$43</f>
        <v>-375</v>
      </c>
      <c r="CM31" s="514">
        <f xml:space="preserve"> Ops!CM$43</f>
        <v>-375</v>
      </c>
      <c r="CN31" s="514">
        <f xml:space="preserve"> Ops!CN$43</f>
        <v>-375</v>
      </c>
      <c r="CO31" s="514">
        <f xml:space="preserve"> Ops!CO$43</f>
        <v>-375</v>
      </c>
      <c r="CP31" s="514">
        <f xml:space="preserve"> Ops!CP$43</f>
        <v>-375</v>
      </c>
      <c r="CQ31" s="514">
        <f xml:space="preserve"> Ops!CQ$43</f>
        <v>-375</v>
      </c>
      <c r="CR31" s="514">
        <f xml:space="preserve"> Ops!CR$43</f>
        <v>-375</v>
      </c>
      <c r="CS31" s="514">
        <f xml:space="preserve"> Ops!CS$43</f>
        <v>-375</v>
      </c>
      <c r="CT31" s="514">
        <f xml:space="preserve"> Ops!CT$43</f>
        <v>-375</v>
      </c>
      <c r="CU31" s="514">
        <f xml:space="preserve"> Ops!CU$43</f>
        <v>-375</v>
      </c>
      <c r="CV31" s="514">
        <f xml:space="preserve"> Ops!CV$43</f>
        <v>-375</v>
      </c>
      <c r="CW31" s="514">
        <f xml:space="preserve"> Ops!CW$43</f>
        <v>-375</v>
      </c>
      <c r="CX31" s="514">
        <f xml:space="preserve"> Ops!CX$43</f>
        <v>-375</v>
      </c>
      <c r="CY31" s="514">
        <f xml:space="preserve"> Ops!CY$43</f>
        <v>-375</v>
      </c>
      <c r="CZ31" s="514">
        <f xml:space="preserve"> Ops!CZ$43</f>
        <v>-375</v>
      </c>
      <c r="DA31" s="514">
        <f xml:space="preserve"> Ops!DA$43</f>
        <v>-375</v>
      </c>
      <c r="DB31" s="514">
        <f xml:space="preserve"> Ops!DB$43</f>
        <v>-375</v>
      </c>
      <c r="DC31" s="514">
        <f xml:space="preserve"> Ops!DC$43</f>
        <v>-375</v>
      </c>
      <c r="DD31" s="514">
        <f xml:space="preserve"> Ops!DD$43</f>
        <v>-375</v>
      </c>
      <c r="DE31" s="514">
        <f xml:space="preserve"> Ops!DE$43</f>
        <v>-375</v>
      </c>
      <c r="DF31" s="514">
        <f xml:space="preserve"> Ops!DF$43</f>
        <v>-375</v>
      </c>
      <c r="DG31" s="514">
        <f xml:space="preserve"> Ops!DG$43</f>
        <v>-375</v>
      </c>
      <c r="DH31" s="514">
        <f xml:space="preserve"> Ops!DH$43</f>
        <v>-375</v>
      </c>
      <c r="DI31" s="514">
        <f xml:space="preserve"> Ops!DI$43</f>
        <v>0</v>
      </c>
      <c r="DJ31" s="514">
        <f xml:space="preserve"> Ops!DJ$43</f>
        <v>0</v>
      </c>
      <c r="DK31" s="514">
        <f xml:space="preserve"> Ops!DK$43</f>
        <v>0</v>
      </c>
      <c r="DL31" s="514">
        <f xml:space="preserve"> Ops!DL$43</f>
        <v>0</v>
      </c>
      <c r="DM31" s="514">
        <f xml:space="preserve"> Ops!DM$43</f>
        <v>0</v>
      </c>
      <c r="DN31" s="514">
        <f xml:space="preserve"> Ops!DN$43</f>
        <v>0</v>
      </c>
      <c r="DO31" s="514">
        <f xml:space="preserve"> Ops!DO$43</f>
        <v>0</v>
      </c>
      <c r="DP31" s="514">
        <f xml:space="preserve"> Ops!DP$43</f>
        <v>0</v>
      </c>
      <c r="DQ31" s="514">
        <f xml:space="preserve"> Ops!DQ$43</f>
        <v>0</v>
      </c>
      <c r="DR31" s="514">
        <f xml:space="preserve"> Ops!DR$43</f>
        <v>0</v>
      </c>
      <c r="DS31" s="514">
        <f xml:space="preserve"> Ops!DS$43</f>
        <v>0</v>
      </c>
      <c r="DT31" s="514">
        <f xml:space="preserve"> Ops!DT$43</f>
        <v>0</v>
      </c>
      <c r="DU31" s="514">
        <f xml:space="preserve"> Ops!DU$43</f>
        <v>0</v>
      </c>
      <c r="DV31" s="514">
        <f xml:space="preserve"> Ops!DV$43</f>
        <v>0</v>
      </c>
      <c r="DW31" s="514">
        <f xml:space="preserve"> Ops!DW$43</f>
        <v>0</v>
      </c>
      <c r="DX31" s="514">
        <f xml:space="preserve"> Ops!DX$43</f>
        <v>0</v>
      </c>
      <c r="DY31" s="514">
        <f xml:space="preserve"> Ops!DY$43</f>
        <v>0</v>
      </c>
      <c r="DZ31" s="514">
        <f xml:space="preserve"> Ops!DZ$43</f>
        <v>0</v>
      </c>
      <c r="EA31" s="514">
        <f xml:space="preserve"> Ops!EA$43</f>
        <v>0</v>
      </c>
      <c r="EB31" s="514">
        <f xml:space="preserve"> Ops!EB$43</f>
        <v>0</v>
      </c>
      <c r="EC31" s="514">
        <f xml:space="preserve"> Ops!EC$43</f>
        <v>0</v>
      </c>
      <c r="ED31" s="514">
        <f xml:space="preserve"> Ops!ED$43</f>
        <v>0</v>
      </c>
      <c r="EE31" s="514">
        <f xml:space="preserve"> Ops!EE$43</f>
        <v>0</v>
      </c>
      <c r="EF31" s="514">
        <f xml:space="preserve"> Ops!EF$43</f>
        <v>0</v>
      </c>
      <c r="EG31" s="514">
        <f xml:space="preserve"> Ops!EG$43</f>
        <v>0</v>
      </c>
      <c r="EH31" s="514">
        <f xml:space="preserve"> Ops!EH$43</f>
        <v>0</v>
      </c>
      <c r="EI31" s="514">
        <f xml:space="preserve"> Ops!EI$43</f>
        <v>0</v>
      </c>
      <c r="EJ31" s="514">
        <f xml:space="preserve"> Ops!EJ$43</f>
        <v>0</v>
      </c>
      <c r="EK31" s="514">
        <f xml:space="preserve"> Ops!EK$43</f>
        <v>0</v>
      </c>
      <c r="EL31" s="514">
        <f xml:space="preserve"> Ops!EL$43</f>
        <v>0</v>
      </c>
      <c r="EM31" s="514">
        <f xml:space="preserve"> Ops!EM$43</f>
        <v>0</v>
      </c>
      <c r="EN31" s="514">
        <f xml:space="preserve"> Ops!EN$43</f>
        <v>0</v>
      </c>
      <c r="EO31" s="514">
        <f xml:space="preserve"> Ops!EO$43</f>
        <v>0</v>
      </c>
      <c r="EP31" s="514">
        <f xml:space="preserve"> Ops!EP$43</f>
        <v>0</v>
      </c>
      <c r="EQ31" s="514">
        <f xml:space="preserve"> Ops!EQ$43</f>
        <v>0</v>
      </c>
      <c r="ER31" s="514">
        <f xml:space="preserve"> Ops!ER$43</f>
        <v>0</v>
      </c>
      <c r="ES31" s="514">
        <f xml:space="preserve"> Ops!ES$43</f>
        <v>0</v>
      </c>
      <c r="ET31" s="514">
        <f xml:space="preserve"> Ops!ET$43</f>
        <v>0</v>
      </c>
      <c r="EU31" s="514">
        <f xml:space="preserve"> Ops!EU$43</f>
        <v>0</v>
      </c>
      <c r="EV31" s="514">
        <f xml:space="preserve"> Ops!EV$43</f>
        <v>0</v>
      </c>
      <c r="EW31" s="514">
        <f xml:space="preserve"> Ops!EW$43</f>
        <v>0</v>
      </c>
      <c r="EX31" s="514">
        <f xml:space="preserve"> Ops!EX$43</f>
        <v>0</v>
      </c>
      <c r="EY31" s="514">
        <f xml:space="preserve"> Ops!EY$43</f>
        <v>0</v>
      </c>
      <c r="EZ31" s="514">
        <f xml:space="preserve"> Ops!EZ$43</f>
        <v>0</v>
      </c>
      <c r="FA31" s="514">
        <f xml:space="preserve"> Ops!FA$43</f>
        <v>0</v>
      </c>
      <c r="FB31" s="514">
        <f xml:space="preserve"> Ops!FB$43</f>
        <v>0</v>
      </c>
      <c r="FC31" s="514">
        <f xml:space="preserve"> Ops!FC$43</f>
        <v>0</v>
      </c>
      <c r="FD31" s="514">
        <f xml:space="preserve"> Ops!FD$43</f>
        <v>0</v>
      </c>
      <c r="FE31" s="514">
        <f xml:space="preserve"> Ops!FE$43</f>
        <v>0</v>
      </c>
      <c r="FF31" s="514">
        <f xml:space="preserve"> Ops!FF$43</f>
        <v>0</v>
      </c>
      <c r="FG31" s="514">
        <f xml:space="preserve"> Ops!FG$43</f>
        <v>0</v>
      </c>
      <c r="FH31" s="514">
        <f xml:space="preserve"> Ops!FH$43</f>
        <v>0</v>
      </c>
      <c r="FI31" s="514">
        <f xml:space="preserve"> Ops!FI$43</f>
        <v>0</v>
      </c>
      <c r="FJ31" s="514">
        <f xml:space="preserve"> Ops!FJ$43</f>
        <v>0</v>
      </c>
      <c r="FK31" s="514">
        <f xml:space="preserve"> Ops!FK$43</f>
        <v>0</v>
      </c>
      <c r="FL31" s="514">
        <f xml:space="preserve"> Ops!FL$43</f>
        <v>0</v>
      </c>
      <c r="FM31" s="514">
        <f xml:space="preserve"> Ops!FM$43</f>
        <v>0</v>
      </c>
      <c r="FN31" s="514">
        <f xml:space="preserve"> Ops!FN$43</f>
        <v>0</v>
      </c>
      <c r="FO31" s="514">
        <f xml:space="preserve"> Ops!FO$43</f>
        <v>0</v>
      </c>
      <c r="FP31" s="514">
        <f xml:space="preserve"> Ops!FP$43</f>
        <v>0</v>
      </c>
      <c r="FQ31" s="514">
        <f xml:space="preserve"> Ops!FQ$43</f>
        <v>0</v>
      </c>
      <c r="FR31" s="514">
        <f xml:space="preserve"> Ops!FR$43</f>
        <v>0</v>
      </c>
      <c r="FS31" s="514">
        <f xml:space="preserve"> Ops!FS$43</f>
        <v>0</v>
      </c>
      <c r="FT31" s="514">
        <f xml:space="preserve"> Ops!FT$43</f>
        <v>0</v>
      </c>
      <c r="FU31" s="514">
        <f xml:space="preserve"> Ops!FU$43</f>
        <v>0</v>
      </c>
      <c r="FV31" s="514">
        <f xml:space="preserve"> Ops!FV$43</f>
        <v>0</v>
      </c>
      <c r="FW31" s="514">
        <f xml:space="preserve"> Ops!FW$43</f>
        <v>0</v>
      </c>
      <c r="FX31" s="514">
        <f xml:space="preserve"> Ops!FX$43</f>
        <v>0</v>
      </c>
      <c r="FY31" s="514">
        <f xml:space="preserve"> Ops!FY$43</f>
        <v>0</v>
      </c>
      <c r="FZ31" s="514">
        <f xml:space="preserve"> Ops!FZ$43</f>
        <v>0</v>
      </c>
      <c r="GA31" s="514">
        <f xml:space="preserve"> Ops!GA$43</f>
        <v>0</v>
      </c>
      <c r="GB31" s="514">
        <f xml:space="preserve"> Ops!GB$43</f>
        <v>0</v>
      </c>
      <c r="GC31" s="514">
        <f xml:space="preserve"> Ops!GC$43</f>
        <v>0</v>
      </c>
      <c r="GD31" s="514">
        <f xml:space="preserve"> Ops!GD$43</f>
        <v>0</v>
      </c>
      <c r="GE31" s="514">
        <f xml:space="preserve"> Ops!GE$43</f>
        <v>0</v>
      </c>
      <c r="GF31" s="514">
        <f xml:space="preserve"> Ops!GF$43</f>
        <v>0</v>
      </c>
      <c r="GG31" s="514">
        <f xml:space="preserve"> Ops!GG$43</f>
        <v>0</v>
      </c>
      <c r="GH31" s="514">
        <f xml:space="preserve"> Ops!GH$43</f>
        <v>0</v>
      </c>
      <c r="GI31" s="514">
        <f xml:space="preserve"> Ops!GI$43</f>
        <v>0</v>
      </c>
      <c r="GJ31" s="514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14" t="s">
        <v>144</v>
      </c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  <c r="AD32" s="514"/>
      <c r="AE32" s="514"/>
      <c r="AF32" s="514"/>
      <c r="AG32" s="514"/>
      <c r="AH32" s="514"/>
      <c r="AI32" s="514"/>
      <c r="AJ32" s="514"/>
      <c r="AK32" s="514"/>
      <c r="AL32" s="514"/>
      <c r="AM32" s="514"/>
      <c r="AN32" s="514"/>
      <c r="AO32" s="514"/>
      <c r="AP32" s="514"/>
      <c r="AQ32" s="514"/>
      <c r="AR32" s="514"/>
      <c r="AS32" s="514"/>
      <c r="AT32" s="514"/>
      <c r="AU32" s="514"/>
      <c r="AV32" s="51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  <c r="CG32" s="514"/>
      <c r="CH32" s="514"/>
      <c r="CI32" s="514"/>
      <c r="CJ32" s="514"/>
      <c r="CK32" s="514"/>
      <c r="CL32" s="514"/>
      <c r="CM32" s="514"/>
      <c r="CN32" s="514"/>
      <c r="CO32" s="514"/>
      <c r="CP32" s="514"/>
      <c r="CQ32" s="514"/>
      <c r="CR32" s="514"/>
      <c r="CS32" s="514"/>
      <c r="CT32" s="514"/>
      <c r="CU32" s="514"/>
      <c r="CV32" s="514"/>
      <c r="CW32" s="514"/>
      <c r="CX32" s="514"/>
      <c r="CY32" s="514"/>
      <c r="CZ32" s="514"/>
      <c r="DA32" s="514"/>
      <c r="DB32" s="514"/>
      <c r="DC32" s="514"/>
      <c r="DD32" s="514"/>
      <c r="DE32" s="514"/>
      <c r="DF32" s="514"/>
      <c r="DG32" s="514"/>
      <c r="DH32" s="514"/>
      <c r="DI32" s="514"/>
      <c r="DJ32" s="514"/>
      <c r="DK32" s="514"/>
      <c r="DL32" s="514"/>
      <c r="DM32" s="514"/>
      <c r="DN32" s="514"/>
      <c r="DO32" s="514"/>
      <c r="DP32" s="514"/>
      <c r="DQ32" s="514"/>
      <c r="DR32" s="514"/>
      <c r="DS32" s="514"/>
      <c r="DT32" s="514"/>
      <c r="DU32" s="514"/>
      <c r="DV32" s="514"/>
      <c r="DW32" s="514"/>
      <c r="DX32" s="514"/>
      <c r="DY32" s="514"/>
      <c r="DZ32" s="514"/>
      <c r="EA32" s="514"/>
      <c r="EB32" s="514"/>
      <c r="EC32" s="514"/>
      <c r="ED32" s="514"/>
      <c r="EE32" s="514"/>
      <c r="EF32" s="514"/>
      <c r="EG32" s="514"/>
      <c r="EH32" s="514"/>
      <c r="EI32" s="514"/>
      <c r="EJ32" s="514"/>
      <c r="EK32" s="514"/>
      <c r="EL32" s="514"/>
      <c r="EM32" s="514"/>
      <c r="EN32" s="514"/>
      <c r="EO32" s="514"/>
      <c r="EP32" s="514"/>
      <c r="EQ32" s="514"/>
      <c r="ER32" s="514"/>
      <c r="ES32" s="514"/>
      <c r="ET32" s="514"/>
      <c r="EU32" s="514"/>
      <c r="EV32" s="514"/>
      <c r="EW32" s="514"/>
      <c r="EX32" s="514"/>
      <c r="EY32" s="514"/>
      <c r="EZ32" s="514"/>
      <c r="FA32" s="514"/>
      <c r="FB32" s="514"/>
      <c r="FC32" s="514"/>
      <c r="FD32" s="514"/>
      <c r="FE32" s="514"/>
      <c r="FF32" s="514"/>
      <c r="FG32" s="514"/>
      <c r="FH32" s="514"/>
      <c r="FI32" s="514"/>
      <c r="FJ32" s="514"/>
      <c r="FK32" s="514"/>
      <c r="FL32" s="514"/>
      <c r="FM32" s="514"/>
      <c r="FN32" s="514"/>
      <c r="FO32" s="514"/>
      <c r="FP32" s="514"/>
      <c r="FQ32" s="514"/>
      <c r="FR32" s="514"/>
      <c r="FS32" s="514"/>
      <c r="FT32" s="514"/>
      <c r="FU32" s="514"/>
      <c r="FV32" s="514"/>
      <c r="FW32" s="514"/>
      <c r="FX32" s="514"/>
      <c r="FY32" s="514"/>
      <c r="FZ32" s="514"/>
      <c r="GA32" s="514"/>
      <c r="GB32" s="514"/>
      <c r="GC32" s="514"/>
      <c r="GD32" s="514"/>
      <c r="GE32" s="514"/>
      <c r="GF32" s="514"/>
      <c r="GG32" s="514"/>
      <c r="GH32" s="514"/>
      <c r="GI32" s="514"/>
      <c r="GJ32" s="514"/>
    </row>
    <row r="33" spans="1:192" outlineLevel="1" x14ac:dyDescent="0.25">
      <c r="E33" s="280" t="s">
        <v>238</v>
      </c>
      <c r="F33" s="280"/>
      <c r="G33" s="280" t="str">
        <f>SMU</f>
        <v>$ 000s</v>
      </c>
      <c r="H33" s="280">
        <f xml:space="preserve"> SUM(J33:GJ33)</f>
        <v>333909.67882059299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5132.2048334388264</v>
      </c>
      <c r="AM33" s="280">
        <f t="shared" si="26"/>
        <v>1996.1576366194936</v>
      </c>
      <c r="AN33" s="280">
        <f t="shared" si="26"/>
        <v>1996.157636619495</v>
      </c>
      <c r="AO33" s="280">
        <f t="shared" si="26"/>
        <v>4648.1553207153484</v>
      </c>
      <c r="AP33" s="280">
        <f t="shared" ref="AP33:BU33" si="27">SUM(AP30:AP32)</f>
        <v>5104.8058044167419</v>
      </c>
      <c r="AQ33" s="280">
        <f t="shared" si="27"/>
        <v>1984.3608324572078</v>
      </c>
      <c r="AR33" s="280">
        <f t="shared" si="27"/>
        <v>1984.3608324572092</v>
      </c>
      <c r="AS33" s="280">
        <f t="shared" si="27"/>
        <v>4623.1644982242278</v>
      </c>
      <c r="AT33" s="280">
        <f t="shared" si="27"/>
        <v>5077.5430889718846</v>
      </c>
      <c r="AU33" s="280">
        <f t="shared" si="27"/>
        <v>1972.6227188628936</v>
      </c>
      <c r="AV33" s="280">
        <f t="shared" si="27"/>
        <v>1972.6227188628945</v>
      </c>
      <c r="AW33" s="280">
        <f t="shared" si="27"/>
        <v>4598.298008183313</v>
      </c>
      <c r="AX33" s="280">
        <f t="shared" si="27"/>
        <v>5050.4160089272491</v>
      </c>
      <c r="AY33" s="280">
        <f t="shared" si="27"/>
        <v>1960.9430038436753</v>
      </c>
      <c r="AZ33" s="280">
        <f t="shared" si="27"/>
        <v>1960.9430038436767</v>
      </c>
      <c r="BA33" s="280">
        <f t="shared" si="27"/>
        <v>4573.5552320231973</v>
      </c>
      <c r="BB33" s="280">
        <f t="shared" si="27"/>
        <v>5023.42388947985</v>
      </c>
      <c r="BC33" s="280">
        <f t="shared" si="27"/>
        <v>1949.3213968593791</v>
      </c>
      <c r="BD33" s="280">
        <f t="shared" si="27"/>
        <v>1949.3213968593805</v>
      </c>
      <c r="BE33" s="280">
        <f t="shared" si="27"/>
        <v>4548.9355542519379</v>
      </c>
      <c r="BF33" s="280">
        <f t="shared" si="27"/>
        <v>4996.5660591839314</v>
      </c>
      <c r="BG33" s="280">
        <f t="shared" si="27"/>
        <v>1937.7576088153023</v>
      </c>
      <c r="BH33" s="280">
        <f t="shared" si="27"/>
        <v>1937.7576088153037</v>
      </c>
      <c r="BI33" s="280">
        <f t="shared" si="27"/>
        <v>4524.4383624397406</v>
      </c>
      <c r="BJ33" s="280">
        <f t="shared" si="27"/>
        <v>4969.8418499342615</v>
      </c>
      <c r="BK33" s="280">
        <f t="shared" si="27"/>
        <v>1926.2513520550283</v>
      </c>
      <c r="BL33" s="280">
        <f t="shared" si="27"/>
        <v>1926.2513520550297</v>
      </c>
      <c r="BM33" s="280">
        <f t="shared" si="27"/>
        <v>4500.0630472037219</v>
      </c>
      <c r="BN33" s="280">
        <f t="shared" si="27"/>
        <v>4943.2505969495141</v>
      </c>
      <c r="BO33" s="280">
        <f t="shared" si="27"/>
        <v>1914.8023403532616</v>
      </c>
      <c r="BP33" s="280">
        <f t="shared" si="27"/>
        <v>1914.8023403532634</v>
      </c>
      <c r="BQ33" s="280">
        <f t="shared" si="27"/>
        <v>4475.8090021927592</v>
      </c>
      <c r="BR33" s="280">
        <f t="shared" si="27"/>
        <v>4916.791638755737</v>
      </c>
      <c r="BS33" s="280">
        <f t="shared" si="27"/>
        <v>1903.4102889087189</v>
      </c>
      <c r="BT33" s="280">
        <f t="shared" si="27"/>
        <v>1903.4102889087203</v>
      </c>
      <c r="BU33" s="280">
        <f t="shared" si="27"/>
        <v>4451.675624072398</v>
      </c>
      <c r="BV33" s="280">
        <f t="shared" ref="BV33:DA33" si="28">SUM(BV30:BV32)</f>
        <v>4890.464317169889</v>
      </c>
      <c r="BW33" s="280">
        <f t="shared" si="28"/>
        <v>1892.0749143370344</v>
      </c>
      <c r="BX33" s="280">
        <f t="shared" si="28"/>
        <v>1892.0749143370358</v>
      </c>
      <c r="BY33" s="280">
        <f t="shared" si="28"/>
        <v>4427.6623125098486</v>
      </c>
      <c r="BZ33" s="280">
        <f t="shared" si="28"/>
        <v>4864.2679772834717</v>
      </c>
      <c r="CA33" s="280">
        <f t="shared" si="28"/>
        <v>1880.7959346637153</v>
      </c>
      <c r="CB33" s="280">
        <f t="shared" si="28"/>
        <v>1880.7959346637167</v>
      </c>
      <c r="CC33" s="280">
        <f t="shared" si="28"/>
        <v>4403.7684701590542</v>
      </c>
      <c r="CD33" s="280">
        <f t="shared" si="28"/>
        <v>4838.2019674462408</v>
      </c>
      <c r="CE33" s="280">
        <f t="shared" si="28"/>
        <v>1869.5730693171304</v>
      </c>
      <c r="CF33" s="280">
        <f t="shared" si="28"/>
        <v>1869.5730693171317</v>
      </c>
      <c r="CG33" s="280">
        <f t="shared" si="28"/>
        <v>4379.993502645827</v>
      </c>
      <c r="CH33" s="280">
        <f t="shared" si="28"/>
        <v>4812.265639249993</v>
      </c>
      <c r="CI33" s="280">
        <f t="shared" si="28"/>
        <v>1858.4060391215235</v>
      </c>
      <c r="CJ33" s="280">
        <f t="shared" si="28"/>
        <v>1858.4060391215244</v>
      </c>
      <c r="CK33" s="280">
        <f t="shared" si="28"/>
        <v>4356.3368185530626</v>
      </c>
      <c r="CL33" s="280">
        <f t="shared" si="28"/>
        <v>4786.45834751243</v>
      </c>
      <c r="CM33" s="280">
        <f t="shared" si="28"/>
        <v>1847.2945662900729</v>
      </c>
      <c r="CN33" s="280">
        <f t="shared" si="28"/>
        <v>1847.2945662900743</v>
      </c>
      <c r="CO33" s="280">
        <f t="shared" si="28"/>
        <v>4332.7978294060313</v>
      </c>
      <c r="CP33" s="280">
        <f t="shared" si="28"/>
        <v>4760.779450261125</v>
      </c>
      <c r="CQ33" s="280">
        <f t="shared" si="28"/>
        <v>1836.2383744179833</v>
      </c>
      <c r="CR33" s="280">
        <f t="shared" si="28"/>
        <v>1836.2383744179842</v>
      </c>
      <c r="CS33" s="280">
        <f t="shared" si="28"/>
        <v>4309.375949657745</v>
      </c>
      <c r="CT33" s="280">
        <f t="shared" si="28"/>
        <v>4735.2283087175392</v>
      </c>
      <c r="CU33" s="280">
        <f t="shared" si="28"/>
        <v>1825.2371884756062</v>
      </c>
      <c r="CV33" s="280">
        <f t="shared" si="28"/>
        <v>1825.2371884756071</v>
      </c>
      <c r="CW33" s="280">
        <f t="shared" si="28"/>
        <v>4286.0705966743726</v>
      </c>
      <c r="CX33" s="280">
        <f t="shared" si="28"/>
        <v>4709.8042872811347</v>
      </c>
      <c r="CY33" s="280">
        <f t="shared" si="28"/>
        <v>1814.2907348015983</v>
      </c>
      <c r="CZ33" s="280">
        <f t="shared" si="28"/>
        <v>1814.2907348015997</v>
      </c>
      <c r="DA33" s="280">
        <f t="shared" si="28"/>
        <v>4262.881190720771</v>
      </c>
      <c r="DB33" s="280">
        <f t="shared" ref="DB33:EG33" si="29">SUM(DB30:DB32)</f>
        <v>4684.5067535135677</v>
      </c>
      <c r="DC33" s="280">
        <f t="shared" si="29"/>
        <v>1803.3987410961181</v>
      </c>
      <c r="DD33" s="280">
        <f t="shared" si="29"/>
        <v>1803.398741096119</v>
      </c>
      <c r="DE33" s="280">
        <f t="shared" si="29"/>
        <v>4239.8071549460401</v>
      </c>
      <c r="DF33" s="280">
        <f t="shared" si="29"/>
        <v>4659.3350781229528</v>
      </c>
      <c r="DG33" s="280">
        <f t="shared" si="29"/>
        <v>1792.5609364140478</v>
      </c>
      <c r="DH33" s="280">
        <f t="shared" si="29"/>
        <v>1792.5609364140491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421" t="str">
        <f xml:space="preserve"> Debt!E$46</f>
        <v>Senior debt interest</v>
      </c>
      <c r="F35" s="421">
        <f xml:space="preserve"> Debt!F$46</f>
        <v>0</v>
      </c>
      <c r="G35" s="421" t="str">
        <f xml:space="preserve"> Debt!G$46</f>
        <v>$ 000s</v>
      </c>
      <c r="H35" s="421">
        <f xml:space="preserve"> Debt!H$46</f>
        <v>-22932.612499999999</v>
      </c>
      <c r="I35" s="421">
        <f xml:space="preserve"> Debt!I$46</f>
        <v>0</v>
      </c>
      <c r="J35" s="421">
        <f xml:space="preserve"> Debt!J$46</f>
        <v>0</v>
      </c>
      <c r="K35" s="421">
        <f xml:space="preserve"> Debt!K$46</f>
        <v>0</v>
      </c>
      <c r="L35" s="421">
        <f xml:space="preserve"> Debt!L$46</f>
        <v>0</v>
      </c>
      <c r="M35" s="421">
        <f xml:space="preserve"> Debt!M$46</f>
        <v>-1114.7499999999998</v>
      </c>
      <c r="N35" s="421">
        <f xml:space="preserve"> Debt!N$46</f>
        <v>-1098.825</v>
      </c>
      <c r="O35" s="421">
        <f xml:space="preserve"> Debt!O$46</f>
        <v>-1070.6500000000001</v>
      </c>
      <c r="P35" s="421">
        <f xml:space="preserve"> Debt!P$46</f>
        <v>-1019.8125</v>
      </c>
      <c r="Q35" s="421">
        <f xml:space="preserve"> Debt!Q$46</f>
        <v>-1003.2749999999999</v>
      </c>
      <c r="R35" s="421">
        <f xml:space="preserve"> Debt!R$46</f>
        <v>-986.125</v>
      </c>
      <c r="S35" s="421">
        <f xml:space="preserve"> Debt!S$46</f>
        <v>-957.94999999999993</v>
      </c>
      <c r="T35" s="421">
        <f xml:space="preserve"> Debt!T$46</f>
        <v>-909.5625</v>
      </c>
      <c r="U35" s="421">
        <f xml:space="preserve"> Debt!U$46</f>
        <v>-891.8</v>
      </c>
      <c r="V35" s="421">
        <f xml:space="preserve"> Debt!V$46</f>
        <v>-873.42499999999995</v>
      </c>
      <c r="W35" s="421">
        <f xml:space="preserve"> Debt!W$46</f>
        <v>-845.25</v>
      </c>
      <c r="X35" s="421">
        <f xml:space="preserve"> Debt!X$46</f>
        <v>-808.19374999999991</v>
      </c>
      <c r="Y35" s="421">
        <f xml:space="preserve"> Debt!Y$46</f>
        <v>-780.32499999999993</v>
      </c>
      <c r="Z35" s="421">
        <f xml:space="preserve"> Debt!Z$46</f>
        <v>-760.72500000000002</v>
      </c>
      <c r="AA35" s="421">
        <f xml:space="preserve"> Debt!AA$46</f>
        <v>-732.55</v>
      </c>
      <c r="AB35" s="421">
        <f xml:space="preserve"> Debt!AB$46</f>
        <v>-689.0625</v>
      </c>
      <c r="AC35" s="421">
        <f xml:space="preserve"> Debt!AC$46</f>
        <v>-668.84999999999991</v>
      </c>
      <c r="AD35" s="421">
        <f xml:space="preserve"> Debt!AD$46</f>
        <v>-648.02499999999998</v>
      </c>
      <c r="AE35" s="421">
        <f xml:space="preserve"> Debt!AE$46</f>
        <v>-619.85</v>
      </c>
      <c r="AF35" s="421">
        <f xml:space="preserve"> Debt!AF$46</f>
        <v>-578.8125</v>
      </c>
      <c r="AG35" s="421">
        <f xml:space="preserve"> Debt!AG$46</f>
        <v>-557.37499999999989</v>
      </c>
      <c r="AH35" s="421">
        <f xml:space="preserve"> Debt!AH$46</f>
        <v>-535.32500000000005</v>
      </c>
      <c r="AI35" s="421">
        <f xml:space="preserve"> Debt!AI$46</f>
        <v>-507.15</v>
      </c>
      <c r="AJ35" s="421">
        <f xml:space="preserve"> Debt!AJ$46</f>
        <v>-468.5625</v>
      </c>
      <c r="AK35" s="421">
        <f xml:space="preserve"> Debt!AK$46</f>
        <v>-445.9</v>
      </c>
      <c r="AL35" s="421">
        <f xml:space="preserve"> Debt!AL$46</f>
        <v>-422.625</v>
      </c>
      <c r="AM35" s="421">
        <f xml:space="preserve"> Debt!AM$46</f>
        <v>-394.45</v>
      </c>
      <c r="AN35" s="421">
        <f xml:space="preserve"> Debt!AN$46</f>
        <v>-362.29374999999993</v>
      </c>
      <c r="AO35" s="421">
        <f xml:space="preserve"> Debt!AO$46</f>
        <v>-334.42499999999995</v>
      </c>
      <c r="AP35" s="421">
        <f xml:space="preserve"> Debt!AP$46</f>
        <v>-309.92500000000001</v>
      </c>
      <c r="AQ35" s="421">
        <f xml:space="preserve"> Debt!AQ$46</f>
        <v>-281.75</v>
      </c>
      <c r="AR35" s="421">
        <f xml:space="preserve"> Debt!AR$46</f>
        <v>-248.0625</v>
      </c>
      <c r="AS35" s="421">
        <f xml:space="preserve"> Debt!AS$46</f>
        <v>-222.95</v>
      </c>
      <c r="AT35" s="421">
        <f xml:space="preserve"> Debt!AT$46</f>
        <v>-197.22499999999999</v>
      </c>
      <c r="AU35" s="421">
        <f xml:space="preserve"> Debt!AU$46</f>
        <v>-169.04999999999998</v>
      </c>
      <c r="AV35" s="421">
        <f xml:space="preserve"> Debt!AV$46</f>
        <v>-137.8125</v>
      </c>
      <c r="AW35" s="421">
        <f xml:space="preserve"> Debt!AW$46</f>
        <v>-111.47499999999999</v>
      </c>
      <c r="AX35" s="421">
        <f xml:space="preserve"> Debt!AX$46</f>
        <v>-84.524999999999991</v>
      </c>
      <c r="AY35" s="421">
        <f xml:space="preserve"> Debt!AY$46</f>
        <v>-56.35</v>
      </c>
      <c r="AZ35" s="421">
        <f xml:space="preserve"> Debt!AZ$46</f>
        <v>-27.5625</v>
      </c>
      <c r="BA35" s="421">
        <f xml:space="preserve"> Debt!BA$46</f>
        <v>0</v>
      </c>
      <c r="BB35" s="421">
        <f xml:space="preserve"> Debt!BB$46</f>
        <v>0</v>
      </c>
      <c r="BC35" s="421">
        <f xml:space="preserve"> Debt!BC$46</f>
        <v>0</v>
      </c>
      <c r="BD35" s="421">
        <f xml:space="preserve"> Debt!BD$46</f>
        <v>0</v>
      </c>
      <c r="BE35" s="421">
        <f xml:space="preserve"> Debt!BE$46</f>
        <v>0</v>
      </c>
      <c r="BF35" s="421">
        <f xml:space="preserve"> Debt!BF$46</f>
        <v>0</v>
      </c>
      <c r="BG35" s="421">
        <f xml:space="preserve"> Debt!BG$46</f>
        <v>0</v>
      </c>
      <c r="BH35" s="421">
        <f xml:space="preserve"> Debt!BH$46</f>
        <v>0</v>
      </c>
      <c r="BI35" s="421">
        <f xml:space="preserve"> Debt!BI$46</f>
        <v>0</v>
      </c>
      <c r="BJ35" s="421">
        <f xml:space="preserve"> Debt!BJ$46</f>
        <v>0</v>
      </c>
      <c r="BK35" s="421">
        <f xml:space="preserve"> Debt!BK$46</f>
        <v>0</v>
      </c>
      <c r="BL35" s="421">
        <f xml:space="preserve"> Debt!BL$46</f>
        <v>0</v>
      </c>
      <c r="BM35" s="421">
        <f xml:space="preserve"> Debt!BM$46</f>
        <v>0</v>
      </c>
      <c r="BN35" s="421">
        <f xml:space="preserve"> Debt!BN$46</f>
        <v>0</v>
      </c>
      <c r="BO35" s="421">
        <f xml:space="preserve"> Debt!BO$46</f>
        <v>0</v>
      </c>
      <c r="BP35" s="421">
        <f xml:space="preserve"> Debt!BP$46</f>
        <v>0</v>
      </c>
      <c r="BQ35" s="421">
        <f xml:space="preserve"> Debt!BQ$46</f>
        <v>0</v>
      </c>
      <c r="BR35" s="421">
        <f xml:space="preserve"> Debt!BR$46</f>
        <v>0</v>
      </c>
      <c r="BS35" s="421">
        <f xml:space="preserve"> Debt!BS$46</f>
        <v>0</v>
      </c>
      <c r="BT35" s="421">
        <f xml:space="preserve"> Debt!BT$46</f>
        <v>0</v>
      </c>
      <c r="BU35" s="421">
        <f xml:space="preserve"> Debt!BU$46</f>
        <v>0</v>
      </c>
      <c r="BV35" s="421">
        <f xml:space="preserve"> Debt!BV$46</f>
        <v>0</v>
      </c>
      <c r="BW35" s="421">
        <f xml:space="preserve"> Debt!BW$46</f>
        <v>0</v>
      </c>
      <c r="BX35" s="421">
        <f xml:space="preserve"> Debt!BX$46</f>
        <v>0</v>
      </c>
      <c r="BY35" s="421">
        <f xml:space="preserve"> Debt!BY$46</f>
        <v>0</v>
      </c>
      <c r="BZ35" s="421">
        <f xml:space="preserve"> Debt!BZ$46</f>
        <v>0</v>
      </c>
      <c r="CA35" s="421">
        <f xml:space="preserve"> Debt!CA$46</f>
        <v>0</v>
      </c>
      <c r="CB35" s="421">
        <f xml:space="preserve"> Debt!CB$46</f>
        <v>0</v>
      </c>
      <c r="CC35" s="421">
        <f xml:space="preserve"> Debt!CC$46</f>
        <v>0</v>
      </c>
      <c r="CD35" s="421">
        <f xml:space="preserve"> Debt!CD$46</f>
        <v>0</v>
      </c>
      <c r="CE35" s="421">
        <f xml:space="preserve"> Debt!CE$46</f>
        <v>0</v>
      </c>
      <c r="CF35" s="421">
        <f xml:space="preserve"> Debt!CF$46</f>
        <v>0</v>
      </c>
      <c r="CG35" s="421">
        <f xml:space="preserve"> Debt!CG$46</f>
        <v>0</v>
      </c>
      <c r="CH35" s="421">
        <f xml:space="preserve"> Debt!CH$46</f>
        <v>0</v>
      </c>
      <c r="CI35" s="421">
        <f xml:space="preserve"> Debt!CI$46</f>
        <v>0</v>
      </c>
      <c r="CJ35" s="421">
        <f xml:space="preserve"> Debt!CJ$46</f>
        <v>0</v>
      </c>
      <c r="CK35" s="421">
        <f xml:space="preserve"> Debt!CK$46</f>
        <v>0</v>
      </c>
      <c r="CL35" s="421">
        <f xml:space="preserve"> Debt!CL$46</f>
        <v>0</v>
      </c>
      <c r="CM35" s="421">
        <f xml:space="preserve"> Debt!CM$46</f>
        <v>0</v>
      </c>
      <c r="CN35" s="421">
        <f xml:space="preserve"> Debt!CN$46</f>
        <v>0</v>
      </c>
      <c r="CO35" s="421">
        <f xml:space="preserve"> Debt!CO$46</f>
        <v>0</v>
      </c>
      <c r="CP35" s="421">
        <f xml:space="preserve"> Debt!CP$46</f>
        <v>0</v>
      </c>
      <c r="CQ35" s="421">
        <f xml:space="preserve"> Debt!CQ$46</f>
        <v>0</v>
      </c>
      <c r="CR35" s="421">
        <f xml:space="preserve"> Debt!CR$46</f>
        <v>0</v>
      </c>
      <c r="CS35" s="421">
        <f xml:space="preserve"> Debt!CS$46</f>
        <v>0</v>
      </c>
      <c r="CT35" s="421">
        <f xml:space="preserve"> Debt!CT$46</f>
        <v>0</v>
      </c>
      <c r="CU35" s="421">
        <f xml:space="preserve"> Debt!CU$46</f>
        <v>0</v>
      </c>
      <c r="CV35" s="421">
        <f xml:space="preserve"> Debt!CV$46</f>
        <v>0</v>
      </c>
      <c r="CW35" s="421">
        <f xml:space="preserve"> Debt!CW$46</f>
        <v>0</v>
      </c>
      <c r="CX35" s="421">
        <f xml:space="preserve"> Debt!CX$46</f>
        <v>0</v>
      </c>
      <c r="CY35" s="421">
        <f xml:space="preserve"> Debt!CY$46</f>
        <v>0</v>
      </c>
      <c r="CZ35" s="421">
        <f xml:space="preserve"> Debt!CZ$46</f>
        <v>0</v>
      </c>
      <c r="DA35" s="421">
        <f xml:space="preserve"> Debt!DA$46</f>
        <v>0</v>
      </c>
      <c r="DB35" s="421">
        <f xml:space="preserve"> Debt!DB$46</f>
        <v>0</v>
      </c>
      <c r="DC35" s="421">
        <f xml:space="preserve"> Debt!DC$46</f>
        <v>0</v>
      </c>
      <c r="DD35" s="421">
        <f xml:space="preserve"> Debt!DD$46</f>
        <v>0</v>
      </c>
      <c r="DE35" s="421">
        <f xml:space="preserve"> Debt!DE$46</f>
        <v>0</v>
      </c>
      <c r="DF35" s="421">
        <f xml:space="preserve"> Debt!DF$46</f>
        <v>0</v>
      </c>
      <c r="DG35" s="421">
        <f xml:space="preserve"> Debt!DG$46</f>
        <v>0</v>
      </c>
      <c r="DH35" s="421">
        <f xml:space="preserve"> Debt!DH$46</f>
        <v>0</v>
      </c>
      <c r="DI35" s="421">
        <f xml:space="preserve"> Debt!DI$46</f>
        <v>0</v>
      </c>
      <c r="DJ35" s="421">
        <f xml:space="preserve"> Debt!DJ$46</f>
        <v>0</v>
      </c>
      <c r="DK35" s="421">
        <f xml:space="preserve"> Debt!DK$46</f>
        <v>0</v>
      </c>
      <c r="DL35" s="421">
        <f xml:space="preserve"> Debt!DL$46</f>
        <v>0</v>
      </c>
      <c r="DM35" s="421">
        <f xml:space="preserve"> Debt!DM$46</f>
        <v>0</v>
      </c>
      <c r="DN35" s="421">
        <f xml:space="preserve"> Debt!DN$46</f>
        <v>0</v>
      </c>
      <c r="DO35" s="421">
        <f xml:space="preserve"> Debt!DO$46</f>
        <v>0</v>
      </c>
      <c r="DP35" s="421">
        <f xml:space="preserve"> Debt!DP$46</f>
        <v>0</v>
      </c>
      <c r="DQ35" s="421">
        <f xml:space="preserve"> Debt!DQ$46</f>
        <v>0</v>
      </c>
      <c r="DR35" s="421">
        <f xml:space="preserve"> Debt!DR$46</f>
        <v>0</v>
      </c>
      <c r="DS35" s="421">
        <f xml:space="preserve"> Debt!DS$46</f>
        <v>0</v>
      </c>
      <c r="DT35" s="421">
        <f xml:space="preserve"> Debt!DT$46</f>
        <v>0</v>
      </c>
      <c r="DU35" s="421">
        <f xml:space="preserve"> Debt!DU$46</f>
        <v>0</v>
      </c>
      <c r="DV35" s="421">
        <f xml:space="preserve"> Debt!DV$46</f>
        <v>0</v>
      </c>
      <c r="DW35" s="421">
        <f xml:space="preserve"> Debt!DW$46</f>
        <v>0</v>
      </c>
      <c r="DX35" s="421">
        <f xml:space="preserve"> Debt!DX$46</f>
        <v>0</v>
      </c>
      <c r="DY35" s="421">
        <f xml:space="preserve"> Debt!DY$46</f>
        <v>0</v>
      </c>
      <c r="DZ35" s="421">
        <f xml:space="preserve"> Debt!DZ$46</f>
        <v>0</v>
      </c>
      <c r="EA35" s="421">
        <f xml:space="preserve"> Debt!EA$46</f>
        <v>0</v>
      </c>
      <c r="EB35" s="421">
        <f xml:space="preserve"> Debt!EB$46</f>
        <v>0</v>
      </c>
      <c r="EC35" s="421">
        <f xml:space="preserve"> Debt!EC$46</f>
        <v>0</v>
      </c>
      <c r="ED35" s="421">
        <f xml:space="preserve"> Debt!ED$46</f>
        <v>0</v>
      </c>
      <c r="EE35" s="421">
        <f xml:space="preserve"> Debt!EE$46</f>
        <v>0</v>
      </c>
      <c r="EF35" s="421">
        <f xml:space="preserve"> Debt!EF$46</f>
        <v>0</v>
      </c>
      <c r="EG35" s="421">
        <f xml:space="preserve"> Debt!EG$46</f>
        <v>0</v>
      </c>
      <c r="EH35" s="421">
        <f xml:space="preserve"> Debt!EH$46</f>
        <v>0</v>
      </c>
      <c r="EI35" s="421">
        <f xml:space="preserve"> Debt!EI$46</f>
        <v>0</v>
      </c>
      <c r="EJ35" s="421">
        <f xml:space="preserve"> Debt!EJ$46</f>
        <v>0</v>
      </c>
      <c r="EK35" s="421">
        <f xml:space="preserve"> Debt!EK$46</f>
        <v>0</v>
      </c>
      <c r="EL35" s="421">
        <f xml:space="preserve"> Debt!EL$46</f>
        <v>0</v>
      </c>
      <c r="EM35" s="421">
        <f xml:space="preserve"> Debt!EM$46</f>
        <v>0</v>
      </c>
      <c r="EN35" s="421">
        <f xml:space="preserve"> Debt!EN$46</f>
        <v>0</v>
      </c>
      <c r="EO35" s="421">
        <f xml:space="preserve"> Debt!EO$46</f>
        <v>0</v>
      </c>
      <c r="EP35" s="421">
        <f xml:space="preserve"> Debt!EP$46</f>
        <v>0</v>
      </c>
      <c r="EQ35" s="421">
        <f xml:space="preserve"> Debt!EQ$46</f>
        <v>0</v>
      </c>
      <c r="ER35" s="421">
        <f xml:space="preserve"> Debt!ER$46</f>
        <v>0</v>
      </c>
      <c r="ES35" s="421">
        <f xml:space="preserve"> Debt!ES$46</f>
        <v>0</v>
      </c>
      <c r="ET35" s="421">
        <f xml:space="preserve"> Debt!ET$46</f>
        <v>0</v>
      </c>
      <c r="EU35" s="421">
        <f xml:space="preserve"> Debt!EU$46</f>
        <v>0</v>
      </c>
      <c r="EV35" s="421">
        <f xml:space="preserve"> Debt!EV$46</f>
        <v>0</v>
      </c>
      <c r="EW35" s="421">
        <f xml:space="preserve"> Debt!EW$46</f>
        <v>0</v>
      </c>
      <c r="EX35" s="421">
        <f xml:space="preserve"> Debt!EX$46</f>
        <v>0</v>
      </c>
      <c r="EY35" s="421">
        <f xml:space="preserve"> Debt!EY$46</f>
        <v>0</v>
      </c>
      <c r="EZ35" s="421">
        <f xml:space="preserve"> Debt!EZ$46</f>
        <v>0</v>
      </c>
      <c r="FA35" s="421">
        <f xml:space="preserve"> Debt!FA$46</f>
        <v>0</v>
      </c>
      <c r="FB35" s="421">
        <f xml:space="preserve"> Debt!FB$46</f>
        <v>0</v>
      </c>
      <c r="FC35" s="421">
        <f xml:space="preserve"> Debt!FC$46</f>
        <v>0</v>
      </c>
      <c r="FD35" s="421">
        <f xml:space="preserve"> Debt!FD$46</f>
        <v>0</v>
      </c>
      <c r="FE35" s="421">
        <f xml:space="preserve"> Debt!FE$46</f>
        <v>0</v>
      </c>
      <c r="FF35" s="421">
        <f xml:space="preserve"> Debt!FF$46</f>
        <v>0</v>
      </c>
      <c r="FG35" s="421">
        <f xml:space="preserve"> Debt!FG$46</f>
        <v>0</v>
      </c>
      <c r="FH35" s="421">
        <f xml:space="preserve"> Debt!FH$46</f>
        <v>0</v>
      </c>
      <c r="FI35" s="421">
        <f xml:space="preserve"> Debt!FI$46</f>
        <v>0</v>
      </c>
      <c r="FJ35" s="421">
        <f xml:space="preserve"> Debt!FJ$46</f>
        <v>0</v>
      </c>
      <c r="FK35" s="421">
        <f xml:space="preserve"> Debt!FK$46</f>
        <v>0</v>
      </c>
      <c r="FL35" s="421">
        <f xml:space="preserve"> Debt!FL$46</f>
        <v>0</v>
      </c>
      <c r="FM35" s="421">
        <f xml:space="preserve"> Debt!FM$46</f>
        <v>0</v>
      </c>
      <c r="FN35" s="421">
        <f xml:space="preserve"> Debt!FN$46</f>
        <v>0</v>
      </c>
      <c r="FO35" s="421">
        <f xml:space="preserve"> Debt!FO$46</f>
        <v>0</v>
      </c>
      <c r="FP35" s="421">
        <f xml:space="preserve"> Debt!FP$46</f>
        <v>0</v>
      </c>
      <c r="FQ35" s="421">
        <f xml:space="preserve"> Debt!FQ$46</f>
        <v>0</v>
      </c>
      <c r="FR35" s="421">
        <f xml:space="preserve"> Debt!FR$46</f>
        <v>0</v>
      </c>
      <c r="FS35" s="421">
        <f xml:space="preserve"> Debt!FS$46</f>
        <v>0</v>
      </c>
      <c r="FT35" s="421">
        <f xml:space="preserve"> Debt!FT$46</f>
        <v>0</v>
      </c>
      <c r="FU35" s="421">
        <f xml:space="preserve"> Debt!FU$46</f>
        <v>0</v>
      </c>
      <c r="FV35" s="421">
        <f xml:space="preserve"> Debt!FV$46</f>
        <v>0</v>
      </c>
      <c r="FW35" s="421">
        <f xml:space="preserve"> Debt!FW$46</f>
        <v>0</v>
      </c>
      <c r="FX35" s="421">
        <f xml:space="preserve"> Debt!FX$46</f>
        <v>0</v>
      </c>
      <c r="FY35" s="421">
        <f xml:space="preserve"> Debt!FY$46</f>
        <v>0</v>
      </c>
      <c r="FZ35" s="421">
        <f xml:space="preserve"> Debt!FZ$46</f>
        <v>0</v>
      </c>
      <c r="GA35" s="421">
        <f xml:space="preserve"> Debt!GA$46</f>
        <v>0</v>
      </c>
      <c r="GB35" s="421">
        <f xml:space="preserve"> Debt!GB$46</f>
        <v>0</v>
      </c>
      <c r="GC35" s="421">
        <f xml:space="preserve"> Debt!GC$46</f>
        <v>0</v>
      </c>
      <c r="GD35" s="421">
        <f xml:space="preserve"> Debt!GD$46</f>
        <v>0</v>
      </c>
      <c r="GE35" s="421">
        <f xml:space="preserve"> Debt!GE$46</f>
        <v>0</v>
      </c>
      <c r="GF35" s="421">
        <f xml:space="preserve"> Debt!GF$46</f>
        <v>0</v>
      </c>
      <c r="GG35" s="421">
        <f xml:space="preserve"> Debt!GG$46</f>
        <v>0</v>
      </c>
      <c r="GH35" s="421">
        <f xml:space="preserve"> Debt!GH$46</f>
        <v>0</v>
      </c>
      <c r="GI35" s="421">
        <f xml:space="preserve"> Debt!GI$46</f>
        <v>0</v>
      </c>
      <c r="GJ35" s="421">
        <f xml:space="preserve"> Debt!GJ$46</f>
        <v>0</v>
      </c>
    </row>
    <row r="36" spans="1:192" s="316" customFormat="1" outlineLevel="1" x14ac:dyDescent="0.25">
      <c r="A36" s="277"/>
      <c r="B36" s="277"/>
      <c r="C36" s="278"/>
      <c r="D36" s="281"/>
      <c r="E36" s="421" t="str">
        <f xml:space="preserve"> Debt!E$21</f>
        <v>Senior debt level principal repayment</v>
      </c>
      <c r="F36" s="421">
        <f xml:space="preserve"> Debt!F$21</f>
        <v>0</v>
      </c>
      <c r="G36" s="421" t="str">
        <f xml:space="preserve"> Debt!G$21</f>
        <v>$ 000s</v>
      </c>
      <c r="H36" s="421">
        <f xml:space="preserve"> Debt!H$21</f>
        <v>-70000</v>
      </c>
      <c r="I36" s="421">
        <f xml:space="preserve"> Debt!I$21</f>
        <v>0</v>
      </c>
      <c r="J36" s="421">
        <f xml:space="preserve"> Debt!J$21</f>
        <v>0</v>
      </c>
      <c r="K36" s="421">
        <f xml:space="preserve"> Debt!K$21</f>
        <v>0</v>
      </c>
      <c r="L36" s="421">
        <f xml:space="preserve"> Debt!L$21</f>
        <v>0</v>
      </c>
      <c r="M36" s="421">
        <f xml:space="preserve"> Debt!M$21</f>
        <v>-1750</v>
      </c>
      <c r="N36" s="421">
        <f xml:space="preserve"> Debt!N$21</f>
        <v>-1750</v>
      </c>
      <c r="O36" s="421">
        <f xml:space="preserve"> Debt!O$21</f>
        <v>-1750</v>
      </c>
      <c r="P36" s="421">
        <f xml:space="preserve"> Debt!P$21</f>
        <v>-1750</v>
      </c>
      <c r="Q36" s="421">
        <f xml:space="preserve"> Debt!Q$21</f>
        <v>-1750</v>
      </c>
      <c r="R36" s="421">
        <f xml:space="preserve"> Debt!R$21</f>
        <v>-1750</v>
      </c>
      <c r="S36" s="421">
        <f xml:space="preserve"> Debt!S$21</f>
        <v>-1750</v>
      </c>
      <c r="T36" s="421">
        <f xml:space="preserve"> Debt!T$21</f>
        <v>-1750</v>
      </c>
      <c r="U36" s="421">
        <f xml:space="preserve"> Debt!U$21</f>
        <v>-1750</v>
      </c>
      <c r="V36" s="421">
        <f xml:space="preserve"> Debt!V$21</f>
        <v>-1750</v>
      </c>
      <c r="W36" s="421">
        <f xml:space="preserve"> Debt!W$21</f>
        <v>-1750</v>
      </c>
      <c r="X36" s="421">
        <f xml:space="preserve"> Debt!X$21</f>
        <v>-1750</v>
      </c>
      <c r="Y36" s="421">
        <f xml:space="preserve"> Debt!Y$21</f>
        <v>-1750</v>
      </c>
      <c r="Z36" s="421">
        <f xml:space="preserve"> Debt!Z$21</f>
        <v>-1750</v>
      </c>
      <c r="AA36" s="421">
        <f xml:space="preserve"> Debt!AA$21</f>
        <v>-1750</v>
      </c>
      <c r="AB36" s="421">
        <f xml:space="preserve"> Debt!AB$21</f>
        <v>-1750</v>
      </c>
      <c r="AC36" s="421">
        <f xml:space="preserve"> Debt!AC$21</f>
        <v>-1750</v>
      </c>
      <c r="AD36" s="421">
        <f xml:space="preserve"> Debt!AD$21</f>
        <v>-1750</v>
      </c>
      <c r="AE36" s="421">
        <f xml:space="preserve"> Debt!AE$21</f>
        <v>-1750</v>
      </c>
      <c r="AF36" s="421">
        <f xml:space="preserve"> Debt!AF$21</f>
        <v>-1750</v>
      </c>
      <c r="AG36" s="421">
        <f xml:space="preserve"> Debt!AG$21</f>
        <v>-1750</v>
      </c>
      <c r="AH36" s="421">
        <f xml:space="preserve"> Debt!AH$21</f>
        <v>-1750</v>
      </c>
      <c r="AI36" s="421">
        <f xml:space="preserve"> Debt!AI$21</f>
        <v>-1750</v>
      </c>
      <c r="AJ36" s="421">
        <f xml:space="preserve"> Debt!AJ$21</f>
        <v>-1750</v>
      </c>
      <c r="AK36" s="421">
        <f xml:space="preserve"> Debt!AK$21</f>
        <v>-1750</v>
      </c>
      <c r="AL36" s="421">
        <f xml:space="preserve"> Debt!AL$21</f>
        <v>-1750</v>
      </c>
      <c r="AM36" s="421">
        <f xml:space="preserve"> Debt!AM$21</f>
        <v>-1750</v>
      </c>
      <c r="AN36" s="421">
        <f xml:space="preserve"> Debt!AN$21</f>
        <v>-1750</v>
      </c>
      <c r="AO36" s="421">
        <f xml:space="preserve"> Debt!AO$21</f>
        <v>-1750</v>
      </c>
      <c r="AP36" s="421">
        <f xml:space="preserve"> Debt!AP$21</f>
        <v>-1750</v>
      </c>
      <c r="AQ36" s="421">
        <f xml:space="preserve"> Debt!AQ$21</f>
        <v>-1750</v>
      </c>
      <c r="AR36" s="421">
        <f xml:space="preserve"> Debt!AR$21</f>
        <v>-1750</v>
      </c>
      <c r="AS36" s="421">
        <f xml:space="preserve"> Debt!AS$21</f>
        <v>-1750</v>
      </c>
      <c r="AT36" s="421">
        <f xml:space="preserve"> Debt!AT$21</f>
        <v>-1750</v>
      </c>
      <c r="AU36" s="421">
        <f xml:space="preserve"> Debt!AU$21</f>
        <v>-1750</v>
      </c>
      <c r="AV36" s="421">
        <f xml:space="preserve"> Debt!AV$21</f>
        <v>-1750</v>
      </c>
      <c r="AW36" s="421">
        <f xml:space="preserve"> Debt!AW$21</f>
        <v>-1750</v>
      </c>
      <c r="AX36" s="421">
        <f xml:space="preserve"> Debt!AX$21</f>
        <v>-1750</v>
      </c>
      <c r="AY36" s="421">
        <f xml:space="preserve"> Debt!AY$21</f>
        <v>-1750</v>
      </c>
      <c r="AZ36" s="421">
        <f xml:space="preserve"> Debt!AZ$21</f>
        <v>-1750</v>
      </c>
      <c r="BA36" s="421">
        <f xml:space="preserve"> Debt!BA$21</f>
        <v>0</v>
      </c>
      <c r="BB36" s="421">
        <f xml:space="preserve"> Debt!BB$21</f>
        <v>0</v>
      </c>
      <c r="BC36" s="421">
        <f xml:space="preserve"> Debt!BC$21</f>
        <v>0</v>
      </c>
      <c r="BD36" s="421">
        <f xml:space="preserve"> Debt!BD$21</f>
        <v>0</v>
      </c>
      <c r="BE36" s="421">
        <f xml:space="preserve"> Debt!BE$21</f>
        <v>0</v>
      </c>
      <c r="BF36" s="421">
        <f xml:space="preserve"> Debt!BF$21</f>
        <v>0</v>
      </c>
      <c r="BG36" s="421">
        <f xml:space="preserve"> Debt!BG$21</f>
        <v>0</v>
      </c>
      <c r="BH36" s="421">
        <f xml:space="preserve"> Debt!BH$21</f>
        <v>0</v>
      </c>
      <c r="BI36" s="421">
        <f xml:space="preserve"> Debt!BI$21</f>
        <v>0</v>
      </c>
      <c r="BJ36" s="421">
        <f xml:space="preserve"> Debt!BJ$21</f>
        <v>0</v>
      </c>
      <c r="BK36" s="421">
        <f xml:space="preserve"> Debt!BK$21</f>
        <v>0</v>
      </c>
      <c r="BL36" s="421">
        <f xml:space="preserve"> Debt!BL$21</f>
        <v>0</v>
      </c>
      <c r="BM36" s="421">
        <f xml:space="preserve"> Debt!BM$21</f>
        <v>0</v>
      </c>
      <c r="BN36" s="421">
        <f xml:space="preserve"> Debt!BN$21</f>
        <v>0</v>
      </c>
      <c r="BO36" s="421">
        <f xml:space="preserve"> Debt!BO$21</f>
        <v>0</v>
      </c>
      <c r="BP36" s="421">
        <f xml:space="preserve"> Debt!BP$21</f>
        <v>0</v>
      </c>
      <c r="BQ36" s="421">
        <f xml:space="preserve"> Debt!BQ$21</f>
        <v>0</v>
      </c>
      <c r="BR36" s="421">
        <f xml:space="preserve"> Debt!BR$21</f>
        <v>0</v>
      </c>
      <c r="BS36" s="421">
        <f xml:space="preserve"> Debt!BS$21</f>
        <v>0</v>
      </c>
      <c r="BT36" s="421">
        <f xml:space="preserve"> Debt!BT$21</f>
        <v>0</v>
      </c>
      <c r="BU36" s="421">
        <f xml:space="preserve"> Debt!BU$21</f>
        <v>0</v>
      </c>
      <c r="BV36" s="421">
        <f xml:space="preserve"> Debt!BV$21</f>
        <v>0</v>
      </c>
      <c r="BW36" s="421">
        <f xml:space="preserve"> Debt!BW$21</f>
        <v>0</v>
      </c>
      <c r="BX36" s="421">
        <f xml:space="preserve"> Debt!BX$21</f>
        <v>0</v>
      </c>
      <c r="BY36" s="421">
        <f xml:space="preserve"> Debt!BY$21</f>
        <v>0</v>
      </c>
      <c r="BZ36" s="421">
        <f xml:space="preserve"> Debt!BZ$21</f>
        <v>0</v>
      </c>
      <c r="CA36" s="421">
        <f xml:space="preserve"> Debt!CA$21</f>
        <v>0</v>
      </c>
      <c r="CB36" s="421">
        <f xml:space="preserve"> Debt!CB$21</f>
        <v>0</v>
      </c>
      <c r="CC36" s="421">
        <f xml:space="preserve"> Debt!CC$21</f>
        <v>0</v>
      </c>
      <c r="CD36" s="421">
        <f xml:space="preserve"> Debt!CD$21</f>
        <v>0</v>
      </c>
      <c r="CE36" s="421">
        <f xml:space="preserve"> Debt!CE$21</f>
        <v>0</v>
      </c>
      <c r="CF36" s="421">
        <f xml:space="preserve"> Debt!CF$21</f>
        <v>0</v>
      </c>
      <c r="CG36" s="421">
        <f xml:space="preserve"> Debt!CG$21</f>
        <v>0</v>
      </c>
      <c r="CH36" s="421">
        <f xml:space="preserve"> Debt!CH$21</f>
        <v>0</v>
      </c>
      <c r="CI36" s="421">
        <f xml:space="preserve"> Debt!CI$21</f>
        <v>0</v>
      </c>
      <c r="CJ36" s="421">
        <f xml:space="preserve"> Debt!CJ$21</f>
        <v>0</v>
      </c>
      <c r="CK36" s="421">
        <f xml:space="preserve"> Debt!CK$21</f>
        <v>0</v>
      </c>
      <c r="CL36" s="421">
        <f xml:space="preserve"> Debt!CL$21</f>
        <v>0</v>
      </c>
      <c r="CM36" s="421">
        <f xml:space="preserve"> Debt!CM$21</f>
        <v>0</v>
      </c>
      <c r="CN36" s="421">
        <f xml:space="preserve"> Debt!CN$21</f>
        <v>0</v>
      </c>
      <c r="CO36" s="421">
        <f xml:space="preserve"> Debt!CO$21</f>
        <v>0</v>
      </c>
      <c r="CP36" s="421">
        <f xml:space="preserve"> Debt!CP$21</f>
        <v>0</v>
      </c>
      <c r="CQ36" s="421">
        <f xml:space="preserve"> Debt!CQ$21</f>
        <v>0</v>
      </c>
      <c r="CR36" s="421">
        <f xml:space="preserve"> Debt!CR$21</f>
        <v>0</v>
      </c>
      <c r="CS36" s="421">
        <f xml:space="preserve"> Debt!CS$21</f>
        <v>0</v>
      </c>
      <c r="CT36" s="421">
        <f xml:space="preserve"> Debt!CT$21</f>
        <v>0</v>
      </c>
      <c r="CU36" s="421">
        <f xml:space="preserve"> Debt!CU$21</f>
        <v>0</v>
      </c>
      <c r="CV36" s="421">
        <f xml:space="preserve"> Debt!CV$21</f>
        <v>0</v>
      </c>
      <c r="CW36" s="421">
        <f xml:space="preserve"> Debt!CW$21</f>
        <v>0</v>
      </c>
      <c r="CX36" s="421">
        <f xml:space="preserve"> Debt!CX$21</f>
        <v>0</v>
      </c>
      <c r="CY36" s="421">
        <f xml:space="preserve"> Debt!CY$21</f>
        <v>0</v>
      </c>
      <c r="CZ36" s="421">
        <f xml:space="preserve"> Debt!CZ$21</f>
        <v>0</v>
      </c>
      <c r="DA36" s="421">
        <f xml:space="preserve"> Debt!DA$21</f>
        <v>0</v>
      </c>
      <c r="DB36" s="421">
        <f xml:space="preserve"> Debt!DB$21</f>
        <v>0</v>
      </c>
      <c r="DC36" s="421">
        <f xml:space="preserve"> Debt!DC$21</f>
        <v>0</v>
      </c>
      <c r="DD36" s="421">
        <f xml:space="preserve"> Debt!DD$21</f>
        <v>0</v>
      </c>
      <c r="DE36" s="421">
        <f xml:space="preserve"> Debt!DE$21</f>
        <v>0</v>
      </c>
      <c r="DF36" s="421">
        <f xml:space="preserve"> Debt!DF$21</f>
        <v>0</v>
      </c>
      <c r="DG36" s="421">
        <f xml:space="preserve"> Debt!DG$21</f>
        <v>0</v>
      </c>
      <c r="DH36" s="421">
        <f xml:space="preserve"> Debt!DH$21</f>
        <v>0</v>
      </c>
      <c r="DI36" s="421">
        <f xml:space="preserve"> Debt!DI$21</f>
        <v>0</v>
      </c>
      <c r="DJ36" s="421">
        <f xml:space="preserve"> Debt!DJ$21</f>
        <v>0</v>
      </c>
      <c r="DK36" s="421">
        <f xml:space="preserve"> Debt!DK$21</f>
        <v>0</v>
      </c>
      <c r="DL36" s="421">
        <f xml:space="preserve"> Debt!DL$21</f>
        <v>0</v>
      </c>
      <c r="DM36" s="421">
        <f xml:space="preserve"> Debt!DM$21</f>
        <v>0</v>
      </c>
      <c r="DN36" s="421">
        <f xml:space="preserve"> Debt!DN$21</f>
        <v>0</v>
      </c>
      <c r="DO36" s="421">
        <f xml:space="preserve"> Debt!DO$21</f>
        <v>0</v>
      </c>
      <c r="DP36" s="421">
        <f xml:space="preserve"> Debt!DP$21</f>
        <v>0</v>
      </c>
      <c r="DQ36" s="421">
        <f xml:space="preserve"> Debt!DQ$21</f>
        <v>0</v>
      </c>
      <c r="DR36" s="421">
        <f xml:space="preserve"> Debt!DR$21</f>
        <v>0</v>
      </c>
      <c r="DS36" s="421">
        <f xml:space="preserve"> Debt!DS$21</f>
        <v>0</v>
      </c>
      <c r="DT36" s="421">
        <f xml:space="preserve"> Debt!DT$21</f>
        <v>0</v>
      </c>
      <c r="DU36" s="421">
        <f xml:space="preserve"> Debt!DU$21</f>
        <v>0</v>
      </c>
      <c r="DV36" s="421">
        <f xml:space="preserve"> Debt!DV$21</f>
        <v>0</v>
      </c>
      <c r="DW36" s="421">
        <f xml:space="preserve"> Debt!DW$21</f>
        <v>0</v>
      </c>
      <c r="DX36" s="421">
        <f xml:space="preserve"> Debt!DX$21</f>
        <v>0</v>
      </c>
      <c r="DY36" s="421">
        <f xml:space="preserve"> Debt!DY$21</f>
        <v>0</v>
      </c>
      <c r="DZ36" s="421">
        <f xml:space="preserve"> Debt!DZ$21</f>
        <v>0</v>
      </c>
      <c r="EA36" s="421">
        <f xml:space="preserve"> Debt!EA$21</f>
        <v>0</v>
      </c>
      <c r="EB36" s="421">
        <f xml:space="preserve"> Debt!EB$21</f>
        <v>0</v>
      </c>
      <c r="EC36" s="421">
        <f xml:space="preserve"> Debt!EC$21</f>
        <v>0</v>
      </c>
      <c r="ED36" s="421">
        <f xml:space="preserve"> Debt!ED$21</f>
        <v>0</v>
      </c>
      <c r="EE36" s="421">
        <f xml:space="preserve"> Debt!EE$21</f>
        <v>0</v>
      </c>
      <c r="EF36" s="421">
        <f xml:space="preserve"> Debt!EF$21</f>
        <v>0</v>
      </c>
      <c r="EG36" s="421">
        <f xml:space="preserve"> Debt!EG$21</f>
        <v>0</v>
      </c>
      <c r="EH36" s="421">
        <f xml:space="preserve"> Debt!EH$21</f>
        <v>0</v>
      </c>
      <c r="EI36" s="421">
        <f xml:space="preserve"> Debt!EI$21</f>
        <v>0</v>
      </c>
      <c r="EJ36" s="421">
        <f xml:space="preserve"> Debt!EJ$21</f>
        <v>0</v>
      </c>
      <c r="EK36" s="421">
        <f xml:space="preserve"> Debt!EK$21</f>
        <v>0</v>
      </c>
      <c r="EL36" s="421">
        <f xml:space="preserve"> Debt!EL$21</f>
        <v>0</v>
      </c>
      <c r="EM36" s="421">
        <f xml:space="preserve"> Debt!EM$21</f>
        <v>0</v>
      </c>
      <c r="EN36" s="421">
        <f xml:space="preserve"> Debt!EN$21</f>
        <v>0</v>
      </c>
      <c r="EO36" s="421">
        <f xml:space="preserve"> Debt!EO$21</f>
        <v>0</v>
      </c>
      <c r="EP36" s="421">
        <f xml:space="preserve"> Debt!EP$21</f>
        <v>0</v>
      </c>
      <c r="EQ36" s="421">
        <f xml:space="preserve"> Debt!EQ$21</f>
        <v>0</v>
      </c>
      <c r="ER36" s="421">
        <f xml:space="preserve"> Debt!ER$21</f>
        <v>0</v>
      </c>
      <c r="ES36" s="421">
        <f xml:space="preserve"> Debt!ES$21</f>
        <v>0</v>
      </c>
      <c r="ET36" s="421">
        <f xml:space="preserve"> Debt!ET$21</f>
        <v>0</v>
      </c>
      <c r="EU36" s="421">
        <f xml:space="preserve"> Debt!EU$21</f>
        <v>0</v>
      </c>
      <c r="EV36" s="421">
        <f xml:space="preserve"> Debt!EV$21</f>
        <v>0</v>
      </c>
      <c r="EW36" s="421">
        <f xml:space="preserve"> Debt!EW$21</f>
        <v>0</v>
      </c>
      <c r="EX36" s="421">
        <f xml:space="preserve"> Debt!EX$21</f>
        <v>0</v>
      </c>
      <c r="EY36" s="421">
        <f xml:space="preserve"> Debt!EY$21</f>
        <v>0</v>
      </c>
      <c r="EZ36" s="421">
        <f xml:space="preserve"> Debt!EZ$21</f>
        <v>0</v>
      </c>
      <c r="FA36" s="421">
        <f xml:space="preserve"> Debt!FA$21</f>
        <v>0</v>
      </c>
      <c r="FB36" s="421">
        <f xml:space="preserve"> Debt!FB$21</f>
        <v>0</v>
      </c>
      <c r="FC36" s="421">
        <f xml:space="preserve"> Debt!FC$21</f>
        <v>0</v>
      </c>
      <c r="FD36" s="421">
        <f xml:space="preserve"> Debt!FD$21</f>
        <v>0</v>
      </c>
      <c r="FE36" s="421">
        <f xml:space="preserve"> Debt!FE$21</f>
        <v>0</v>
      </c>
      <c r="FF36" s="421">
        <f xml:space="preserve"> Debt!FF$21</f>
        <v>0</v>
      </c>
      <c r="FG36" s="421">
        <f xml:space="preserve"> Debt!FG$21</f>
        <v>0</v>
      </c>
      <c r="FH36" s="421">
        <f xml:space="preserve"> Debt!FH$21</f>
        <v>0</v>
      </c>
      <c r="FI36" s="421">
        <f xml:space="preserve"> Debt!FI$21</f>
        <v>0</v>
      </c>
      <c r="FJ36" s="421">
        <f xml:space="preserve"> Debt!FJ$21</f>
        <v>0</v>
      </c>
      <c r="FK36" s="421">
        <f xml:space="preserve"> Debt!FK$21</f>
        <v>0</v>
      </c>
      <c r="FL36" s="421">
        <f xml:space="preserve"> Debt!FL$21</f>
        <v>0</v>
      </c>
      <c r="FM36" s="421">
        <f xml:space="preserve"> Debt!FM$21</f>
        <v>0</v>
      </c>
      <c r="FN36" s="421">
        <f xml:space="preserve"> Debt!FN$21</f>
        <v>0</v>
      </c>
      <c r="FO36" s="421">
        <f xml:space="preserve"> Debt!FO$21</f>
        <v>0</v>
      </c>
      <c r="FP36" s="421">
        <f xml:space="preserve"> Debt!FP$21</f>
        <v>0</v>
      </c>
      <c r="FQ36" s="421">
        <f xml:space="preserve"> Debt!FQ$21</f>
        <v>0</v>
      </c>
      <c r="FR36" s="421">
        <f xml:space="preserve"> Debt!FR$21</f>
        <v>0</v>
      </c>
      <c r="FS36" s="421">
        <f xml:space="preserve"> Debt!FS$21</f>
        <v>0</v>
      </c>
      <c r="FT36" s="421">
        <f xml:space="preserve"> Debt!FT$21</f>
        <v>0</v>
      </c>
      <c r="FU36" s="421">
        <f xml:space="preserve"> Debt!FU$21</f>
        <v>0</v>
      </c>
      <c r="FV36" s="421">
        <f xml:space="preserve"> Debt!FV$21</f>
        <v>0</v>
      </c>
      <c r="FW36" s="421">
        <f xml:space="preserve"> Debt!FW$21</f>
        <v>0</v>
      </c>
      <c r="FX36" s="421">
        <f xml:space="preserve"> Debt!FX$21</f>
        <v>0</v>
      </c>
      <c r="FY36" s="421">
        <f xml:space="preserve"> Debt!FY$21</f>
        <v>0</v>
      </c>
      <c r="FZ36" s="421">
        <f xml:space="preserve"> Debt!FZ$21</f>
        <v>0</v>
      </c>
      <c r="GA36" s="421">
        <f xml:space="preserve"> Debt!GA$21</f>
        <v>0</v>
      </c>
      <c r="GB36" s="421">
        <f xml:space="preserve"> Debt!GB$21</f>
        <v>0</v>
      </c>
      <c r="GC36" s="421">
        <f xml:space="preserve"> Debt!GC$21</f>
        <v>0</v>
      </c>
      <c r="GD36" s="421">
        <f xml:space="preserve"> Debt!GD$21</f>
        <v>0</v>
      </c>
      <c r="GE36" s="421">
        <f xml:space="preserve"> Debt!GE$21</f>
        <v>0</v>
      </c>
      <c r="GF36" s="421">
        <f xml:space="preserve"> Debt!GF$21</f>
        <v>0</v>
      </c>
      <c r="GG36" s="421">
        <f xml:space="preserve"> Debt!GG$21</f>
        <v>0</v>
      </c>
      <c r="GH36" s="421">
        <f xml:space="preserve"> Debt!GH$21</f>
        <v>0</v>
      </c>
      <c r="GI36" s="421">
        <f xml:space="preserve"> Debt!GI$21</f>
        <v>0</v>
      </c>
      <c r="GJ36" s="421">
        <f xml:space="preserve"> Debt!GJ$21</f>
        <v>0</v>
      </c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240977.06632059271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1961.8750000000018</v>
      </c>
      <c r="N37" s="280">
        <f t="shared" si="32"/>
        <v>2450.6750000000011</v>
      </c>
      <c r="O37" s="280">
        <f t="shared" si="32"/>
        <v>-752.46250000000146</v>
      </c>
      <c r="P37" s="280">
        <f t="shared" si="32"/>
        <v>-701.625</v>
      </c>
      <c r="Q37" s="280">
        <f t="shared" si="32"/>
        <v>2047.4712686567191</v>
      </c>
      <c r="R37" s="280">
        <f t="shared" si="32"/>
        <v>2535.1436567164192</v>
      </c>
      <c r="S37" s="280">
        <f t="shared" si="32"/>
        <v>-651.91766169154289</v>
      </c>
      <c r="T37" s="280">
        <f t="shared" si="32"/>
        <v>-603.53016169154171</v>
      </c>
      <c r="U37" s="280">
        <f t="shared" si="32"/>
        <v>2133.1962872206159</v>
      </c>
      <c r="V37" s="280">
        <f t="shared" si="32"/>
        <v>2619.7527678770348</v>
      </c>
      <c r="W37" s="280">
        <f t="shared" si="32"/>
        <v>-551.31234994183296</v>
      </c>
      <c r="X37" s="280">
        <f t="shared" si="32"/>
        <v>-514.25609994183151</v>
      </c>
      <c r="Y37" s="280">
        <f t="shared" si="32"/>
        <v>2219.0494151448911</v>
      </c>
      <c r="Z37" s="280">
        <f t="shared" si="32"/>
        <v>2704.5016347035175</v>
      </c>
      <c r="AA37" s="280">
        <f t="shared" si="32"/>
        <v>-450.64686561376493</v>
      </c>
      <c r="AB37" s="280">
        <f t="shared" si="32"/>
        <v>-407.15936561376293</v>
      </c>
      <c r="AC37" s="280">
        <f t="shared" si="32"/>
        <v>2305.0300150695452</v>
      </c>
      <c r="AD37" s="280">
        <f t="shared" si="32"/>
        <v>2789.3895618940492</v>
      </c>
      <c r="AE37" s="280">
        <f t="shared" si="32"/>
        <v>-349.92150807339704</v>
      </c>
      <c r="AF37" s="280">
        <f t="shared" si="32"/>
        <v>-308.88400807339531</v>
      </c>
      <c r="AG37" s="280">
        <f t="shared" si="32"/>
        <v>2391.1374528055185</v>
      </c>
      <c r="AH37" s="280">
        <f t="shared" si="32"/>
        <v>2874.4158576060199</v>
      </c>
      <c r="AI37" s="280">
        <f t="shared" si="32"/>
        <v>-249.136575197409</v>
      </c>
      <c r="AJ37" s="280">
        <f t="shared" si="32"/>
        <v>-210.549075197408</v>
      </c>
      <c r="AK37" s="280">
        <f t="shared" si="32"/>
        <v>2477.371097318925</v>
      </c>
      <c r="AL37" s="280">
        <f t="shared" si="32"/>
        <v>2959.5798334388264</v>
      </c>
      <c r="AM37" s="280">
        <f t="shared" si="32"/>
        <v>-148.29236338050623</v>
      </c>
      <c r="AN37" s="280">
        <f t="shared" si="32"/>
        <v>-116.13611338050487</v>
      </c>
      <c r="AO37" s="280">
        <f t="shared" si="32"/>
        <v>2563.7303207153482</v>
      </c>
      <c r="AP37" s="280">
        <f t="shared" ref="AP37:BU37" si="33" xml:space="preserve"> AP33 + SUM(AP35:AP36)</f>
        <v>3044.8808044167417</v>
      </c>
      <c r="AQ37" s="280">
        <f t="shared" si="33"/>
        <v>-47.389167542792165</v>
      </c>
      <c r="AR37" s="280">
        <f t="shared" si="33"/>
        <v>-13.701667542790801</v>
      </c>
      <c r="AS37" s="280">
        <f t="shared" si="33"/>
        <v>2650.214498224228</v>
      </c>
      <c r="AT37" s="280">
        <f t="shared" si="33"/>
        <v>3130.3180889718847</v>
      </c>
      <c r="AU37" s="280">
        <f t="shared" si="33"/>
        <v>53.57271886289368</v>
      </c>
      <c r="AV37" s="280">
        <f t="shared" si="33"/>
        <v>84.810218862894544</v>
      </c>
      <c r="AW37" s="280">
        <f t="shared" si="33"/>
        <v>2736.823008183313</v>
      </c>
      <c r="AX37" s="280">
        <f t="shared" si="33"/>
        <v>3215.891008927249</v>
      </c>
      <c r="AY37" s="280">
        <f t="shared" si="33"/>
        <v>154.59300384367543</v>
      </c>
      <c r="AZ37" s="280">
        <f t="shared" si="33"/>
        <v>183.38050384367671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4" t="s">
        <v>145</v>
      </c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  <c r="AD39" s="514"/>
      <c r="AE39" s="514"/>
      <c r="AF39" s="514"/>
      <c r="AG39" s="514"/>
      <c r="AH39" s="514"/>
      <c r="AI39" s="514"/>
      <c r="AJ39" s="514"/>
      <c r="AK39" s="514"/>
      <c r="AL39" s="514"/>
      <c r="AM39" s="514"/>
      <c r="AN39" s="514"/>
      <c r="AO39" s="514"/>
      <c r="AP39" s="514"/>
      <c r="AQ39" s="514"/>
      <c r="AR39" s="514"/>
      <c r="AS39" s="514"/>
      <c r="AT39" s="514"/>
      <c r="AU39" s="514"/>
      <c r="AV39" s="514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  <c r="CG39" s="514"/>
      <c r="CH39" s="514"/>
      <c r="CI39" s="514"/>
      <c r="CJ39" s="514"/>
      <c r="CK39" s="514"/>
      <c r="CL39" s="514"/>
      <c r="CM39" s="514"/>
      <c r="CN39" s="514"/>
      <c r="CO39" s="514"/>
      <c r="CP39" s="514"/>
      <c r="CQ39" s="514"/>
      <c r="CR39" s="514"/>
      <c r="CS39" s="514"/>
      <c r="CT39" s="514"/>
      <c r="CU39" s="514"/>
      <c r="CV39" s="514"/>
      <c r="CW39" s="514"/>
      <c r="CX39" s="514"/>
      <c r="CY39" s="514"/>
      <c r="CZ39" s="514"/>
      <c r="DA39" s="514"/>
      <c r="DB39" s="514"/>
      <c r="DC39" s="514"/>
      <c r="DD39" s="514"/>
      <c r="DE39" s="514"/>
      <c r="DF39" s="514"/>
      <c r="DG39" s="514"/>
      <c r="DH39" s="514"/>
      <c r="DI39" s="514"/>
      <c r="DJ39" s="514"/>
      <c r="DK39" s="514"/>
      <c r="DL39" s="514"/>
      <c r="DM39" s="514"/>
      <c r="DN39" s="514"/>
      <c r="DO39" s="514"/>
      <c r="DP39" s="514"/>
      <c r="DQ39" s="514"/>
      <c r="DR39" s="514"/>
      <c r="DS39" s="514"/>
      <c r="DT39" s="514"/>
      <c r="DU39" s="514"/>
      <c r="DV39" s="514"/>
      <c r="DW39" s="514"/>
      <c r="DX39" s="514"/>
      <c r="DY39" s="514"/>
      <c r="DZ39" s="514"/>
      <c r="EA39" s="514"/>
      <c r="EB39" s="514"/>
      <c r="EC39" s="514"/>
      <c r="ED39" s="514"/>
      <c r="EE39" s="514"/>
      <c r="EF39" s="514"/>
      <c r="EG39" s="514"/>
      <c r="EH39" s="514"/>
      <c r="EI39" s="514"/>
      <c r="EJ39" s="514"/>
      <c r="EK39" s="514"/>
      <c r="EL39" s="514"/>
      <c r="EM39" s="514"/>
      <c r="EN39" s="514"/>
      <c r="EO39" s="514"/>
      <c r="EP39" s="514"/>
      <c r="EQ39" s="514"/>
      <c r="ER39" s="514"/>
      <c r="ES39" s="514"/>
      <c r="ET39" s="514"/>
      <c r="EU39" s="514"/>
      <c r="EV39" s="514"/>
      <c r="EW39" s="514"/>
      <c r="EX39" s="514"/>
      <c r="EY39" s="514"/>
      <c r="EZ39" s="514"/>
      <c r="FA39" s="514"/>
      <c r="FB39" s="514"/>
      <c r="FC39" s="514"/>
      <c r="FD39" s="514"/>
      <c r="FE39" s="514"/>
      <c r="FF39" s="514"/>
      <c r="FG39" s="514"/>
      <c r="FH39" s="514"/>
      <c r="FI39" s="514"/>
      <c r="FJ39" s="514"/>
      <c r="FK39" s="514"/>
      <c r="FL39" s="514"/>
      <c r="FM39" s="514"/>
      <c r="FN39" s="514"/>
      <c r="FO39" s="514"/>
      <c r="FP39" s="514"/>
      <c r="FQ39" s="514"/>
      <c r="FR39" s="514"/>
      <c r="FS39" s="514"/>
      <c r="FT39" s="514"/>
      <c r="FU39" s="514"/>
      <c r="FV39" s="514"/>
      <c r="FW39" s="514"/>
      <c r="FX39" s="514"/>
      <c r="FY39" s="514"/>
      <c r="FZ39" s="514"/>
      <c r="GA39" s="514"/>
      <c r="GB39" s="514"/>
      <c r="GC39" s="514"/>
      <c r="GD39" s="514"/>
      <c r="GE39" s="514"/>
      <c r="GF39" s="514"/>
      <c r="GG39" s="514"/>
      <c r="GH39" s="514"/>
      <c r="GI39" s="514"/>
      <c r="GJ39" s="514"/>
    </row>
    <row r="40" spans="1:192" s="316" customFormat="1" outlineLevel="1" x14ac:dyDescent="0.25">
      <c r="A40" s="277"/>
      <c r="B40" s="277"/>
      <c r="C40" s="278"/>
      <c r="D40" s="281"/>
      <c r="E40" s="514" t="s">
        <v>146</v>
      </c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  <c r="AD40" s="514"/>
      <c r="AE40" s="514"/>
      <c r="AF40" s="514"/>
      <c r="AG40" s="514"/>
      <c r="AH40" s="514"/>
      <c r="AI40" s="514"/>
      <c r="AJ40" s="514"/>
      <c r="AK40" s="514"/>
      <c r="AL40" s="514"/>
      <c r="AM40" s="514"/>
      <c r="AN40" s="514"/>
      <c r="AO40" s="514"/>
      <c r="AP40" s="514"/>
      <c r="AQ40" s="514"/>
      <c r="AR40" s="514"/>
      <c r="AS40" s="514"/>
      <c r="AT40" s="514"/>
      <c r="AU40" s="514"/>
      <c r="AV40" s="514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514"/>
      <c r="CN40" s="514"/>
      <c r="CO40" s="514"/>
      <c r="CP40" s="514"/>
      <c r="CQ40" s="514"/>
      <c r="CR40" s="514"/>
      <c r="CS40" s="514"/>
      <c r="CT40" s="514"/>
      <c r="CU40" s="514"/>
      <c r="CV40" s="514"/>
      <c r="CW40" s="514"/>
      <c r="CX40" s="514"/>
      <c r="CY40" s="514"/>
      <c r="CZ40" s="514"/>
      <c r="DA40" s="514"/>
      <c r="DB40" s="514"/>
      <c r="DC40" s="514"/>
      <c r="DD40" s="514"/>
      <c r="DE40" s="514"/>
      <c r="DF40" s="514"/>
      <c r="DG40" s="514"/>
      <c r="DH40" s="514"/>
      <c r="DI40" s="514"/>
      <c r="DJ40" s="514"/>
      <c r="DK40" s="514"/>
      <c r="DL40" s="514"/>
      <c r="DM40" s="514"/>
      <c r="DN40" s="514"/>
      <c r="DO40" s="514"/>
      <c r="DP40" s="514"/>
      <c r="DQ40" s="514"/>
      <c r="DR40" s="514"/>
      <c r="DS40" s="514"/>
      <c r="DT40" s="514"/>
      <c r="DU40" s="514"/>
      <c r="DV40" s="514"/>
      <c r="DW40" s="514"/>
      <c r="DX40" s="514"/>
      <c r="DY40" s="514"/>
      <c r="DZ40" s="514"/>
      <c r="EA40" s="514"/>
      <c r="EB40" s="514"/>
      <c r="EC40" s="514"/>
      <c r="ED40" s="514"/>
      <c r="EE40" s="514"/>
      <c r="EF40" s="514"/>
      <c r="EG40" s="514"/>
      <c r="EH40" s="514"/>
      <c r="EI40" s="514"/>
      <c r="EJ40" s="514"/>
      <c r="EK40" s="514"/>
      <c r="EL40" s="514"/>
      <c r="EM40" s="514"/>
      <c r="EN40" s="514"/>
      <c r="EO40" s="514"/>
      <c r="EP40" s="514"/>
      <c r="EQ40" s="514"/>
      <c r="ER40" s="514"/>
      <c r="ES40" s="514"/>
      <c r="ET40" s="514"/>
      <c r="EU40" s="514"/>
      <c r="EV40" s="514"/>
      <c r="EW40" s="514"/>
      <c r="EX40" s="514"/>
      <c r="EY40" s="514"/>
      <c r="EZ40" s="514"/>
      <c r="FA40" s="514"/>
      <c r="FB40" s="514"/>
      <c r="FC40" s="514"/>
      <c r="FD40" s="514"/>
      <c r="FE40" s="514"/>
      <c r="FF40" s="514"/>
      <c r="FG40" s="514"/>
      <c r="FH40" s="514"/>
      <c r="FI40" s="514"/>
      <c r="FJ40" s="514"/>
      <c r="FK40" s="514"/>
      <c r="FL40" s="514"/>
      <c r="FM40" s="514"/>
      <c r="FN40" s="514"/>
      <c r="FO40" s="514"/>
      <c r="FP40" s="514"/>
      <c r="FQ40" s="514"/>
      <c r="FR40" s="514"/>
      <c r="FS40" s="514"/>
      <c r="FT40" s="514"/>
      <c r="FU40" s="514"/>
      <c r="FV40" s="514"/>
      <c r="FW40" s="514"/>
      <c r="FX40" s="514"/>
      <c r="FY40" s="514"/>
      <c r="FZ40" s="514"/>
      <c r="GA40" s="514"/>
      <c r="GB40" s="514"/>
      <c r="GC40" s="514"/>
      <c r="GD40" s="514"/>
      <c r="GE40" s="514"/>
      <c r="GF40" s="514"/>
      <c r="GG40" s="514"/>
      <c r="GH40" s="514"/>
      <c r="GI40" s="514"/>
      <c r="GJ40" s="514"/>
    </row>
    <row r="41" spans="1:192" s="316" customFormat="1" outlineLevel="1" x14ac:dyDescent="0.25">
      <c r="A41" s="277"/>
      <c r="B41" s="277"/>
      <c r="C41" s="278"/>
      <c r="D41" s="281"/>
      <c r="E41" s="514" t="s">
        <v>142</v>
      </c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  <c r="AD41" s="514"/>
      <c r="AE41" s="514"/>
      <c r="AF41" s="514"/>
      <c r="AG41" s="514"/>
      <c r="AH41" s="514"/>
      <c r="AI41" s="514"/>
      <c r="AJ41" s="514"/>
      <c r="AK41" s="514"/>
      <c r="AL41" s="514"/>
      <c r="AM41" s="514"/>
      <c r="AN41" s="514"/>
      <c r="AO41" s="514"/>
      <c r="AP41" s="514"/>
      <c r="AQ41" s="514"/>
      <c r="AR41" s="514"/>
      <c r="AS41" s="514"/>
      <c r="AT41" s="514"/>
      <c r="AU41" s="514"/>
      <c r="AV41" s="514"/>
      <c r="AW41" s="514"/>
      <c r="AX41" s="514"/>
      <c r="AY41" s="514"/>
      <c r="AZ41" s="514"/>
      <c r="BA41" s="514"/>
      <c r="BB41" s="514"/>
      <c r="BC41" s="514"/>
      <c r="BD41" s="514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  <c r="BV41" s="514"/>
      <c r="BW41" s="514"/>
      <c r="BX41" s="514"/>
      <c r="BY41" s="514"/>
      <c r="BZ41" s="514"/>
      <c r="CA41" s="514"/>
      <c r="CB41" s="514"/>
      <c r="CC41" s="514"/>
      <c r="CD41" s="514"/>
      <c r="CE41" s="514"/>
      <c r="CF41" s="514"/>
      <c r="CG41" s="514"/>
      <c r="CH41" s="514"/>
      <c r="CI41" s="514"/>
      <c r="CJ41" s="514"/>
      <c r="CK41" s="514"/>
      <c r="CL41" s="514"/>
      <c r="CM41" s="514"/>
      <c r="CN41" s="514"/>
      <c r="CO41" s="514"/>
      <c r="CP41" s="514"/>
      <c r="CQ41" s="514"/>
      <c r="CR41" s="514"/>
      <c r="CS41" s="514"/>
      <c r="CT41" s="514"/>
      <c r="CU41" s="514"/>
      <c r="CV41" s="514"/>
      <c r="CW41" s="514"/>
      <c r="CX41" s="514"/>
      <c r="CY41" s="514"/>
      <c r="CZ41" s="514"/>
      <c r="DA41" s="514"/>
      <c r="DB41" s="514"/>
      <c r="DC41" s="514"/>
      <c r="DD41" s="514"/>
      <c r="DE41" s="514"/>
      <c r="DF41" s="514"/>
      <c r="DG41" s="514"/>
      <c r="DH41" s="514"/>
      <c r="DI41" s="514"/>
      <c r="DJ41" s="514"/>
      <c r="DK41" s="514"/>
      <c r="DL41" s="514"/>
      <c r="DM41" s="514"/>
      <c r="DN41" s="514"/>
      <c r="DO41" s="514"/>
      <c r="DP41" s="514"/>
      <c r="DQ41" s="514"/>
      <c r="DR41" s="514"/>
      <c r="DS41" s="514"/>
      <c r="DT41" s="514"/>
      <c r="DU41" s="514"/>
      <c r="DV41" s="514"/>
      <c r="DW41" s="514"/>
      <c r="DX41" s="514"/>
      <c r="DY41" s="514"/>
      <c r="DZ41" s="514"/>
      <c r="EA41" s="514"/>
      <c r="EB41" s="514"/>
      <c r="EC41" s="514"/>
      <c r="ED41" s="514"/>
      <c r="EE41" s="514"/>
      <c r="EF41" s="514"/>
      <c r="EG41" s="514"/>
      <c r="EH41" s="514"/>
      <c r="EI41" s="514"/>
      <c r="EJ41" s="514"/>
      <c r="EK41" s="514"/>
      <c r="EL41" s="514"/>
      <c r="EM41" s="514"/>
      <c r="EN41" s="514"/>
      <c r="EO41" s="514"/>
      <c r="EP41" s="514"/>
      <c r="EQ41" s="514"/>
      <c r="ER41" s="514"/>
      <c r="ES41" s="514"/>
      <c r="ET41" s="514"/>
      <c r="EU41" s="514"/>
      <c r="EV41" s="514"/>
      <c r="EW41" s="514"/>
      <c r="EX41" s="514"/>
      <c r="EY41" s="514"/>
      <c r="EZ41" s="514"/>
      <c r="FA41" s="514"/>
      <c r="FB41" s="514"/>
      <c r="FC41" s="514"/>
      <c r="FD41" s="514"/>
      <c r="FE41" s="514"/>
      <c r="FF41" s="514"/>
      <c r="FG41" s="514"/>
      <c r="FH41" s="514"/>
      <c r="FI41" s="514"/>
      <c r="FJ41" s="514"/>
      <c r="FK41" s="514"/>
      <c r="FL41" s="514"/>
      <c r="FM41" s="514"/>
      <c r="FN41" s="514"/>
      <c r="FO41" s="514"/>
      <c r="FP41" s="514"/>
      <c r="FQ41" s="514"/>
      <c r="FR41" s="514"/>
      <c r="FS41" s="514"/>
      <c r="FT41" s="514"/>
      <c r="FU41" s="514"/>
      <c r="FV41" s="514"/>
      <c r="FW41" s="514"/>
      <c r="FX41" s="514"/>
      <c r="FY41" s="514"/>
      <c r="FZ41" s="514"/>
      <c r="GA41" s="514"/>
      <c r="GB41" s="514"/>
      <c r="GC41" s="514"/>
      <c r="GD41" s="514"/>
      <c r="GE41" s="514"/>
      <c r="GF41" s="514"/>
      <c r="GG41" s="514"/>
      <c r="GH41" s="514"/>
      <c r="GI41" s="514"/>
      <c r="GJ41" s="514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240977.06632059271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1961.8750000000018</v>
      </c>
      <c r="N42" s="280">
        <f t="shared" si="38"/>
        <v>2450.6750000000011</v>
      </c>
      <c r="O42" s="280">
        <f t="shared" si="38"/>
        <v>-752.46250000000146</v>
      </c>
      <c r="P42" s="280">
        <f t="shared" si="38"/>
        <v>-701.625</v>
      </c>
      <c r="Q42" s="280">
        <f t="shared" si="38"/>
        <v>2047.4712686567191</v>
      </c>
      <c r="R42" s="280">
        <f t="shared" si="38"/>
        <v>2535.1436567164192</v>
      </c>
      <c r="S42" s="280">
        <f t="shared" si="38"/>
        <v>-651.91766169154289</v>
      </c>
      <c r="T42" s="280">
        <f t="shared" si="38"/>
        <v>-603.53016169154171</v>
      </c>
      <c r="U42" s="280">
        <f t="shared" si="38"/>
        <v>2133.1962872206159</v>
      </c>
      <c r="V42" s="280">
        <f t="shared" si="38"/>
        <v>2619.7527678770348</v>
      </c>
      <c r="W42" s="280">
        <f t="shared" si="38"/>
        <v>-551.31234994183296</v>
      </c>
      <c r="X42" s="280">
        <f t="shared" si="38"/>
        <v>-514.25609994183151</v>
      </c>
      <c r="Y42" s="280">
        <f t="shared" si="38"/>
        <v>2219.0494151448911</v>
      </c>
      <c r="Z42" s="280">
        <f t="shared" si="38"/>
        <v>2704.5016347035175</v>
      </c>
      <c r="AA42" s="280">
        <f t="shared" si="38"/>
        <v>-450.64686561376493</v>
      </c>
      <c r="AB42" s="280">
        <f t="shared" si="38"/>
        <v>-407.15936561376293</v>
      </c>
      <c r="AC42" s="280">
        <f t="shared" si="38"/>
        <v>2305.0300150695452</v>
      </c>
      <c r="AD42" s="280">
        <f t="shared" si="38"/>
        <v>2789.3895618940492</v>
      </c>
      <c r="AE42" s="280">
        <f t="shared" si="38"/>
        <v>-349.92150807339704</v>
      </c>
      <c r="AF42" s="280">
        <f t="shared" si="38"/>
        <v>-308.88400807339531</v>
      </c>
      <c r="AG42" s="280">
        <f t="shared" si="38"/>
        <v>2391.1374528055185</v>
      </c>
      <c r="AH42" s="280">
        <f t="shared" si="38"/>
        <v>2874.4158576060199</v>
      </c>
      <c r="AI42" s="280">
        <f t="shared" si="38"/>
        <v>-249.136575197409</v>
      </c>
      <c r="AJ42" s="280">
        <f t="shared" si="38"/>
        <v>-210.549075197408</v>
      </c>
      <c r="AK42" s="280">
        <f t="shared" si="38"/>
        <v>2477.371097318925</v>
      </c>
      <c r="AL42" s="280">
        <f t="shared" si="38"/>
        <v>2959.5798334388264</v>
      </c>
      <c r="AM42" s="280">
        <f t="shared" si="38"/>
        <v>-148.29236338050623</v>
      </c>
      <c r="AN42" s="280">
        <f t="shared" si="38"/>
        <v>-116.13611338050487</v>
      </c>
      <c r="AO42" s="280">
        <f t="shared" si="38"/>
        <v>2563.7303207153482</v>
      </c>
      <c r="AP42" s="280">
        <f t="shared" ref="AP42:BU42" si="39" xml:space="preserve"> AP37 + SUM(AP39:AP41)</f>
        <v>3044.8808044167417</v>
      </c>
      <c r="AQ42" s="280">
        <f t="shared" si="39"/>
        <v>-47.389167542792165</v>
      </c>
      <c r="AR42" s="280">
        <f t="shared" si="39"/>
        <v>-13.701667542790801</v>
      </c>
      <c r="AS42" s="280">
        <f t="shared" si="39"/>
        <v>2650.214498224228</v>
      </c>
      <c r="AT42" s="280">
        <f t="shared" si="39"/>
        <v>3130.3180889718847</v>
      </c>
      <c r="AU42" s="280">
        <f t="shared" si="39"/>
        <v>53.57271886289368</v>
      </c>
      <c r="AV42" s="280">
        <f t="shared" si="39"/>
        <v>84.810218862894544</v>
      </c>
      <c r="AW42" s="280">
        <f t="shared" si="39"/>
        <v>2736.823008183313</v>
      </c>
      <c r="AX42" s="280">
        <f t="shared" si="39"/>
        <v>3215.891008927249</v>
      </c>
      <c r="AY42" s="280">
        <f t="shared" si="39"/>
        <v>154.59300384367543</v>
      </c>
      <c r="AZ42" s="280">
        <f t="shared" si="39"/>
        <v>183.38050384367671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4" t="s">
        <v>147</v>
      </c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  <c r="AD44" s="514"/>
      <c r="AE44" s="514"/>
      <c r="AF44" s="514"/>
      <c r="AG44" s="514"/>
      <c r="AH44" s="514"/>
      <c r="AI44" s="514"/>
      <c r="AJ44" s="514"/>
      <c r="AK44" s="514"/>
      <c r="AL44" s="514"/>
      <c r="AM44" s="514"/>
      <c r="AN44" s="514"/>
      <c r="AO44" s="514"/>
      <c r="AP44" s="514"/>
      <c r="AQ44" s="514"/>
      <c r="AR44" s="514"/>
      <c r="AS44" s="514"/>
      <c r="AT44" s="514"/>
      <c r="AU44" s="514"/>
      <c r="AV44" s="514"/>
      <c r="AW44" s="514"/>
      <c r="AX44" s="514"/>
      <c r="AY44" s="514"/>
      <c r="AZ44" s="514"/>
      <c r="BA44" s="514"/>
      <c r="BB44" s="514"/>
      <c r="BC44" s="514"/>
      <c r="BD44" s="514"/>
      <c r="BE44" s="514"/>
      <c r="BF44" s="514"/>
      <c r="BG44" s="514"/>
      <c r="BH44" s="514"/>
      <c r="BI44" s="514"/>
      <c r="BJ44" s="514"/>
      <c r="BK44" s="514"/>
      <c r="BL44" s="514"/>
      <c r="BM44" s="514"/>
      <c r="BN44" s="514"/>
      <c r="BO44" s="514"/>
      <c r="BP44" s="514"/>
      <c r="BQ44" s="514"/>
      <c r="BR44" s="514"/>
      <c r="BS44" s="514"/>
      <c r="BT44" s="514"/>
      <c r="BU44" s="514"/>
      <c r="BV44" s="514"/>
      <c r="BW44" s="514"/>
      <c r="BX44" s="514"/>
      <c r="BY44" s="514"/>
      <c r="BZ44" s="514"/>
      <c r="CA44" s="514"/>
      <c r="CB44" s="514"/>
      <c r="CC44" s="514"/>
      <c r="CD44" s="514"/>
      <c r="CE44" s="514"/>
      <c r="CF44" s="514"/>
      <c r="CG44" s="514"/>
      <c r="CH44" s="514"/>
      <c r="CI44" s="514"/>
      <c r="CJ44" s="514"/>
      <c r="CK44" s="514"/>
      <c r="CL44" s="514"/>
      <c r="CM44" s="514"/>
      <c r="CN44" s="514"/>
      <c r="CO44" s="514"/>
      <c r="CP44" s="514"/>
      <c r="CQ44" s="514"/>
      <c r="CR44" s="514"/>
      <c r="CS44" s="514"/>
      <c r="CT44" s="514"/>
      <c r="CU44" s="514"/>
      <c r="CV44" s="514"/>
      <c r="CW44" s="514"/>
      <c r="CX44" s="514"/>
      <c r="CY44" s="514"/>
      <c r="CZ44" s="514"/>
      <c r="DA44" s="514"/>
      <c r="DB44" s="514"/>
      <c r="DC44" s="514"/>
      <c r="DD44" s="514"/>
      <c r="DE44" s="514"/>
      <c r="DF44" s="514"/>
      <c r="DG44" s="514"/>
      <c r="DH44" s="514"/>
      <c r="DI44" s="514"/>
      <c r="DJ44" s="514"/>
      <c r="DK44" s="514"/>
      <c r="DL44" s="514"/>
      <c r="DM44" s="514"/>
      <c r="DN44" s="514"/>
      <c r="DO44" s="514"/>
      <c r="DP44" s="514"/>
      <c r="DQ44" s="514"/>
      <c r="DR44" s="514"/>
      <c r="DS44" s="514"/>
      <c r="DT44" s="514"/>
      <c r="DU44" s="514"/>
      <c r="DV44" s="514"/>
      <c r="DW44" s="514"/>
      <c r="DX44" s="514"/>
      <c r="DY44" s="514"/>
      <c r="DZ44" s="514"/>
      <c r="EA44" s="514"/>
      <c r="EB44" s="514"/>
      <c r="EC44" s="514"/>
      <c r="ED44" s="514"/>
      <c r="EE44" s="514"/>
      <c r="EF44" s="514"/>
      <c r="EG44" s="514"/>
      <c r="EH44" s="514"/>
      <c r="EI44" s="514"/>
      <c r="EJ44" s="514"/>
      <c r="EK44" s="514"/>
      <c r="EL44" s="514"/>
      <c r="EM44" s="514"/>
      <c r="EN44" s="514"/>
      <c r="EO44" s="514"/>
      <c r="EP44" s="514"/>
      <c r="EQ44" s="514"/>
      <c r="ER44" s="514"/>
      <c r="ES44" s="514"/>
      <c r="ET44" s="514"/>
      <c r="EU44" s="514"/>
      <c r="EV44" s="514"/>
      <c r="EW44" s="514"/>
      <c r="EX44" s="514"/>
      <c r="EY44" s="514"/>
      <c r="EZ44" s="514"/>
      <c r="FA44" s="514"/>
      <c r="FB44" s="514"/>
      <c r="FC44" s="514"/>
      <c r="FD44" s="514"/>
      <c r="FE44" s="514"/>
      <c r="FF44" s="514"/>
      <c r="FG44" s="514"/>
      <c r="FH44" s="514"/>
      <c r="FI44" s="514"/>
      <c r="FJ44" s="514"/>
      <c r="FK44" s="514"/>
      <c r="FL44" s="514"/>
      <c r="FM44" s="514"/>
      <c r="FN44" s="514"/>
      <c r="FO44" s="514"/>
      <c r="FP44" s="514"/>
      <c r="FQ44" s="514"/>
      <c r="FR44" s="514"/>
      <c r="FS44" s="514"/>
      <c r="FT44" s="514"/>
      <c r="FU44" s="514"/>
      <c r="FV44" s="514"/>
      <c r="FW44" s="514"/>
      <c r="FX44" s="514"/>
      <c r="FY44" s="514"/>
      <c r="FZ44" s="514"/>
      <c r="GA44" s="514"/>
      <c r="GB44" s="514"/>
      <c r="GC44" s="514"/>
      <c r="GD44" s="514"/>
      <c r="GE44" s="514"/>
      <c r="GF44" s="514"/>
      <c r="GG44" s="514"/>
      <c r="GH44" s="514"/>
      <c r="GI44" s="514"/>
      <c r="GJ44" s="514"/>
    </row>
    <row r="45" spans="1:192" outlineLevel="1" x14ac:dyDescent="0.25">
      <c r="E45" s="514" t="s">
        <v>148</v>
      </c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  <c r="AD45" s="514"/>
      <c r="AE45" s="514"/>
      <c r="AF45" s="514"/>
      <c r="AG45" s="514"/>
      <c r="AH45" s="514"/>
      <c r="AI45" s="514"/>
      <c r="AJ45" s="514"/>
      <c r="AK45" s="514"/>
      <c r="AL45" s="514"/>
      <c r="AM45" s="514"/>
      <c r="AN45" s="514"/>
      <c r="AO45" s="514"/>
      <c r="AP45" s="514"/>
      <c r="AQ45" s="514"/>
      <c r="AR45" s="514"/>
      <c r="AS45" s="514"/>
      <c r="AT45" s="514"/>
      <c r="AU45" s="514"/>
      <c r="AV45" s="514"/>
      <c r="AW45" s="514"/>
      <c r="AX45" s="514"/>
      <c r="AY45" s="514"/>
      <c r="AZ45" s="514"/>
      <c r="BA45" s="514"/>
      <c r="BB45" s="514"/>
      <c r="BC45" s="514"/>
      <c r="BD45" s="514"/>
      <c r="BE45" s="514"/>
      <c r="BF45" s="514"/>
      <c r="BG45" s="514"/>
      <c r="BH45" s="514"/>
      <c r="BI45" s="514"/>
      <c r="BJ45" s="514"/>
      <c r="BK45" s="514"/>
      <c r="BL45" s="514"/>
      <c r="BM45" s="514"/>
      <c r="BN45" s="514"/>
      <c r="BO45" s="514"/>
      <c r="BP45" s="514"/>
      <c r="BQ45" s="514"/>
      <c r="BR45" s="514"/>
      <c r="BS45" s="514"/>
      <c r="BT45" s="514"/>
      <c r="BU45" s="514"/>
      <c r="BV45" s="514"/>
      <c r="BW45" s="514"/>
      <c r="BX45" s="514"/>
      <c r="BY45" s="514"/>
      <c r="BZ45" s="514"/>
      <c r="CA45" s="514"/>
      <c r="CB45" s="514"/>
      <c r="CC45" s="514"/>
      <c r="CD45" s="514"/>
      <c r="CE45" s="514"/>
      <c r="CF45" s="514"/>
      <c r="CG45" s="514"/>
      <c r="CH45" s="514"/>
      <c r="CI45" s="514"/>
      <c r="CJ45" s="514"/>
      <c r="CK45" s="514"/>
      <c r="CL45" s="514"/>
      <c r="CM45" s="514"/>
      <c r="CN45" s="514"/>
      <c r="CO45" s="514"/>
      <c r="CP45" s="514"/>
      <c r="CQ45" s="514"/>
      <c r="CR45" s="514"/>
      <c r="CS45" s="514"/>
      <c r="CT45" s="514"/>
      <c r="CU45" s="514"/>
      <c r="CV45" s="514"/>
      <c r="CW45" s="514"/>
      <c r="CX45" s="514"/>
      <c r="CY45" s="514"/>
      <c r="CZ45" s="514"/>
      <c r="DA45" s="514"/>
      <c r="DB45" s="514"/>
      <c r="DC45" s="514"/>
      <c r="DD45" s="514"/>
      <c r="DE45" s="514"/>
      <c r="DF45" s="514"/>
      <c r="DG45" s="514"/>
      <c r="DH45" s="514"/>
      <c r="DI45" s="514"/>
      <c r="DJ45" s="514"/>
      <c r="DK45" s="514"/>
      <c r="DL45" s="514"/>
      <c r="DM45" s="514"/>
      <c r="DN45" s="514"/>
      <c r="DO45" s="514"/>
      <c r="DP45" s="514"/>
      <c r="DQ45" s="514"/>
      <c r="DR45" s="514"/>
      <c r="DS45" s="514"/>
      <c r="DT45" s="514"/>
      <c r="DU45" s="514"/>
      <c r="DV45" s="514"/>
      <c r="DW45" s="514"/>
      <c r="DX45" s="514"/>
      <c r="DY45" s="514"/>
      <c r="DZ45" s="514"/>
      <c r="EA45" s="514"/>
      <c r="EB45" s="514"/>
      <c r="EC45" s="514"/>
      <c r="ED45" s="514"/>
      <c r="EE45" s="514"/>
      <c r="EF45" s="514"/>
      <c r="EG45" s="514"/>
      <c r="EH45" s="514"/>
      <c r="EI45" s="514"/>
      <c r="EJ45" s="514"/>
      <c r="EK45" s="514"/>
      <c r="EL45" s="514"/>
      <c r="EM45" s="514"/>
      <c r="EN45" s="514"/>
      <c r="EO45" s="514"/>
      <c r="EP45" s="514"/>
      <c r="EQ45" s="514"/>
      <c r="ER45" s="514"/>
      <c r="ES45" s="514"/>
      <c r="ET45" s="514"/>
      <c r="EU45" s="514"/>
      <c r="EV45" s="514"/>
      <c r="EW45" s="514"/>
      <c r="EX45" s="514"/>
      <c r="EY45" s="514"/>
      <c r="EZ45" s="514"/>
      <c r="FA45" s="514"/>
      <c r="FB45" s="514"/>
      <c r="FC45" s="514"/>
      <c r="FD45" s="514"/>
      <c r="FE45" s="514"/>
      <c r="FF45" s="514"/>
      <c r="FG45" s="514"/>
      <c r="FH45" s="514"/>
      <c r="FI45" s="514"/>
      <c r="FJ45" s="514"/>
      <c r="FK45" s="514"/>
      <c r="FL45" s="514"/>
      <c r="FM45" s="514"/>
      <c r="FN45" s="514"/>
      <c r="FO45" s="514"/>
      <c r="FP45" s="514"/>
      <c r="FQ45" s="514"/>
      <c r="FR45" s="514"/>
      <c r="FS45" s="514"/>
      <c r="FT45" s="514"/>
      <c r="FU45" s="514"/>
      <c r="FV45" s="514"/>
      <c r="FW45" s="514"/>
      <c r="FX45" s="514"/>
      <c r="FY45" s="514"/>
      <c r="FZ45" s="514"/>
      <c r="GA45" s="514"/>
      <c r="GB45" s="514"/>
      <c r="GC45" s="514"/>
      <c r="GD45" s="514"/>
      <c r="GE45" s="514"/>
      <c r="GF45" s="514"/>
      <c r="GG45" s="514"/>
      <c r="GH45" s="514"/>
      <c r="GI45" s="514"/>
      <c r="GJ45" s="514"/>
    </row>
    <row r="46" spans="1:192" s="316" customFormat="1" outlineLevel="1" x14ac:dyDescent="0.25">
      <c r="A46" s="277"/>
      <c r="B46" s="277"/>
      <c r="C46" s="278"/>
      <c r="D46" s="281"/>
      <c r="E46" s="514" t="s">
        <v>149</v>
      </c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  <c r="AD46" s="514"/>
      <c r="AE46" s="514"/>
      <c r="AF46" s="514"/>
      <c r="AG46" s="514"/>
      <c r="AH46" s="514"/>
      <c r="AI46" s="514"/>
      <c r="AJ46" s="514"/>
      <c r="AK46" s="514"/>
      <c r="AL46" s="514"/>
      <c r="AM46" s="514"/>
      <c r="AN46" s="514"/>
      <c r="AO46" s="514"/>
      <c r="AP46" s="514"/>
      <c r="AQ46" s="514"/>
      <c r="AR46" s="514"/>
      <c r="AS46" s="514"/>
      <c r="AT46" s="514"/>
      <c r="AU46" s="514"/>
      <c r="AV46" s="514"/>
      <c r="AW46" s="514"/>
      <c r="AX46" s="514"/>
      <c r="AY46" s="514"/>
      <c r="AZ46" s="514"/>
      <c r="BA46" s="514"/>
      <c r="BB46" s="514"/>
      <c r="BC46" s="514"/>
      <c r="BD46" s="514"/>
      <c r="BE46" s="514"/>
      <c r="BF46" s="514"/>
      <c r="BG46" s="514"/>
      <c r="BH46" s="514"/>
      <c r="BI46" s="514"/>
      <c r="BJ46" s="514"/>
      <c r="BK46" s="514"/>
      <c r="BL46" s="514"/>
      <c r="BM46" s="514"/>
      <c r="BN46" s="514"/>
      <c r="BO46" s="514"/>
      <c r="BP46" s="514"/>
      <c r="BQ46" s="514"/>
      <c r="BR46" s="514"/>
      <c r="BS46" s="514"/>
      <c r="BT46" s="514"/>
      <c r="BU46" s="514"/>
      <c r="BV46" s="514"/>
      <c r="BW46" s="514"/>
      <c r="BX46" s="514"/>
      <c r="BY46" s="514"/>
      <c r="BZ46" s="514"/>
      <c r="CA46" s="514"/>
      <c r="CB46" s="514"/>
      <c r="CC46" s="514"/>
      <c r="CD46" s="514"/>
      <c r="CE46" s="514"/>
      <c r="CF46" s="514"/>
      <c r="CG46" s="514"/>
      <c r="CH46" s="514"/>
      <c r="CI46" s="514"/>
      <c r="CJ46" s="514"/>
      <c r="CK46" s="514"/>
      <c r="CL46" s="514"/>
      <c r="CM46" s="514"/>
      <c r="CN46" s="514"/>
      <c r="CO46" s="514"/>
      <c r="CP46" s="514"/>
      <c r="CQ46" s="514"/>
      <c r="CR46" s="514"/>
      <c r="CS46" s="514"/>
      <c r="CT46" s="514"/>
      <c r="CU46" s="514"/>
      <c r="CV46" s="514"/>
      <c r="CW46" s="514"/>
      <c r="CX46" s="514"/>
      <c r="CY46" s="514"/>
      <c r="CZ46" s="514"/>
      <c r="DA46" s="514"/>
      <c r="DB46" s="514"/>
      <c r="DC46" s="514"/>
      <c r="DD46" s="514"/>
      <c r="DE46" s="514"/>
      <c r="DF46" s="514"/>
      <c r="DG46" s="514"/>
      <c r="DH46" s="514"/>
      <c r="DI46" s="514"/>
      <c r="DJ46" s="514"/>
      <c r="DK46" s="514"/>
      <c r="DL46" s="514"/>
      <c r="DM46" s="514"/>
      <c r="DN46" s="514"/>
      <c r="DO46" s="514"/>
      <c r="DP46" s="514"/>
      <c r="DQ46" s="514"/>
      <c r="DR46" s="514"/>
      <c r="DS46" s="514"/>
      <c r="DT46" s="514"/>
      <c r="DU46" s="514"/>
      <c r="DV46" s="514"/>
      <c r="DW46" s="514"/>
      <c r="DX46" s="514"/>
      <c r="DY46" s="514"/>
      <c r="DZ46" s="514"/>
      <c r="EA46" s="514"/>
      <c r="EB46" s="514"/>
      <c r="EC46" s="514"/>
      <c r="ED46" s="514"/>
      <c r="EE46" s="514"/>
      <c r="EF46" s="514"/>
      <c r="EG46" s="514"/>
      <c r="EH46" s="514"/>
      <c r="EI46" s="514"/>
      <c r="EJ46" s="514"/>
      <c r="EK46" s="514"/>
      <c r="EL46" s="514"/>
      <c r="EM46" s="514"/>
      <c r="EN46" s="514"/>
      <c r="EO46" s="514"/>
      <c r="EP46" s="514"/>
      <c r="EQ46" s="514"/>
      <c r="ER46" s="514"/>
      <c r="ES46" s="514"/>
      <c r="ET46" s="514"/>
      <c r="EU46" s="514"/>
      <c r="EV46" s="514"/>
      <c r="EW46" s="514"/>
      <c r="EX46" s="514"/>
      <c r="EY46" s="514"/>
      <c r="EZ46" s="514"/>
      <c r="FA46" s="514"/>
      <c r="FB46" s="514"/>
      <c r="FC46" s="514"/>
      <c r="FD46" s="514"/>
      <c r="FE46" s="514"/>
      <c r="FF46" s="514"/>
      <c r="FG46" s="514"/>
      <c r="FH46" s="514"/>
      <c r="FI46" s="514"/>
      <c r="FJ46" s="514"/>
      <c r="FK46" s="514"/>
      <c r="FL46" s="514"/>
      <c r="FM46" s="514"/>
      <c r="FN46" s="514"/>
      <c r="FO46" s="514"/>
      <c r="FP46" s="514"/>
      <c r="FQ46" s="514"/>
      <c r="FR46" s="514"/>
      <c r="FS46" s="514"/>
      <c r="FT46" s="514"/>
      <c r="FU46" s="514"/>
      <c r="FV46" s="514"/>
      <c r="FW46" s="514"/>
      <c r="FX46" s="514"/>
      <c r="FY46" s="514"/>
      <c r="FZ46" s="514"/>
      <c r="GA46" s="514"/>
      <c r="GB46" s="514"/>
      <c r="GC46" s="514"/>
      <c r="GD46" s="514"/>
      <c r="GE46" s="514"/>
      <c r="GF46" s="514"/>
      <c r="GG46" s="514"/>
      <c r="GH46" s="514"/>
      <c r="GI46" s="514"/>
      <c r="GJ46" s="514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240977.06632059271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1961.8750000000018</v>
      </c>
      <c r="N47" s="280">
        <f t="shared" si="44"/>
        <v>2450.6750000000011</v>
      </c>
      <c r="O47" s="280">
        <f t="shared" si="44"/>
        <v>-752.46250000000146</v>
      </c>
      <c r="P47" s="280">
        <f t="shared" si="44"/>
        <v>-701.625</v>
      </c>
      <c r="Q47" s="280">
        <f t="shared" si="44"/>
        <v>2047.4712686567191</v>
      </c>
      <c r="R47" s="280">
        <f t="shared" si="44"/>
        <v>2535.1436567164192</v>
      </c>
      <c r="S47" s="280">
        <f t="shared" si="44"/>
        <v>-651.91766169154289</v>
      </c>
      <c r="T47" s="280">
        <f t="shared" si="44"/>
        <v>-603.53016169154171</v>
      </c>
      <c r="U47" s="280">
        <f t="shared" si="44"/>
        <v>2133.1962872206159</v>
      </c>
      <c r="V47" s="280">
        <f t="shared" si="44"/>
        <v>2619.7527678770348</v>
      </c>
      <c r="W47" s="280">
        <f t="shared" si="44"/>
        <v>-551.31234994183296</v>
      </c>
      <c r="X47" s="280">
        <f t="shared" si="44"/>
        <v>-514.25609994183151</v>
      </c>
      <c r="Y47" s="280">
        <f t="shared" si="44"/>
        <v>2219.0494151448911</v>
      </c>
      <c r="Z47" s="280">
        <f t="shared" si="44"/>
        <v>2704.5016347035175</v>
      </c>
      <c r="AA47" s="280">
        <f t="shared" si="44"/>
        <v>-450.64686561376493</v>
      </c>
      <c r="AB47" s="280">
        <f t="shared" si="44"/>
        <v>-407.15936561376293</v>
      </c>
      <c r="AC47" s="280">
        <f t="shared" si="44"/>
        <v>2305.0300150695452</v>
      </c>
      <c r="AD47" s="280">
        <f t="shared" si="44"/>
        <v>2789.3895618940492</v>
      </c>
      <c r="AE47" s="280">
        <f t="shared" si="44"/>
        <v>-349.92150807339704</v>
      </c>
      <c r="AF47" s="280">
        <f t="shared" si="44"/>
        <v>-308.88400807339531</v>
      </c>
      <c r="AG47" s="280">
        <f t="shared" si="44"/>
        <v>2391.1374528055185</v>
      </c>
      <c r="AH47" s="280">
        <f t="shared" si="44"/>
        <v>2874.4158576060199</v>
      </c>
      <c r="AI47" s="280">
        <f t="shared" si="44"/>
        <v>-249.136575197409</v>
      </c>
      <c r="AJ47" s="280">
        <f t="shared" si="44"/>
        <v>-210.549075197408</v>
      </c>
      <c r="AK47" s="280">
        <f t="shared" si="44"/>
        <v>2477.371097318925</v>
      </c>
      <c r="AL47" s="280">
        <f t="shared" si="44"/>
        <v>2959.5798334388264</v>
      </c>
      <c r="AM47" s="280">
        <f t="shared" si="44"/>
        <v>-148.29236338050623</v>
      </c>
      <c r="AN47" s="280">
        <f t="shared" si="44"/>
        <v>-116.13611338050487</v>
      </c>
      <c r="AO47" s="280">
        <f t="shared" si="44"/>
        <v>2563.7303207153482</v>
      </c>
      <c r="AP47" s="280">
        <f t="shared" ref="AP47:BU47" si="45" xml:space="preserve"> AP42 + SUM(AP44:AP46)</f>
        <v>3044.8808044167417</v>
      </c>
      <c r="AQ47" s="280">
        <f t="shared" si="45"/>
        <v>-47.389167542792165</v>
      </c>
      <c r="AR47" s="280">
        <f t="shared" si="45"/>
        <v>-13.701667542790801</v>
      </c>
      <c r="AS47" s="280">
        <f t="shared" si="45"/>
        <v>2650.214498224228</v>
      </c>
      <c r="AT47" s="280">
        <f t="shared" si="45"/>
        <v>3130.3180889718847</v>
      </c>
      <c r="AU47" s="280">
        <f t="shared" si="45"/>
        <v>53.57271886289368</v>
      </c>
      <c r="AV47" s="280">
        <f t="shared" si="45"/>
        <v>84.810218862894544</v>
      </c>
      <c r="AW47" s="280">
        <f t="shared" si="45"/>
        <v>2736.823008183313</v>
      </c>
      <c r="AX47" s="280">
        <f t="shared" si="45"/>
        <v>3215.891008927249</v>
      </c>
      <c r="AY47" s="280">
        <f t="shared" si="45"/>
        <v>154.59300384367543</v>
      </c>
      <c r="AZ47" s="280">
        <f t="shared" si="45"/>
        <v>183.38050384367671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371" t="str">
        <f xml:space="preserve"> Equity!E$17</f>
        <v>Share capital redemption</v>
      </c>
      <c r="F49" s="371">
        <f xml:space="preserve"> Equity!F$17</f>
        <v>0</v>
      </c>
      <c r="G49" s="371" t="str">
        <f xml:space="preserve"> Equity!G$17</f>
        <v>$ 000s</v>
      </c>
      <c r="H49" s="371">
        <f xml:space="preserve"> Equity!H$17</f>
        <v>-30000.000000000004</v>
      </c>
      <c r="I49" s="371">
        <f xml:space="preserve"> Equity!I$17</f>
        <v>0</v>
      </c>
      <c r="J49" s="371">
        <f xml:space="preserve"> Equity!J$17</f>
        <v>0</v>
      </c>
      <c r="K49" s="371">
        <f xml:space="preserve"> Equity!K$17</f>
        <v>0</v>
      </c>
      <c r="L49" s="371">
        <f xml:space="preserve"> Equity!L$17</f>
        <v>0</v>
      </c>
      <c r="M49" s="371">
        <f xml:space="preserve"> Equity!M$17</f>
        <v>0</v>
      </c>
      <c r="N49" s="371">
        <f xml:space="preserve"> Equity!N$17</f>
        <v>0</v>
      </c>
      <c r="O49" s="371">
        <f xml:space="preserve"> Equity!O$17</f>
        <v>0</v>
      </c>
      <c r="P49" s="371">
        <f xml:space="preserve"> Equity!P$17</f>
        <v>0</v>
      </c>
      <c r="Q49" s="371">
        <f xml:space="preserve"> Equity!Q$17</f>
        <v>0</v>
      </c>
      <c r="R49" s="371">
        <f xml:space="preserve"> Equity!R$17</f>
        <v>0</v>
      </c>
      <c r="S49" s="371">
        <f xml:space="preserve"> Equity!S$17</f>
        <v>0</v>
      </c>
      <c r="T49" s="371">
        <f xml:space="preserve"> Equity!T$17</f>
        <v>0</v>
      </c>
      <c r="U49" s="371">
        <f xml:space="preserve"> Equity!U$17</f>
        <v>0</v>
      </c>
      <c r="V49" s="371">
        <f xml:space="preserve"> Equity!V$17</f>
        <v>0</v>
      </c>
      <c r="W49" s="371">
        <f xml:space="preserve"> Equity!W$17</f>
        <v>0</v>
      </c>
      <c r="X49" s="371">
        <f xml:space="preserve"> Equity!X$17</f>
        <v>0</v>
      </c>
      <c r="Y49" s="371">
        <f xml:space="preserve"> Equity!Y$17</f>
        <v>0</v>
      </c>
      <c r="Z49" s="371">
        <f xml:space="preserve"> Equity!Z$17</f>
        <v>0</v>
      </c>
      <c r="AA49" s="371">
        <f xml:space="preserve"> Equity!AA$17</f>
        <v>0</v>
      </c>
      <c r="AB49" s="371">
        <f xml:space="preserve"> Equity!AB$17</f>
        <v>0</v>
      </c>
      <c r="AC49" s="371">
        <f xml:space="preserve"> Equity!AC$17</f>
        <v>0</v>
      </c>
      <c r="AD49" s="371">
        <f xml:space="preserve"> Equity!AD$17</f>
        <v>0</v>
      </c>
      <c r="AE49" s="371">
        <f xml:space="preserve"> Equity!AE$17</f>
        <v>0</v>
      </c>
      <c r="AF49" s="371">
        <f xml:space="preserve"> Equity!AF$17</f>
        <v>0</v>
      </c>
      <c r="AG49" s="371">
        <f xml:space="preserve"> Equity!AG$17</f>
        <v>0</v>
      </c>
      <c r="AH49" s="371">
        <f xml:space="preserve"> Equity!AH$17</f>
        <v>0</v>
      </c>
      <c r="AI49" s="371">
        <f xml:space="preserve"> Equity!AI$17</f>
        <v>0</v>
      </c>
      <c r="AJ49" s="371">
        <f xml:space="preserve"> Equity!AJ$17</f>
        <v>0</v>
      </c>
      <c r="AK49" s="371">
        <f xml:space="preserve"> Equity!AK$17</f>
        <v>0</v>
      </c>
      <c r="AL49" s="371">
        <f xml:space="preserve"> Equity!AL$17</f>
        <v>0</v>
      </c>
      <c r="AM49" s="371">
        <f xml:space="preserve"> Equity!AM$17</f>
        <v>0</v>
      </c>
      <c r="AN49" s="371">
        <f xml:space="preserve"> Equity!AN$17</f>
        <v>0</v>
      </c>
      <c r="AO49" s="371">
        <f xml:space="preserve"> Equity!AO$17</f>
        <v>0</v>
      </c>
      <c r="AP49" s="371">
        <f xml:space="preserve"> Equity!AP$17</f>
        <v>0</v>
      </c>
      <c r="AQ49" s="371">
        <f xml:space="preserve"> Equity!AQ$17</f>
        <v>0</v>
      </c>
      <c r="AR49" s="371">
        <f xml:space="preserve"> Equity!AR$17</f>
        <v>0</v>
      </c>
      <c r="AS49" s="371">
        <f xml:space="preserve"> Equity!AS$17</f>
        <v>0</v>
      </c>
      <c r="AT49" s="371">
        <f xml:space="preserve"> Equity!AT$17</f>
        <v>0</v>
      </c>
      <c r="AU49" s="371">
        <f xml:space="preserve"> Equity!AU$17</f>
        <v>0</v>
      </c>
      <c r="AV49" s="371">
        <f xml:space="preserve"> Equity!AV$17</f>
        <v>0</v>
      </c>
      <c r="AW49" s="371">
        <f xml:space="preserve"> Equity!AW$17</f>
        <v>0</v>
      </c>
      <c r="AX49" s="371">
        <f xml:space="preserve"> Equity!AX$17</f>
        <v>0</v>
      </c>
      <c r="AY49" s="371">
        <f xml:space="preserve"> Equity!AY$17</f>
        <v>0</v>
      </c>
      <c r="AZ49" s="371">
        <f xml:space="preserve"> Equity!AZ$17</f>
        <v>0</v>
      </c>
      <c r="BA49" s="371">
        <f xml:space="preserve"> Equity!BA$17</f>
        <v>0</v>
      </c>
      <c r="BB49" s="371">
        <f xml:space="preserve"> Equity!BB$17</f>
        <v>0</v>
      </c>
      <c r="BC49" s="371">
        <f xml:space="preserve"> Equity!BC$17</f>
        <v>0</v>
      </c>
      <c r="BD49" s="371">
        <f xml:space="preserve"> Equity!BD$17</f>
        <v>0</v>
      </c>
      <c r="BE49" s="371">
        <f xml:space="preserve"> Equity!BE$17</f>
        <v>0</v>
      </c>
      <c r="BF49" s="371">
        <f xml:space="preserve"> Equity!BF$17</f>
        <v>0</v>
      </c>
      <c r="BG49" s="371">
        <f xml:space="preserve"> Equity!BG$17</f>
        <v>0</v>
      </c>
      <c r="BH49" s="371">
        <f xml:space="preserve"> Equity!BH$17</f>
        <v>0</v>
      </c>
      <c r="BI49" s="371">
        <f xml:space="preserve"> Equity!BI$17</f>
        <v>0</v>
      </c>
      <c r="BJ49" s="371">
        <f xml:space="preserve"> Equity!BJ$17</f>
        <v>0</v>
      </c>
      <c r="BK49" s="371">
        <f xml:space="preserve"> Equity!BK$17</f>
        <v>0</v>
      </c>
      <c r="BL49" s="371">
        <f xml:space="preserve"> Equity!BL$17</f>
        <v>0</v>
      </c>
      <c r="BM49" s="371">
        <f xml:space="preserve"> Equity!BM$17</f>
        <v>0</v>
      </c>
      <c r="BN49" s="371">
        <f xml:space="preserve"> Equity!BN$17</f>
        <v>0</v>
      </c>
      <c r="BO49" s="371">
        <f xml:space="preserve"> Equity!BO$17</f>
        <v>0</v>
      </c>
      <c r="BP49" s="371">
        <f xml:space="preserve"> Equity!BP$17</f>
        <v>0</v>
      </c>
      <c r="BQ49" s="371">
        <f xml:space="preserve"> Equity!BQ$17</f>
        <v>0</v>
      </c>
      <c r="BR49" s="371">
        <f xml:space="preserve"> Equity!BR$17</f>
        <v>0</v>
      </c>
      <c r="BS49" s="371">
        <f xml:space="preserve"> Equity!BS$17</f>
        <v>0</v>
      </c>
      <c r="BT49" s="371">
        <f xml:space="preserve"> Equity!BT$17</f>
        <v>0</v>
      </c>
      <c r="BU49" s="371">
        <f xml:space="preserve"> Equity!BU$17</f>
        <v>0</v>
      </c>
      <c r="BV49" s="371">
        <f xml:space="preserve"> Equity!BV$17</f>
        <v>0</v>
      </c>
      <c r="BW49" s="371">
        <f xml:space="preserve"> Equity!BW$17</f>
        <v>0</v>
      </c>
      <c r="BX49" s="371">
        <f xml:space="preserve"> Equity!BX$17</f>
        <v>0</v>
      </c>
      <c r="BY49" s="371">
        <f xml:space="preserve"> Equity!BY$17</f>
        <v>0</v>
      </c>
      <c r="BZ49" s="371">
        <f xml:space="preserve"> Equity!BZ$17</f>
        <v>0</v>
      </c>
      <c r="CA49" s="371">
        <f xml:space="preserve"> Equity!CA$17</f>
        <v>0</v>
      </c>
      <c r="CB49" s="371">
        <f xml:space="preserve"> Equity!CB$17</f>
        <v>0</v>
      </c>
      <c r="CC49" s="371">
        <f xml:space="preserve"> Equity!CC$17</f>
        <v>0</v>
      </c>
      <c r="CD49" s="371">
        <f xml:space="preserve"> Equity!CD$17</f>
        <v>0</v>
      </c>
      <c r="CE49" s="371">
        <f xml:space="preserve"> Equity!CE$17</f>
        <v>0</v>
      </c>
      <c r="CF49" s="371">
        <f xml:space="preserve"> Equity!CF$17</f>
        <v>0</v>
      </c>
      <c r="CG49" s="371">
        <f xml:space="preserve"> Equity!CG$17</f>
        <v>0</v>
      </c>
      <c r="CH49" s="371">
        <f xml:space="preserve"> Equity!CH$17</f>
        <v>0</v>
      </c>
      <c r="CI49" s="371">
        <f xml:space="preserve"> Equity!CI$17</f>
        <v>0</v>
      </c>
      <c r="CJ49" s="371">
        <f xml:space="preserve"> Equity!CJ$17</f>
        <v>0</v>
      </c>
      <c r="CK49" s="371">
        <f xml:space="preserve"> Equity!CK$17</f>
        <v>0</v>
      </c>
      <c r="CL49" s="371">
        <f xml:space="preserve"> Equity!CL$17</f>
        <v>0</v>
      </c>
      <c r="CM49" s="371">
        <f xml:space="preserve"> Equity!CM$17</f>
        <v>0</v>
      </c>
      <c r="CN49" s="371">
        <f xml:space="preserve"> Equity!CN$17</f>
        <v>0</v>
      </c>
      <c r="CO49" s="371">
        <f xml:space="preserve"> Equity!CO$17</f>
        <v>0</v>
      </c>
      <c r="CP49" s="371">
        <f xml:space="preserve"> Equity!CP$17</f>
        <v>0</v>
      </c>
      <c r="CQ49" s="371">
        <f xml:space="preserve"> Equity!CQ$17</f>
        <v>0</v>
      </c>
      <c r="CR49" s="371">
        <f xml:space="preserve"> Equity!CR$17</f>
        <v>0</v>
      </c>
      <c r="CS49" s="371">
        <f xml:space="preserve"> Equity!CS$17</f>
        <v>0</v>
      </c>
      <c r="CT49" s="371">
        <f xml:space="preserve"> Equity!CT$17</f>
        <v>0</v>
      </c>
      <c r="CU49" s="371">
        <f xml:space="preserve"> Equity!CU$17</f>
        <v>0</v>
      </c>
      <c r="CV49" s="371">
        <f xml:space="preserve"> Equity!CV$17</f>
        <v>0</v>
      </c>
      <c r="CW49" s="371">
        <f xml:space="preserve"> Equity!CW$17</f>
        <v>0</v>
      </c>
      <c r="CX49" s="371">
        <f xml:space="preserve"> Equity!CX$17</f>
        <v>0</v>
      </c>
      <c r="CY49" s="371">
        <f xml:space="preserve"> Equity!CY$17</f>
        <v>0</v>
      </c>
      <c r="CZ49" s="371">
        <f xml:space="preserve"> Equity!CZ$17</f>
        <v>0</v>
      </c>
      <c r="DA49" s="371">
        <f xml:space="preserve"> Equity!DA$17</f>
        <v>0</v>
      </c>
      <c r="DB49" s="371">
        <f xml:space="preserve"> Equity!DB$17</f>
        <v>0</v>
      </c>
      <c r="DC49" s="371">
        <f xml:space="preserve"> Equity!DC$17</f>
        <v>0</v>
      </c>
      <c r="DD49" s="371">
        <f xml:space="preserve"> Equity!DD$17</f>
        <v>0</v>
      </c>
      <c r="DE49" s="371">
        <f xml:space="preserve"> Equity!DE$17</f>
        <v>0</v>
      </c>
      <c r="DF49" s="371">
        <f xml:space="preserve"> Equity!DF$17</f>
        <v>0</v>
      </c>
      <c r="DG49" s="371">
        <f xml:space="preserve"> Equity!DG$17</f>
        <v>0</v>
      </c>
      <c r="DH49" s="371">
        <f xml:space="preserve"> Equity!DH$17</f>
        <v>-30000.000000000004</v>
      </c>
      <c r="DI49" s="371">
        <f xml:space="preserve"> Equity!DI$17</f>
        <v>0</v>
      </c>
      <c r="DJ49" s="371">
        <f xml:space="preserve"> Equity!DJ$17</f>
        <v>0</v>
      </c>
      <c r="DK49" s="371">
        <f xml:space="preserve"> Equity!DK$17</f>
        <v>0</v>
      </c>
      <c r="DL49" s="371">
        <f xml:space="preserve"> Equity!DL$17</f>
        <v>0</v>
      </c>
      <c r="DM49" s="371">
        <f xml:space="preserve"> Equity!DM$17</f>
        <v>0</v>
      </c>
      <c r="DN49" s="371">
        <f xml:space="preserve"> Equity!DN$17</f>
        <v>0</v>
      </c>
      <c r="DO49" s="371">
        <f xml:space="preserve"> Equity!DO$17</f>
        <v>0</v>
      </c>
      <c r="DP49" s="371">
        <f xml:space="preserve"> Equity!DP$17</f>
        <v>0</v>
      </c>
      <c r="DQ49" s="371">
        <f xml:space="preserve"> Equity!DQ$17</f>
        <v>0</v>
      </c>
      <c r="DR49" s="371">
        <f xml:space="preserve"> Equity!DR$17</f>
        <v>0</v>
      </c>
      <c r="DS49" s="371">
        <f xml:space="preserve"> Equity!DS$17</f>
        <v>0</v>
      </c>
      <c r="DT49" s="371">
        <f xml:space="preserve"> Equity!DT$17</f>
        <v>0</v>
      </c>
      <c r="DU49" s="371">
        <f xml:space="preserve"> Equity!DU$17</f>
        <v>0</v>
      </c>
      <c r="DV49" s="371">
        <f xml:space="preserve"> Equity!DV$17</f>
        <v>0</v>
      </c>
      <c r="DW49" s="371">
        <f xml:space="preserve"> Equity!DW$17</f>
        <v>0</v>
      </c>
      <c r="DX49" s="371">
        <f xml:space="preserve"> Equity!DX$17</f>
        <v>0</v>
      </c>
      <c r="DY49" s="371">
        <f xml:space="preserve"> Equity!DY$17</f>
        <v>0</v>
      </c>
      <c r="DZ49" s="371">
        <f xml:space="preserve"> Equity!DZ$17</f>
        <v>0</v>
      </c>
      <c r="EA49" s="371">
        <f xml:space="preserve"> Equity!EA$17</f>
        <v>0</v>
      </c>
      <c r="EB49" s="371">
        <f xml:space="preserve"> Equity!EB$17</f>
        <v>0</v>
      </c>
      <c r="EC49" s="371">
        <f xml:space="preserve"> Equity!EC$17</f>
        <v>0</v>
      </c>
      <c r="ED49" s="371">
        <f xml:space="preserve"> Equity!ED$17</f>
        <v>0</v>
      </c>
      <c r="EE49" s="371">
        <f xml:space="preserve"> Equity!EE$17</f>
        <v>0</v>
      </c>
      <c r="EF49" s="371">
        <f xml:space="preserve"> Equity!EF$17</f>
        <v>0</v>
      </c>
      <c r="EG49" s="371">
        <f xml:space="preserve"> Equity!EG$17</f>
        <v>0</v>
      </c>
      <c r="EH49" s="371">
        <f xml:space="preserve"> Equity!EH$17</f>
        <v>0</v>
      </c>
      <c r="EI49" s="371">
        <f xml:space="preserve"> Equity!EI$17</f>
        <v>0</v>
      </c>
      <c r="EJ49" s="371">
        <f xml:space="preserve"> Equity!EJ$17</f>
        <v>0</v>
      </c>
      <c r="EK49" s="371">
        <f xml:space="preserve"> Equity!EK$17</f>
        <v>0</v>
      </c>
      <c r="EL49" s="371">
        <f xml:space="preserve"> Equity!EL$17</f>
        <v>0</v>
      </c>
      <c r="EM49" s="371">
        <f xml:space="preserve"> Equity!EM$17</f>
        <v>0</v>
      </c>
      <c r="EN49" s="371">
        <f xml:space="preserve"> Equity!EN$17</f>
        <v>0</v>
      </c>
      <c r="EO49" s="371">
        <f xml:space="preserve"> Equity!EO$17</f>
        <v>0</v>
      </c>
      <c r="EP49" s="371">
        <f xml:space="preserve"> Equity!EP$17</f>
        <v>0</v>
      </c>
      <c r="EQ49" s="371">
        <f xml:space="preserve"> Equity!EQ$17</f>
        <v>0</v>
      </c>
      <c r="ER49" s="371">
        <f xml:space="preserve"> Equity!ER$17</f>
        <v>0</v>
      </c>
      <c r="ES49" s="371">
        <f xml:space="preserve"> Equity!ES$17</f>
        <v>0</v>
      </c>
      <c r="ET49" s="371">
        <f xml:space="preserve"> Equity!ET$17</f>
        <v>0</v>
      </c>
      <c r="EU49" s="371">
        <f xml:space="preserve"> Equity!EU$17</f>
        <v>0</v>
      </c>
      <c r="EV49" s="371">
        <f xml:space="preserve"> Equity!EV$17</f>
        <v>0</v>
      </c>
      <c r="EW49" s="371">
        <f xml:space="preserve"> Equity!EW$17</f>
        <v>0</v>
      </c>
      <c r="EX49" s="371">
        <f xml:space="preserve"> Equity!EX$17</f>
        <v>0</v>
      </c>
      <c r="EY49" s="371">
        <f xml:space="preserve"> Equity!EY$17</f>
        <v>0</v>
      </c>
      <c r="EZ49" s="371">
        <f xml:space="preserve"> Equity!EZ$17</f>
        <v>0</v>
      </c>
      <c r="FA49" s="371">
        <f xml:space="preserve"> Equity!FA$17</f>
        <v>0</v>
      </c>
      <c r="FB49" s="371">
        <f xml:space="preserve"> Equity!FB$17</f>
        <v>0</v>
      </c>
      <c r="FC49" s="371">
        <f xml:space="preserve"> Equity!FC$17</f>
        <v>0</v>
      </c>
      <c r="FD49" s="371">
        <f xml:space="preserve"> Equity!FD$17</f>
        <v>0</v>
      </c>
      <c r="FE49" s="371">
        <f xml:space="preserve"> Equity!FE$17</f>
        <v>0</v>
      </c>
      <c r="FF49" s="371">
        <f xml:space="preserve"> Equity!FF$17</f>
        <v>0</v>
      </c>
      <c r="FG49" s="371">
        <f xml:space="preserve"> Equity!FG$17</f>
        <v>0</v>
      </c>
      <c r="FH49" s="371">
        <f xml:space="preserve"> Equity!FH$17</f>
        <v>0</v>
      </c>
      <c r="FI49" s="371">
        <f xml:space="preserve"> Equity!FI$17</f>
        <v>0</v>
      </c>
      <c r="FJ49" s="371">
        <f xml:space="preserve"> Equity!FJ$17</f>
        <v>0</v>
      </c>
      <c r="FK49" s="371">
        <f xml:space="preserve"> Equity!FK$17</f>
        <v>0</v>
      </c>
      <c r="FL49" s="371">
        <f xml:space="preserve"> Equity!FL$17</f>
        <v>0</v>
      </c>
      <c r="FM49" s="371">
        <f xml:space="preserve"> Equity!FM$17</f>
        <v>0</v>
      </c>
      <c r="FN49" s="371">
        <f xml:space="preserve"> Equity!FN$17</f>
        <v>0</v>
      </c>
      <c r="FO49" s="371">
        <f xml:space="preserve"> Equity!FO$17</f>
        <v>0</v>
      </c>
      <c r="FP49" s="371">
        <f xml:space="preserve"> Equity!FP$17</f>
        <v>0</v>
      </c>
      <c r="FQ49" s="371">
        <f xml:space="preserve"> Equity!FQ$17</f>
        <v>0</v>
      </c>
      <c r="FR49" s="371">
        <f xml:space="preserve"> Equity!FR$17</f>
        <v>0</v>
      </c>
      <c r="FS49" s="371">
        <f xml:space="preserve"> Equity!FS$17</f>
        <v>0</v>
      </c>
      <c r="FT49" s="371">
        <f xml:space="preserve"> Equity!FT$17</f>
        <v>0</v>
      </c>
      <c r="FU49" s="371">
        <f xml:space="preserve"> Equity!FU$17</f>
        <v>0</v>
      </c>
      <c r="FV49" s="371">
        <f xml:space="preserve"> Equity!FV$17</f>
        <v>0</v>
      </c>
      <c r="FW49" s="371">
        <f xml:space="preserve"> Equity!FW$17</f>
        <v>0</v>
      </c>
      <c r="FX49" s="371">
        <f xml:space="preserve"> Equity!FX$17</f>
        <v>0</v>
      </c>
      <c r="FY49" s="371">
        <f xml:space="preserve"> Equity!FY$17</f>
        <v>0</v>
      </c>
      <c r="FZ49" s="371">
        <f xml:space="preserve"> Equity!FZ$17</f>
        <v>0</v>
      </c>
      <c r="GA49" s="371">
        <f xml:space="preserve"> Equity!GA$17</f>
        <v>0</v>
      </c>
      <c r="GB49" s="371">
        <f xml:space="preserve"> Equity!GB$17</f>
        <v>0</v>
      </c>
      <c r="GC49" s="371">
        <f xml:space="preserve"> Equity!GC$17</f>
        <v>0</v>
      </c>
      <c r="GD49" s="371">
        <f xml:space="preserve"> Equity!GD$17</f>
        <v>0</v>
      </c>
      <c r="GE49" s="371">
        <f xml:space="preserve"> Equity!GE$17</f>
        <v>0</v>
      </c>
      <c r="GF49" s="371">
        <f xml:space="preserve"> Equity!GF$17</f>
        <v>0</v>
      </c>
      <c r="GG49" s="371">
        <f xml:space="preserve"> Equity!GG$17</f>
        <v>0</v>
      </c>
      <c r="GH49" s="371">
        <f xml:space="preserve"> Equity!GH$17</f>
        <v>0</v>
      </c>
      <c r="GI49" s="371">
        <f xml:space="preserve"> Equity!GI$17</f>
        <v>0</v>
      </c>
      <c r="GJ49" s="371">
        <f xml:space="preserve"> Equity!GJ$17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210977.06632059271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1961.8750000000018</v>
      </c>
      <c r="N50" s="280">
        <f t="shared" si="50"/>
        <v>2450.6750000000011</v>
      </c>
      <c r="O50" s="280">
        <f t="shared" si="50"/>
        <v>-752.46250000000146</v>
      </c>
      <c r="P50" s="280">
        <f t="shared" si="50"/>
        <v>-701.625</v>
      </c>
      <c r="Q50" s="280">
        <f t="shared" si="50"/>
        <v>2047.4712686567191</v>
      </c>
      <c r="R50" s="280">
        <f t="shared" si="50"/>
        <v>2535.1436567164192</v>
      </c>
      <c r="S50" s="280">
        <f t="shared" si="50"/>
        <v>-651.91766169154289</v>
      </c>
      <c r="T50" s="280">
        <f t="shared" si="50"/>
        <v>-603.53016169154171</v>
      </c>
      <c r="U50" s="280">
        <f t="shared" si="50"/>
        <v>2133.1962872206159</v>
      </c>
      <c r="V50" s="280">
        <f t="shared" si="50"/>
        <v>2619.7527678770348</v>
      </c>
      <c r="W50" s="280">
        <f t="shared" si="50"/>
        <v>-551.31234994183296</v>
      </c>
      <c r="X50" s="280">
        <f t="shared" si="50"/>
        <v>-514.25609994183151</v>
      </c>
      <c r="Y50" s="280">
        <f t="shared" si="50"/>
        <v>2219.0494151448911</v>
      </c>
      <c r="Z50" s="280">
        <f t="shared" si="50"/>
        <v>2704.5016347035175</v>
      </c>
      <c r="AA50" s="280">
        <f t="shared" si="50"/>
        <v>-450.64686561376493</v>
      </c>
      <c r="AB50" s="280">
        <f t="shared" si="50"/>
        <v>-407.15936561376293</v>
      </c>
      <c r="AC50" s="280">
        <f t="shared" si="50"/>
        <v>2305.0300150695452</v>
      </c>
      <c r="AD50" s="280">
        <f t="shared" si="50"/>
        <v>2789.3895618940492</v>
      </c>
      <c r="AE50" s="280">
        <f t="shared" si="50"/>
        <v>-349.92150807339704</v>
      </c>
      <c r="AF50" s="280">
        <f t="shared" si="50"/>
        <v>-308.88400807339531</v>
      </c>
      <c r="AG50" s="280">
        <f t="shared" si="50"/>
        <v>2391.1374528055185</v>
      </c>
      <c r="AH50" s="280">
        <f t="shared" si="50"/>
        <v>2874.4158576060199</v>
      </c>
      <c r="AI50" s="280">
        <f t="shared" si="50"/>
        <v>-249.136575197409</v>
      </c>
      <c r="AJ50" s="280">
        <f t="shared" si="50"/>
        <v>-210.549075197408</v>
      </c>
      <c r="AK50" s="280">
        <f t="shared" si="50"/>
        <v>2477.371097318925</v>
      </c>
      <c r="AL50" s="280">
        <f t="shared" si="50"/>
        <v>2959.5798334388264</v>
      </c>
      <c r="AM50" s="280">
        <f t="shared" si="50"/>
        <v>-148.29236338050623</v>
      </c>
      <c r="AN50" s="280">
        <f t="shared" si="50"/>
        <v>-116.13611338050487</v>
      </c>
      <c r="AO50" s="280">
        <f t="shared" si="50"/>
        <v>2563.7303207153482</v>
      </c>
      <c r="AP50" s="280">
        <f t="shared" ref="AP50:BU50" si="51" xml:space="preserve"> AP47 + AP49</f>
        <v>3044.8808044167417</v>
      </c>
      <c r="AQ50" s="280">
        <f t="shared" si="51"/>
        <v>-47.389167542792165</v>
      </c>
      <c r="AR50" s="280">
        <f t="shared" si="51"/>
        <v>-13.701667542790801</v>
      </c>
      <c r="AS50" s="280">
        <f t="shared" si="51"/>
        <v>2650.214498224228</v>
      </c>
      <c r="AT50" s="280">
        <f t="shared" si="51"/>
        <v>3130.3180889718847</v>
      </c>
      <c r="AU50" s="280">
        <f t="shared" si="51"/>
        <v>53.57271886289368</v>
      </c>
      <c r="AV50" s="280">
        <f t="shared" si="51"/>
        <v>84.810218862894544</v>
      </c>
      <c r="AW50" s="280">
        <f t="shared" si="51"/>
        <v>2736.823008183313</v>
      </c>
      <c r="AX50" s="280">
        <f t="shared" si="51"/>
        <v>3215.891008927249</v>
      </c>
      <c r="AY50" s="280">
        <f t="shared" si="51"/>
        <v>154.59300384367543</v>
      </c>
      <c r="AZ50" s="280">
        <f t="shared" si="51"/>
        <v>183.38050384367671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-28207.439063585953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371" t="str">
        <f xml:space="preserve"> Equity!E$63</f>
        <v>Dividends paid</v>
      </c>
      <c r="F52" s="371">
        <f xml:space="preserve"> Equity!F$63</f>
        <v>0</v>
      </c>
      <c r="G52" s="371" t="str">
        <f xml:space="preserve"> Equity!G$63</f>
        <v>$ 000s</v>
      </c>
      <c r="H52" s="371">
        <f xml:space="preserve"> Equity!H$63</f>
        <v>-210977.06632059277</v>
      </c>
      <c r="I52" s="371">
        <f xml:space="preserve"> Equity!I$63</f>
        <v>0</v>
      </c>
      <c r="J52" s="371">
        <f xml:space="preserve"> Equity!J$63</f>
        <v>0</v>
      </c>
      <c r="K52" s="371">
        <f xml:space="preserve"> Equity!K$63</f>
        <v>0</v>
      </c>
      <c r="L52" s="371">
        <f xml:space="preserve"> Equity!L$63</f>
        <v>0</v>
      </c>
      <c r="M52" s="371">
        <f xml:space="preserve"> Equity!M$63</f>
        <v>-1961.8750000000018</v>
      </c>
      <c r="N52" s="371">
        <f xml:space="preserve"> Equity!N$63</f>
        <v>-2450.6750000000011</v>
      </c>
      <c r="O52" s="371">
        <f xml:space="preserve"> Equity!O$63</f>
        <v>0</v>
      </c>
      <c r="P52" s="371">
        <f xml:space="preserve"> Equity!P$63</f>
        <v>0</v>
      </c>
      <c r="Q52" s="371">
        <f xml:space="preserve"> Equity!Q$63</f>
        <v>-593.38376865671762</v>
      </c>
      <c r="R52" s="371">
        <f xml:space="preserve"> Equity!R$63</f>
        <v>-2535.1436567164192</v>
      </c>
      <c r="S52" s="371">
        <f xml:space="preserve"> Equity!S$63</f>
        <v>0</v>
      </c>
      <c r="T52" s="371">
        <f xml:space="preserve"> Equity!T$63</f>
        <v>0</v>
      </c>
      <c r="U52" s="371">
        <f xml:space="preserve"> Equity!U$63</f>
        <v>-877.74846383753129</v>
      </c>
      <c r="V52" s="371">
        <f xml:space="preserve"> Equity!V$63</f>
        <v>-2619.7527678770348</v>
      </c>
      <c r="W52" s="371">
        <f xml:space="preserve"> Equity!W$63</f>
        <v>0</v>
      </c>
      <c r="X52" s="371">
        <f xml:space="preserve"> Equity!X$63</f>
        <v>0</v>
      </c>
      <c r="Y52" s="371">
        <f xml:space="preserve"> Equity!Y$63</f>
        <v>-1153.4809652612266</v>
      </c>
      <c r="Z52" s="371">
        <f xml:space="preserve"> Equity!Z$63</f>
        <v>-2704.5016347035175</v>
      </c>
      <c r="AA52" s="371">
        <f xml:space="preserve"> Equity!AA$63</f>
        <v>0</v>
      </c>
      <c r="AB52" s="371">
        <f xml:space="preserve"> Equity!AB$63</f>
        <v>0</v>
      </c>
      <c r="AC52" s="371">
        <f xml:space="preserve"> Equity!AC$63</f>
        <v>-1447.2237838420174</v>
      </c>
      <c r="AD52" s="371">
        <f xml:space="preserve"> Equity!AD$63</f>
        <v>-2789.3895618940492</v>
      </c>
      <c r="AE52" s="371">
        <f xml:space="preserve"> Equity!AE$63</f>
        <v>0</v>
      </c>
      <c r="AF52" s="371">
        <f xml:space="preserve"> Equity!AF$63</f>
        <v>0</v>
      </c>
      <c r="AG52" s="371">
        <f xml:space="preserve"> Equity!AG$63</f>
        <v>-1732.3319366587261</v>
      </c>
      <c r="AH52" s="371">
        <f xml:space="preserve"> Equity!AH$63</f>
        <v>-2874.4158576060199</v>
      </c>
      <c r="AI52" s="371">
        <f xml:space="preserve"> Equity!AI$63</f>
        <v>0</v>
      </c>
      <c r="AJ52" s="371">
        <f xml:space="preserve"> Equity!AJ$63</f>
        <v>0</v>
      </c>
      <c r="AK52" s="371">
        <f xml:space="preserve"> Equity!AK$63</f>
        <v>-2017.685446924108</v>
      </c>
      <c r="AL52" s="371">
        <f xml:space="preserve"> Equity!AL$63</f>
        <v>-2959.5798334388264</v>
      </c>
      <c r="AM52" s="371">
        <f xml:space="preserve"> Equity!AM$63</f>
        <v>0</v>
      </c>
      <c r="AN52" s="371">
        <f xml:space="preserve"> Equity!AN$63</f>
        <v>0</v>
      </c>
      <c r="AO52" s="371">
        <f xml:space="preserve"> Equity!AO$63</f>
        <v>-2299.3018439543371</v>
      </c>
      <c r="AP52" s="371">
        <f xml:space="preserve"> Equity!AP$63</f>
        <v>-3044.8808044167417</v>
      </c>
      <c r="AQ52" s="371">
        <f xml:space="preserve"> Equity!AQ$63</f>
        <v>0</v>
      </c>
      <c r="AR52" s="371">
        <f xml:space="preserve"> Equity!AR$63</f>
        <v>0</v>
      </c>
      <c r="AS52" s="371">
        <f xml:space="preserve"> Equity!AS$63</f>
        <v>-2589.123663138645</v>
      </c>
      <c r="AT52" s="371">
        <f xml:space="preserve"> Equity!AT$63</f>
        <v>-3130.3180889718847</v>
      </c>
      <c r="AU52" s="371">
        <f xml:space="preserve"> Equity!AU$63</f>
        <v>-53.57271886289368</v>
      </c>
      <c r="AV52" s="371">
        <f xml:space="preserve"> Equity!AV$63</f>
        <v>-84.810218862894544</v>
      </c>
      <c r="AW52" s="371">
        <f xml:space="preserve"> Equity!AW$63</f>
        <v>-2736.823008183313</v>
      </c>
      <c r="AX52" s="371">
        <f xml:space="preserve"> Equity!AX$63</f>
        <v>-3215.891008927249</v>
      </c>
      <c r="AY52" s="371">
        <f xml:space="preserve"> Equity!AY$63</f>
        <v>-154.59300384367543</v>
      </c>
      <c r="AZ52" s="371">
        <f xml:space="preserve"> Equity!AZ$63</f>
        <v>-183.38050384367671</v>
      </c>
      <c r="BA52" s="371">
        <f xml:space="preserve"> Equity!BA$63</f>
        <v>-4573.5552320231973</v>
      </c>
      <c r="BB52" s="371">
        <f xml:space="preserve"> Equity!BB$63</f>
        <v>-5023.42388947985</v>
      </c>
      <c r="BC52" s="371">
        <f xml:space="preserve"> Equity!BC$63</f>
        <v>-1949.3213968593791</v>
      </c>
      <c r="BD52" s="371">
        <f xml:space="preserve"> Equity!BD$63</f>
        <v>-1949.3213968593805</v>
      </c>
      <c r="BE52" s="371">
        <f xml:space="preserve"> Equity!BE$63</f>
        <v>-4548.9355542519379</v>
      </c>
      <c r="BF52" s="371">
        <f xml:space="preserve"> Equity!BF$63</f>
        <v>-4996.5660591839314</v>
      </c>
      <c r="BG52" s="371">
        <f xml:space="preserve"> Equity!BG$63</f>
        <v>-1937.7576088153023</v>
      </c>
      <c r="BH52" s="371">
        <f xml:space="preserve"> Equity!BH$63</f>
        <v>-1937.7576088153037</v>
      </c>
      <c r="BI52" s="371">
        <f xml:space="preserve"> Equity!BI$63</f>
        <v>-4524.4383624397406</v>
      </c>
      <c r="BJ52" s="371">
        <f xml:space="preserve"> Equity!BJ$63</f>
        <v>-4969.8418499342615</v>
      </c>
      <c r="BK52" s="371">
        <f xml:space="preserve"> Equity!BK$63</f>
        <v>-1926.2513520550283</v>
      </c>
      <c r="BL52" s="371">
        <f xml:space="preserve"> Equity!BL$63</f>
        <v>-1926.2513520550297</v>
      </c>
      <c r="BM52" s="371">
        <f xml:space="preserve"> Equity!BM$63</f>
        <v>-4500.0630472037219</v>
      </c>
      <c r="BN52" s="371">
        <f xml:space="preserve"> Equity!BN$63</f>
        <v>-4943.2505969495141</v>
      </c>
      <c r="BO52" s="371">
        <f xml:space="preserve"> Equity!BO$63</f>
        <v>-1914.8023403532616</v>
      </c>
      <c r="BP52" s="371">
        <f xml:space="preserve"> Equity!BP$63</f>
        <v>-1914.8023403532634</v>
      </c>
      <c r="BQ52" s="371">
        <f xml:space="preserve"> Equity!BQ$63</f>
        <v>-4475.8090021927592</v>
      </c>
      <c r="BR52" s="371">
        <f xml:space="preserve"> Equity!BR$63</f>
        <v>-4916.791638755737</v>
      </c>
      <c r="BS52" s="371">
        <f xml:space="preserve"> Equity!BS$63</f>
        <v>-1903.4102889087189</v>
      </c>
      <c r="BT52" s="371">
        <f xml:space="preserve"> Equity!BT$63</f>
        <v>-1903.4102889087203</v>
      </c>
      <c r="BU52" s="371">
        <f xml:space="preserve"> Equity!BU$63</f>
        <v>-4451.675624072398</v>
      </c>
      <c r="BV52" s="371">
        <f xml:space="preserve"> Equity!BV$63</f>
        <v>-4890.464317169889</v>
      </c>
      <c r="BW52" s="371">
        <f xml:space="preserve"> Equity!BW$63</f>
        <v>-1892.0749143370344</v>
      </c>
      <c r="BX52" s="371">
        <f xml:space="preserve"> Equity!BX$63</f>
        <v>-1892.0749143370358</v>
      </c>
      <c r="BY52" s="371">
        <f xml:space="preserve"> Equity!BY$63</f>
        <v>-4427.6623125098486</v>
      </c>
      <c r="BZ52" s="371">
        <f xml:space="preserve"> Equity!BZ$63</f>
        <v>-4864.2679772834717</v>
      </c>
      <c r="CA52" s="371">
        <f xml:space="preserve"> Equity!CA$63</f>
        <v>-1880.7959346637153</v>
      </c>
      <c r="CB52" s="371">
        <f xml:space="preserve"> Equity!CB$63</f>
        <v>-1880.7959346637167</v>
      </c>
      <c r="CC52" s="371">
        <f xml:space="preserve"> Equity!CC$63</f>
        <v>-4403.7684701590542</v>
      </c>
      <c r="CD52" s="371">
        <f xml:space="preserve"> Equity!CD$63</f>
        <v>-4838.2019674462408</v>
      </c>
      <c r="CE52" s="371">
        <f xml:space="preserve"> Equity!CE$63</f>
        <v>-869.57306931713674</v>
      </c>
      <c r="CF52" s="371">
        <f xml:space="preserve"> Equity!CF$63</f>
        <v>-869.57306931713174</v>
      </c>
      <c r="CG52" s="371">
        <f xml:space="preserve"> Equity!CG$63</f>
        <v>-3379.993502645827</v>
      </c>
      <c r="CH52" s="371">
        <f xml:space="preserve"> Equity!CH$63</f>
        <v>-3812.265639249993</v>
      </c>
      <c r="CI52" s="371">
        <f xml:space="preserve"> Equity!CI$63</f>
        <v>-858.40603912152346</v>
      </c>
      <c r="CJ52" s="371">
        <f xml:space="preserve"> Equity!CJ$63</f>
        <v>-858.40603912152437</v>
      </c>
      <c r="CK52" s="371">
        <f xml:space="preserve"> Equity!CK$63</f>
        <v>-3356.3368185530626</v>
      </c>
      <c r="CL52" s="371">
        <f xml:space="preserve"> Equity!CL$63</f>
        <v>-3786.45834751243</v>
      </c>
      <c r="CM52" s="371">
        <f xml:space="preserve"> Equity!CM$63</f>
        <v>-847.29456629007291</v>
      </c>
      <c r="CN52" s="371">
        <f xml:space="preserve"> Equity!CN$63</f>
        <v>-847.29456629007427</v>
      </c>
      <c r="CO52" s="371">
        <f xml:space="preserve"> Equity!CO$63</f>
        <v>-3332.7978294060313</v>
      </c>
      <c r="CP52" s="371">
        <f xml:space="preserve"> Equity!CP$63</f>
        <v>-3760.779450261125</v>
      </c>
      <c r="CQ52" s="371">
        <f xml:space="preserve"> Equity!CQ$63</f>
        <v>-836.23837441798332</v>
      </c>
      <c r="CR52" s="371">
        <f xml:space="preserve"> Equity!CR$63</f>
        <v>-836.23837441798423</v>
      </c>
      <c r="CS52" s="371">
        <f xml:space="preserve"> Equity!CS$63</f>
        <v>-3309.375949657745</v>
      </c>
      <c r="CT52" s="371">
        <f xml:space="preserve"> Equity!CT$63</f>
        <v>-3735.2283087175392</v>
      </c>
      <c r="CU52" s="371">
        <f xml:space="preserve"> Equity!CU$63</f>
        <v>-825.23718847560622</v>
      </c>
      <c r="CV52" s="371">
        <f xml:space="preserve"> Equity!CV$63</f>
        <v>-825.23718847560713</v>
      </c>
      <c r="CW52" s="371">
        <f xml:space="preserve"> Equity!CW$63</f>
        <v>-3286.0705966743726</v>
      </c>
      <c r="CX52" s="371">
        <f xml:space="preserve"> Equity!CX$63</f>
        <v>-3709.8042872811347</v>
      </c>
      <c r="CY52" s="371">
        <f xml:space="preserve"> Equity!CY$63</f>
        <v>-814.29073480159832</v>
      </c>
      <c r="CZ52" s="371">
        <f xml:space="preserve"> Equity!CZ$63</f>
        <v>-814.29073480159968</v>
      </c>
      <c r="DA52" s="371">
        <f xml:space="preserve"> Equity!DA$63</f>
        <v>-3262.881190720771</v>
      </c>
      <c r="DB52" s="371">
        <f xml:space="preserve"> Equity!DB$63</f>
        <v>-3684.5067535135677</v>
      </c>
      <c r="DC52" s="371">
        <f xml:space="preserve"> Equity!DC$63</f>
        <v>-803.3987410961181</v>
      </c>
      <c r="DD52" s="371">
        <f xml:space="preserve"> Equity!DD$63</f>
        <v>-803.39874109611901</v>
      </c>
      <c r="DE52" s="371">
        <f xml:space="preserve"> Equity!DE$63</f>
        <v>-3239.8071549460401</v>
      </c>
      <c r="DF52" s="371">
        <f xml:space="preserve"> Equity!DF$63</f>
        <v>-3659.3350781229528</v>
      </c>
      <c r="DG52" s="371">
        <f xml:space="preserve"> Equity!DG$63</f>
        <v>-792.56093641404777</v>
      </c>
      <c r="DH52" s="371">
        <f xml:space="preserve"> Equity!DH$63</f>
        <v>-792.56093641404004</v>
      </c>
      <c r="DI52" s="371">
        <f xml:space="preserve"> Equity!DI$63</f>
        <v>0</v>
      </c>
      <c r="DJ52" s="371">
        <f xml:space="preserve"> Equity!DJ$63</f>
        <v>0</v>
      </c>
      <c r="DK52" s="371">
        <f xml:space="preserve"> Equity!DK$63</f>
        <v>0</v>
      </c>
      <c r="DL52" s="371">
        <f xml:space="preserve"> Equity!DL$63</f>
        <v>0</v>
      </c>
      <c r="DM52" s="371">
        <f xml:space="preserve"> Equity!DM$63</f>
        <v>0</v>
      </c>
      <c r="DN52" s="371">
        <f xml:space="preserve"> Equity!DN$63</f>
        <v>0</v>
      </c>
      <c r="DO52" s="371">
        <f xml:space="preserve"> Equity!DO$63</f>
        <v>0</v>
      </c>
      <c r="DP52" s="371">
        <f xml:space="preserve"> Equity!DP$63</f>
        <v>0</v>
      </c>
      <c r="DQ52" s="371">
        <f xml:space="preserve"> Equity!DQ$63</f>
        <v>0</v>
      </c>
      <c r="DR52" s="371">
        <f xml:space="preserve"> Equity!DR$63</f>
        <v>0</v>
      </c>
      <c r="DS52" s="371">
        <f xml:space="preserve"> Equity!DS$63</f>
        <v>0</v>
      </c>
      <c r="DT52" s="371">
        <f xml:space="preserve"> Equity!DT$63</f>
        <v>0</v>
      </c>
      <c r="DU52" s="371">
        <f xml:space="preserve"> Equity!DU$63</f>
        <v>0</v>
      </c>
      <c r="DV52" s="371">
        <f xml:space="preserve"> Equity!DV$63</f>
        <v>0</v>
      </c>
      <c r="DW52" s="371">
        <f xml:space="preserve"> Equity!DW$63</f>
        <v>0</v>
      </c>
      <c r="DX52" s="371">
        <f xml:space="preserve"> Equity!DX$63</f>
        <v>0</v>
      </c>
      <c r="DY52" s="371">
        <f xml:space="preserve"> Equity!DY$63</f>
        <v>0</v>
      </c>
      <c r="DZ52" s="371">
        <f xml:space="preserve"> Equity!DZ$63</f>
        <v>0</v>
      </c>
      <c r="EA52" s="371">
        <f xml:space="preserve"> Equity!EA$63</f>
        <v>0</v>
      </c>
      <c r="EB52" s="371">
        <f xml:space="preserve"> Equity!EB$63</f>
        <v>0</v>
      </c>
      <c r="EC52" s="371">
        <f xml:space="preserve"> Equity!EC$63</f>
        <v>0</v>
      </c>
      <c r="ED52" s="371">
        <f xml:space="preserve"> Equity!ED$63</f>
        <v>0</v>
      </c>
      <c r="EE52" s="371">
        <f xml:space="preserve"> Equity!EE$63</f>
        <v>0</v>
      </c>
      <c r="EF52" s="371">
        <f xml:space="preserve"> Equity!EF$63</f>
        <v>0</v>
      </c>
      <c r="EG52" s="371">
        <f xml:space="preserve"> Equity!EG$63</f>
        <v>0</v>
      </c>
      <c r="EH52" s="371">
        <f xml:space="preserve"> Equity!EH$63</f>
        <v>0</v>
      </c>
      <c r="EI52" s="371">
        <f xml:space="preserve"> Equity!EI$63</f>
        <v>0</v>
      </c>
      <c r="EJ52" s="371">
        <f xml:space="preserve"> Equity!EJ$63</f>
        <v>0</v>
      </c>
      <c r="EK52" s="371">
        <f xml:space="preserve"> Equity!EK$63</f>
        <v>0</v>
      </c>
      <c r="EL52" s="371">
        <f xml:space="preserve"> Equity!EL$63</f>
        <v>0</v>
      </c>
      <c r="EM52" s="371">
        <f xml:space="preserve"> Equity!EM$63</f>
        <v>0</v>
      </c>
      <c r="EN52" s="371">
        <f xml:space="preserve"> Equity!EN$63</f>
        <v>0</v>
      </c>
      <c r="EO52" s="371">
        <f xml:space="preserve"> Equity!EO$63</f>
        <v>0</v>
      </c>
      <c r="EP52" s="371">
        <f xml:space="preserve"> Equity!EP$63</f>
        <v>0</v>
      </c>
      <c r="EQ52" s="371">
        <f xml:space="preserve"> Equity!EQ$63</f>
        <v>0</v>
      </c>
      <c r="ER52" s="371">
        <f xml:space="preserve"> Equity!ER$63</f>
        <v>0</v>
      </c>
      <c r="ES52" s="371">
        <f xml:space="preserve"> Equity!ES$63</f>
        <v>0</v>
      </c>
      <c r="ET52" s="371">
        <f xml:space="preserve"> Equity!ET$63</f>
        <v>0</v>
      </c>
      <c r="EU52" s="371">
        <f xml:space="preserve"> Equity!EU$63</f>
        <v>0</v>
      </c>
      <c r="EV52" s="371">
        <f xml:space="preserve"> Equity!EV$63</f>
        <v>0</v>
      </c>
      <c r="EW52" s="371">
        <f xml:space="preserve"> Equity!EW$63</f>
        <v>0</v>
      </c>
      <c r="EX52" s="371">
        <f xml:space="preserve"> Equity!EX$63</f>
        <v>0</v>
      </c>
      <c r="EY52" s="371">
        <f xml:space="preserve"> Equity!EY$63</f>
        <v>0</v>
      </c>
      <c r="EZ52" s="371">
        <f xml:space="preserve"> Equity!EZ$63</f>
        <v>0</v>
      </c>
      <c r="FA52" s="371">
        <f xml:space="preserve"> Equity!FA$63</f>
        <v>0</v>
      </c>
      <c r="FB52" s="371">
        <f xml:space="preserve"> Equity!FB$63</f>
        <v>0</v>
      </c>
      <c r="FC52" s="371">
        <f xml:space="preserve"> Equity!FC$63</f>
        <v>0</v>
      </c>
      <c r="FD52" s="371">
        <f xml:space="preserve"> Equity!FD$63</f>
        <v>0</v>
      </c>
      <c r="FE52" s="371">
        <f xml:space="preserve"> Equity!FE$63</f>
        <v>0</v>
      </c>
      <c r="FF52" s="371">
        <f xml:space="preserve"> Equity!FF$63</f>
        <v>0</v>
      </c>
      <c r="FG52" s="371">
        <f xml:space="preserve"> Equity!FG$63</f>
        <v>0</v>
      </c>
      <c r="FH52" s="371">
        <f xml:space="preserve"> Equity!FH$63</f>
        <v>0</v>
      </c>
      <c r="FI52" s="371">
        <f xml:space="preserve"> Equity!FI$63</f>
        <v>0</v>
      </c>
      <c r="FJ52" s="371">
        <f xml:space="preserve"> Equity!FJ$63</f>
        <v>0</v>
      </c>
      <c r="FK52" s="371">
        <f xml:space="preserve"> Equity!FK$63</f>
        <v>0</v>
      </c>
      <c r="FL52" s="371">
        <f xml:space="preserve"> Equity!FL$63</f>
        <v>0</v>
      </c>
      <c r="FM52" s="371">
        <f xml:space="preserve"> Equity!FM$63</f>
        <v>0</v>
      </c>
      <c r="FN52" s="371">
        <f xml:space="preserve"> Equity!FN$63</f>
        <v>0</v>
      </c>
      <c r="FO52" s="371">
        <f xml:space="preserve"> Equity!FO$63</f>
        <v>0</v>
      </c>
      <c r="FP52" s="371">
        <f xml:space="preserve"> Equity!FP$63</f>
        <v>0</v>
      </c>
      <c r="FQ52" s="371">
        <f xml:space="preserve"> Equity!FQ$63</f>
        <v>0</v>
      </c>
      <c r="FR52" s="371">
        <f xml:space="preserve"> Equity!FR$63</f>
        <v>0</v>
      </c>
      <c r="FS52" s="371">
        <f xml:space="preserve"> Equity!FS$63</f>
        <v>0</v>
      </c>
      <c r="FT52" s="371">
        <f xml:space="preserve"> Equity!FT$63</f>
        <v>0</v>
      </c>
      <c r="FU52" s="371">
        <f xml:space="preserve"> Equity!FU$63</f>
        <v>0</v>
      </c>
      <c r="FV52" s="371">
        <f xml:space="preserve"> Equity!FV$63</f>
        <v>0</v>
      </c>
      <c r="FW52" s="371">
        <f xml:space="preserve"> Equity!FW$63</f>
        <v>0</v>
      </c>
      <c r="FX52" s="371">
        <f xml:space="preserve"> Equity!FX$63</f>
        <v>0</v>
      </c>
      <c r="FY52" s="371">
        <f xml:space="preserve"> Equity!FY$63</f>
        <v>0</v>
      </c>
      <c r="FZ52" s="371">
        <f xml:space="preserve"> Equity!FZ$63</f>
        <v>0</v>
      </c>
      <c r="GA52" s="371">
        <f xml:space="preserve"> Equity!GA$63</f>
        <v>0</v>
      </c>
      <c r="GB52" s="371">
        <f xml:space="preserve"> Equity!GB$63</f>
        <v>0</v>
      </c>
      <c r="GC52" s="371">
        <f xml:space="preserve"> Equity!GC$63</f>
        <v>0</v>
      </c>
      <c r="GD52" s="371">
        <f xml:space="preserve"> Equity!GD$63</f>
        <v>0</v>
      </c>
      <c r="GE52" s="371">
        <f xml:space="preserve"> Equity!GE$63</f>
        <v>0</v>
      </c>
      <c r="GF52" s="371">
        <f xml:space="preserve"> Equity!GF$63</f>
        <v>0</v>
      </c>
      <c r="GG52" s="371">
        <f xml:space="preserve"> Equity!GG$63</f>
        <v>0</v>
      </c>
      <c r="GH52" s="371">
        <f xml:space="preserve"> Equity!GH$63</f>
        <v>0</v>
      </c>
      <c r="GI52" s="371">
        <f xml:space="preserve"> Equity!GI$63</f>
        <v>0</v>
      </c>
      <c r="GJ52" s="371">
        <f xml:space="preserve"> Equity!GJ$63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-752.46250000000146</v>
      </c>
      <c r="P53" s="280">
        <f t="shared" si="56"/>
        <v>-701.625</v>
      </c>
      <c r="Q53" s="280">
        <f t="shared" si="56"/>
        <v>1454.0875000000015</v>
      </c>
      <c r="R53" s="280">
        <f t="shared" si="56"/>
        <v>0</v>
      </c>
      <c r="S53" s="280">
        <f t="shared" si="56"/>
        <v>-651.91766169154289</v>
      </c>
      <c r="T53" s="280">
        <f t="shared" si="56"/>
        <v>-603.53016169154171</v>
      </c>
      <c r="U53" s="280">
        <f t="shared" si="56"/>
        <v>1255.4478233830846</v>
      </c>
      <c r="V53" s="280">
        <f t="shared" si="56"/>
        <v>0</v>
      </c>
      <c r="W53" s="280">
        <f t="shared" si="56"/>
        <v>-551.31234994183296</v>
      </c>
      <c r="X53" s="280">
        <f t="shared" si="56"/>
        <v>-514.25609994183151</v>
      </c>
      <c r="Y53" s="280">
        <f t="shared" si="56"/>
        <v>1065.5684498836645</v>
      </c>
      <c r="Z53" s="280">
        <f t="shared" si="56"/>
        <v>0</v>
      </c>
      <c r="AA53" s="280">
        <f t="shared" si="56"/>
        <v>-450.64686561376493</v>
      </c>
      <c r="AB53" s="280">
        <f t="shared" si="56"/>
        <v>-407.15936561376293</v>
      </c>
      <c r="AC53" s="280">
        <f t="shared" si="56"/>
        <v>857.80623122752786</v>
      </c>
      <c r="AD53" s="280">
        <f t="shared" si="56"/>
        <v>0</v>
      </c>
      <c r="AE53" s="280">
        <f t="shared" si="56"/>
        <v>-349.92150807339704</v>
      </c>
      <c r="AF53" s="280">
        <f t="shared" si="56"/>
        <v>-308.88400807339531</v>
      </c>
      <c r="AG53" s="280">
        <f t="shared" si="56"/>
        <v>658.80551614679234</v>
      </c>
      <c r="AH53" s="280">
        <f t="shared" si="56"/>
        <v>0</v>
      </c>
      <c r="AI53" s="280">
        <f t="shared" si="56"/>
        <v>-249.136575197409</v>
      </c>
      <c r="AJ53" s="280">
        <f t="shared" si="56"/>
        <v>-210.549075197408</v>
      </c>
      <c r="AK53" s="280">
        <f t="shared" si="56"/>
        <v>459.685650394817</v>
      </c>
      <c r="AL53" s="280">
        <f t="shared" si="56"/>
        <v>0</v>
      </c>
      <c r="AM53" s="280">
        <f t="shared" si="56"/>
        <v>-148.29236338050623</v>
      </c>
      <c r="AN53" s="280">
        <f t="shared" si="56"/>
        <v>-116.13611338050487</v>
      </c>
      <c r="AO53" s="280">
        <f t="shared" si="56"/>
        <v>264.4284767610111</v>
      </c>
      <c r="AP53" s="280">
        <f t="shared" si="56"/>
        <v>0</v>
      </c>
      <c r="AQ53" s="280">
        <f t="shared" si="56"/>
        <v>-47.389167542792165</v>
      </c>
      <c r="AR53" s="280">
        <f t="shared" si="56"/>
        <v>-13.701667542790801</v>
      </c>
      <c r="AS53" s="280">
        <f t="shared" si="56"/>
        <v>61.090835085582967</v>
      </c>
      <c r="AT53" s="280">
        <f t="shared" si="56"/>
        <v>0</v>
      </c>
      <c r="AU53" s="280">
        <f t="shared" si="56"/>
        <v>0</v>
      </c>
      <c r="AV53" s="280">
        <f t="shared" si="56"/>
        <v>0</v>
      </c>
      <c r="AW53" s="280">
        <f t="shared" si="56"/>
        <v>0</v>
      </c>
      <c r="AX53" s="280">
        <f t="shared" si="56"/>
        <v>0</v>
      </c>
      <c r="AY53" s="280">
        <f t="shared" si="56"/>
        <v>0</v>
      </c>
      <c r="AZ53" s="280">
        <f t="shared" si="56"/>
        <v>0</v>
      </c>
      <c r="BA53" s="280">
        <f t="shared" si="56"/>
        <v>0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0</v>
      </c>
      <c r="BY53" s="280">
        <f t="shared" si="57"/>
        <v>0</v>
      </c>
      <c r="BZ53" s="280">
        <f t="shared" si="57"/>
        <v>0</v>
      </c>
      <c r="CA53" s="280">
        <f t="shared" si="57"/>
        <v>0</v>
      </c>
      <c r="CB53" s="280">
        <f t="shared" si="57"/>
        <v>0</v>
      </c>
      <c r="CC53" s="280">
        <f t="shared" si="57"/>
        <v>0</v>
      </c>
      <c r="CD53" s="280">
        <f t="shared" si="57"/>
        <v>0</v>
      </c>
      <c r="CE53" s="280">
        <f t="shared" si="57"/>
        <v>999.99999999999363</v>
      </c>
      <c r="CF53" s="280">
        <f t="shared" si="57"/>
        <v>1000</v>
      </c>
      <c r="CG53" s="280">
        <f t="shared" si="57"/>
        <v>1000</v>
      </c>
      <c r="CH53" s="280">
        <f t="shared" si="57"/>
        <v>1000</v>
      </c>
      <c r="CI53" s="280">
        <f t="shared" si="57"/>
        <v>1000</v>
      </c>
      <c r="CJ53" s="280">
        <f t="shared" si="57"/>
        <v>1000</v>
      </c>
      <c r="CK53" s="280">
        <f t="shared" si="57"/>
        <v>1000</v>
      </c>
      <c r="CL53" s="280">
        <f t="shared" si="57"/>
        <v>1000</v>
      </c>
      <c r="CM53" s="280">
        <f t="shared" si="57"/>
        <v>1000</v>
      </c>
      <c r="CN53" s="280">
        <f t="shared" si="57"/>
        <v>1000</v>
      </c>
      <c r="CO53" s="280">
        <f t="shared" si="57"/>
        <v>1000</v>
      </c>
      <c r="CP53" s="280">
        <f t="shared" si="57"/>
        <v>1000</v>
      </c>
      <c r="CQ53" s="280">
        <f t="shared" si="57"/>
        <v>1000</v>
      </c>
      <c r="CR53" s="280">
        <f t="shared" si="57"/>
        <v>1000</v>
      </c>
      <c r="CS53" s="280">
        <f t="shared" si="57"/>
        <v>1000</v>
      </c>
      <c r="CT53" s="280">
        <f t="shared" si="57"/>
        <v>1000</v>
      </c>
      <c r="CU53" s="280">
        <f t="shared" si="57"/>
        <v>1000</v>
      </c>
      <c r="CV53" s="280">
        <f t="shared" si="57"/>
        <v>1000</v>
      </c>
      <c r="CW53" s="280">
        <f t="shared" si="57"/>
        <v>1000</v>
      </c>
      <c r="CX53" s="280">
        <f t="shared" si="57"/>
        <v>1000</v>
      </c>
      <c r="CY53" s="280">
        <f t="shared" si="57"/>
        <v>1000</v>
      </c>
      <c r="CZ53" s="280">
        <f t="shared" si="57"/>
        <v>1000</v>
      </c>
      <c r="DA53" s="280">
        <f t="shared" si="57"/>
        <v>1000</v>
      </c>
      <c r="DB53" s="280">
        <f t="shared" si="57"/>
        <v>1000</v>
      </c>
      <c r="DC53" s="280">
        <f t="shared" si="57"/>
        <v>1000</v>
      </c>
      <c r="DD53" s="280">
        <f t="shared" si="57"/>
        <v>1000</v>
      </c>
      <c r="DE53" s="280">
        <f t="shared" si="57"/>
        <v>1000</v>
      </c>
      <c r="DF53" s="280">
        <f t="shared" si="57"/>
        <v>1000</v>
      </c>
      <c r="DG53" s="280">
        <f t="shared" si="57"/>
        <v>1000</v>
      </c>
      <c r="DH53" s="280">
        <f t="shared" si="57"/>
        <v>-28999.999999999993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371" t="str">
        <f xml:space="preserve"> Acct!E$23</f>
        <v>Solar asset balance balance</v>
      </c>
      <c r="F59" s="371">
        <f xml:space="preserve"> Acct!F$23</f>
        <v>0</v>
      </c>
      <c r="G59" s="371" t="str">
        <f xml:space="preserve"> Acct!G$23</f>
        <v>$ 000s</v>
      </c>
      <c r="H59" s="371">
        <f xml:space="preserve"> Acct!H$23</f>
        <v>0</v>
      </c>
      <c r="I59" s="371">
        <f xml:space="preserve"> Acct!I$23</f>
        <v>0</v>
      </c>
      <c r="J59" s="371">
        <f xml:space="preserve"> Acct!J$23</f>
        <v>0</v>
      </c>
      <c r="K59" s="371">
        <f xml:space="preserve"> Acct!K$23</f>
        <v>0</v>
      </c>
      <c r="L59" s="371">
        <f xml:space="preserve"> Acct!L$23</f>
        <v>100000</v>
      </c>
      <c r="M59" s="371">
        <f xml:space="preserve"> Acct!M$23</f>
        <v>99000</v>
      </c>
      <c r="N59" s="371">
        <f xml:space="preserve"> Acct!N$23</f>
        <v>98000</v>
      </c>
      <c r="O59" s="371">
        <f xml:space="preserve"> Acct!O$23</f>
        <v>97000</v>
      </c>
      <c r="P59" s="371">
        <f xml:space="preserve"> Acct!P$23</f>
        <v>96000</v>
      </c>
      <c r="Q59" s="371">
        <f xml:space="preserve"> Acct!Q$23</f>
        <v>95000</v>
      </c>
      <c r="R59" s="371">
        <f xml:space="preserve"> Acct!R$23</f>
        <v>94000</v>
      </c>
      <c r="S59" s="371">
        <f xml:space="preserve"> Acct!S$23</f>
        <v>93000</v>
      </c>
      <c r="T59" s="371">
        <f xml:space="preserve"> Acct!T$23</f>
        <v>92000</v>
      </c>
      <c r="U59" s="371">
        <f xml:space="preserve"> Acct!U$23</f>
        <v>91000</v>
      </c>
      <c r="V59" s="371">
        <f xml:space="preserve"> Acct!V$23</f>
        <v>90000</v>
      </c>
      <c r="W59" s="371">
        <f xml:space="preserve"> Acct!W$23</f>
        <v>89000</v>
      </c>
      <c r="X59" s="371">
        <f xml:space="preserve"> Acct!X$23</f>
        <v>88000</v>
      </c>
      <c r="Y59" s="371">
        <f xml:space="preserve"> Acct!Y$23</f>
        <v>87000</v>
      </c>
      <c r="Z59" s="371">
        <f xml:space="preserve"> Acct!Z$23</f>
        <v>86000</v>
      </c>
      <c r="AA59" s="371">
        <f xml:space="preserve"> Acct!AA$23</f>
        <v>85000</v>
      </c>
      <c r="AB59" s="371">
        <f xml:space="preserve"> Acct!AB$23</f>
        <v>84000</v>
      </c>
      <c r="AC59" s="371">
        <f xml:space="preserve"> Acct!AC$23</f>
        <v>83000</v>
      </c>
      <c r="AD59" s="371">
        <f xml:space="preserve"> Acct!AD$23</f>
        <v>82000</v>
      </c>
      <c r="AE59" s="371">
        <f xml:space="preserve"> Acct!AE$23</f>
        <v>81000</v>
      </c>
      <c r="AF59" s="371">
        <f xml:space="preserve"> Acct!AF$23</f>
        <v>80000</v>
      </c>
      <c r="AG59" s="371">
        <f xml:space="preserve"> Acct!AG$23</f>
        <v>79000</v>
      </c>
      <c r="AH59" s="371">
        <f xml:space="preserve"> Acct!AH$23</f>
        <v>78000</v>
      </c>
      <c r="AI59" s="371">
        <f xml:space="preserve"> Acct!AI$23</f>
        <v>77000</v>
      </c>
      <c r="AJ59" s="371">
        <f xml:space="preserve"> Acct!AJ$23</f>
        <v>76000</v>
      </c>
      <c r="AK59" s="371">
        <f xml:space="preserve"> Acct!AK$23</f>
        <v>75000</v>
      </c>
      <c r="AL59" s="371">
        <f xml:space="preserve"> Acct!AL$23</f>
        <v>74000</v>
      </c>
      <c r="AM59" s="371">
        <f xml:space="preserve"> Acct!AM$23</f>
        <v>73000</v>
      </c>
      <c r="AN59" s="371">
        <f xml:space="preserve"> Acct!AN$23</f>
        <v>72000</v>
      </c>
      <c r="AO59" s="371">
        <f xml:space="preserve"> Acct!AO$23</f>
        <v>71000</v>
      </c>
      <c r="AP59" s="371">
        <f xml:space="preserve"> Acct!AP$23</f>
        <v>70000</v>
      </c>
      <c r="AQ59" s="371">
        <f xml:space="preserve"> Acct!AQ$23</f>
        <v>69000</v>
      </c>
      <c r="AR59" s="371">
        <f xml:space="preserve"> Acct!AR$23</f>
        <v>68000</v>
      </c>
      <c r="AS59" s="371">
        <f xml:space="preserve"> Acct!AS$23</f>
        <v>67000</v>
      </c>
      <c r="AT59" s="371">
        <f xml:space="preserve"> Acct!AT$23</f>
        <v>66000</v>
      </c>
      <c r="AU59" s="371">
        <f xml:space="preserve"> Acct!AU$23</f>
        <v>65000</v>
      </c>
      <c r="AV59" s="371">
        <f xml:space="preserve"> Acct!AV$23</f>
        <v>64000</v>
      </c>
      <c r="AW59" s="371">
        <f xml:space="preserve"> Acct!AW$23</f>
        <v>63000</v>
      </c>
      <c r="AX59" s="371">
        <f xml:space="preserve"> Acct!AX$23</f>
        <v>62000</v>
      </c>
      <c r="AY59" s="371">
        <f xml:space="preserve"> Acct!AY$23</f>
        <v>61000</v>
      </c>
      <c r="AZ59" s="371">
        <f xml:space="preserve"> Acct!AZ$23</f>
        <v>60000</v>
      </c>
      <c r="BA59" s="371">
        <f xml:space="preserve"> Acct!BA$23</f>
        <v>59000</v>
      </c>
      <c r="BB59" s="371">
        <f xml:space="preserve"> Acct!BB$23</f>
        <v>58000</v>
      </c>
      <c r="BC59" s="371">
        <f xml:space="preserve"> Acct!BC$23</f>
        <v>57000</v>
      </c>
      <c r="BD59" s="371">
        <f xml:space="preserve"> Acct!BD$23</f>
        <v>56000</v>
      </c>
      <c r="BE59" s="371">
        <f xml:space="preserve"> Acct!BE$23</f>
        <v>55000</v>
      </c>
      <c r="BF59" s="371">
        <f xml:space="preserve"> Acct!BF$23</f>
        <v>54000</v>
      </c>
      <c r="BG59" s="371">
        <f xml:space="preserve"> Acct!BG$23</f>
        <v>53000</v>
      </c>
      <c r="BH59" s="371">
        <f xml:space="preserve"> Acct!BH$23</f>
        <v>52000</v>
      </c>
      <c r="BI59" s="371">
        <f xml:space="preserve"> Acct!BI$23</f>
        <v>51000</v>
      </c>
      <c r="BJ59" s="371">
        <f xml:space="preserve"> Acct!BJ$23</f>
        <v>50000</v>
      </c>
      <c r="BK59" s="371">
        <f xml:space="preserve"> Acct!BK$23</f>
        <v>49000</v>
      </c>
      <c r="BL59" s="371">
        <f xml:space="preserve"> Acct!BL$23</f>
        <v>48000</v>
      </c>
      <c r="BM59" s="371">
        <f xml:space="preserve"> Acct!BM$23</f>
        <v>47000</v>
      </c>
      <c r="BN59" s="371">
        <f xml:space="preserve"> Acct!BN$23</f>
        <v>46000</v>
      </c>
      <c r="BO59" s="371">
        <f xml:space="preserve"> Acct!BO$23</f>
        <v>45000</v>
      </c>
      <c r="BP59" s="371">
        <f xml:space="preserve"> Acct!BP$23</f>
        <v>44000</v>
      </c>
      <c r="BQ59" s="371">
        <f xml:space="preserve"> Acct!BQ$23</f>
        <v>43000</v>
      </c>
      <c r="BR59" s="371">
        <f xml:space="preserve"> Acct!BR$23</f>
        <v>42000</v>
      </c>
      <c r="BS59" s="371">
        <f xml:space="preserve"> Acct!BS$23</f>
        <v>41000</v>
      </c>
      <c r="BT59" s="371">
        <f xml:space="preserve"> Acct!BT$23</f>
        <v>40000</v>
      </c>
      <c r="BU59" s="371">
        <f xml:space="preserve"> Acct!BU$23</f>
        <v>39000</v>
      </c>
      <c r="BV59" s="371">
        <f xml:space="preserve"> Acct!BV$23</f>
        <v>38000</v>
      </c>
      <c r="BW59" s="371">
        <f xml:space="preserve"> Acct!BW$23</f>
        <v>37000</v>
      </c>
      <c r="BX59" s="371">
        <f xml:space="preserve"> Acct!BX$23</f>
        <v>36000</v>
      </c>
      <c r="BY59" s="371">
        <f xml:space="preserve"> Acct!BY$23</f>
        <v>35000</v>
      </c>
      <c r="BZ59" s="371">
        <f xml:space="preserve"> Acct!BZ$23</f>
        <v>34000</v>
      </c>
      <c r="CA59" s="371">
        <f xml:space="preserve"> Acct!CA$23</f>
        <v>33000</v>
      </c>
      <c r="CB59" s="371">
        <f xml:space="preserve"> Acct!CB$23</f>
        <v>32000</v>
      </c>
      <c r="CC59" s="371">
        <f xml:space="preserve"> Acct!CC$23</f>
        <v>31000</v>
      </c>
      <c r="CD59" s="371">
        <f xml:space="preserve"> Acct!CD$23</f>
        <v>30000</v>
      </c>
      <c r="CE59" s="371">
        <f xml:space="preserve"> Acct!CE$23</f>
        <v>29000</v>
      </c>
      <c r="CF59" s="371">
        <f xml:space="preserve"> Acct!CF$23</f>
        <v>28000</v>
      </c>
      <c r="CG59" s="371">
        <f xml:space="preserve"> Acct!CG$23</f>
        <v>27000</v>
      </c>
      <c r="CH59" s="371">
        <f xml:space="preserve"> Acct!CH$23</f>
        <v>26000</v>
      </c>
      <c r="CI59" s="371">
        <f xml:space="preserve"> Acct!CI$23</f>
        <v>25000</v>
      </c>
      <c r="CJ59" s="371">
        <f xml:space="preserve"> Acct!CJ$23</f>
        <v>24000</v>
      </c>
      <c r="CK59" s="371">
        <f xml:space="preserve"> Acct!CK$23</f>
        <v>23000</v>
      </c>
      <c r="CL59" s="371">
        <f xml:space="preserve"> Acct!CL$23</f>
        <v>22000</v>
      </c>
      <c r="CM59" s="371">
        <f xml:space="preserve"> Acct!CM$23</f>
        <v>21000</v>
      </c>
      <c r="CN59" s="371">
        <f xml:space="preserve"> Acct!CN$23</f>
        <v>20000</v>
      </c>
      <c r="CO59" s="371">
        <f xml:space="preserve"> Acct!CO$23</f>
        <v>19000</v>
      </c>
      <c r="CP59" s="371">
        <f xml:space="preserve"> Acct!CP$23</f>
        <v>18000</v>
      </c>
      <c r="CQ59" s="371">
        <f xml:space="preserve"> Acct!CQ$23</f>
        <v>17000</v>
      </c>
      <c r="CR59" s="371">
        <f xml:space="preserve"> Acct!CR$23</f>
        <v>16000</v>
      </c>
      <c r="CS59" s="371">
        <f xml:space="preserve"> Acct!CS$23</f>
        <v>15000</v>
      </c>
      <c r="CT59" s="371">
        <f xml:space="preserve"> Acct!CT$23</f>
        <v>14000</v>
      </c>
      <c r="CU59" s="371">
        <f xml:space="preserve"> Acct!CU$23</f>
        <v>13000</v>
      </c>
      <c r="CV59" s="371">
        <f xml:space="preserve"> Acct!CV$23</f>
        <v>12000</v>
      </c>
      <c r="CW59" s="371">
        <f xml:space="preserve"> Acct!CW$23</f>
        <v>11000</v>
      </c>
      <c r="CX59" s="371">
        <f xml:space="preserve"> Acct!CX$23</f>
        <v>10000</v>
      </c>
      <c r="CY59" s="371">
        <f xml:space="preserve"> Acct!CY$23</f>
        <v>9000</v>
      </c>
      <c r="CZ59" s="371">
        <f xml:space="preserve"> Acct!CZ$23</f>
        <v>8000</v>
      </c>
      <c r="DA59" s="371">
        <f xml:space="preserve"> Acct!DA$23</f>
        <v>7000</v>
      </c>
      <c r="DB59" s="371">
        <f xml:space="preserve"> Acct!DB$23</f>
        <v>6000</v>
      </c>
      <c r="DC59" s="371">
        <f xml:space="preserve"> Acct!DC$23</f>
        <v>5000</v>
      </c>
      <c r="DD59" s="371">
        <f xml:space="preserve"> Acct!DD$23</f>
        <v>4000</v>
      </c>
      <c r="DE59" s="371">
        <f xml:space="preserve"> Acct!DE$23</f>
        <v>3000</v>
      </c>
      <c r="DF59" s="371">
        <f xml:space="preserve"> Acct!DF$23</f>
        <v>2000</v>
      </c>
      <c r="DG59" s="371">
        <f xml:space="preserve"> Acct!DG$23</f>
        <v>1000</v>
      </c>
      <c r="DH59" s="371">
        <f xml:space="preserve"> Acct!DH$23</f>
        <v>0</v>
      </c>
      <c r="DI59" s="371">
        <f xml:space="preserve"> Acct!DI$23</f>
        <v>0</v>
      </c>
      <c r="DJ59" s="371">
        <f xml:space="preserve"> Acct!DJ$23</f>
        <v>0</v>
      </c>
      <c r="DK59" s="371">
        <f xml:space="preserve"> Acct!DK$23</f>
        <v>0</v>
      </c>
      <c r="DL59" s="371">
        <f xml:space="preserve"> Acct!DL$23</f>
        <v>0</v>
      </c>
      <c r="DM59" s="371">
        <f xml:space="preserve"> Acct!DM$23</f>
        <v>0</v>
      </c>
      <c r="DN59" s="371">
        <f xml:space="preserve"> Acct!DN$23</f>
        <v>0</v>
      </c>
      <c r="DO59" s="371">
        <f xml:space="preserve"> Acct!DO$23</f>
        <v>0</v>
      </c>
      <c r="DP59" s="371">
        <f xml:space="preserve"> Acct!DP$23</f>
        <v>0</v>
      </c>
      <c r="DQ59" s="371">
        <f xml:space="preserve"> Acct!DQ$23</f>
        <v>0</v>
      </c>
      <c r="DR59" s="371">
        <f xml:space="preserve"> Acct!DR$23</f>
        <v>0</v>
      </c>
      <c r="DS59" s="371">
        <f xml:space="preserve"> Acct!DS$23</f>
        <v>0</v>
      </c>
      <c r="DT59" s="371">
        <f xml:space="preserve"> Acct!DT$23</f>
        <v>0</v>
      </c>
      <c r="DU59" s="371">
        <f xml:space="preserve"> Acct!DU$23</f>
        <v>0</v>
      </c>
      <c r="DV59" s="371">
        <f xml:space="preserve"> Acct!DV$23</f>
        <v>0</v>
      </c>
      <c r="DW59" s="371">
        <f xml:space="preserve"> Acct!DW$23</f>
        <v>0</v>
      </c>
      <c r="DX59" s="371">
        <f xml:space="preserve"> Acct!DX$23</f>
        <v>0</v>
      </c>
      <c r="DY59" s="371">
        <f xml:space="preserve"> Acct!DY$23</f>
        <v>0</v>
      </c>
      <c r="DZ59" s="371">
        <f xml:space="preserve"> Acct!DZ$23</f>
        <v>0</v>
      </c>
      <c r="EA59" s="371">
        <f xml:space="preserve"> Acct!EA$23</f>
        <v>0</v>
      </c>
      <c r="EB59" s="371">
        <f xml:space="preserve"> Acct!EB$23</f>
        <v>0</v>
      </c>
      <c r="EC59" s="371">
        <f xml:space="preserve"> Acct!EC$23</f>
        <v>0</v>
      </c>
      <c r="ED59" s="371">
        <f xml:space="preserve"> Acct!ED$23</f>
        <v>0</v>
      </c>
      <c r="EE59" s="371">
        <f xml:space="preserve"> Acct!EE$23</f>
        <v>0</v>
      </c>
      <c r="EF59" s="371">
        <f xml:space="preserve"> Acct!EF$23</f>
        <v>0</v>
      </c>
      <c r="EG59" s="371">
        <f xml:space="preserve"> Acct!EG$23</f>
        <v>0</v>
      </c>
      <c r="EH59" s="371">
        <f xml:space="preserve"> Acct!EH$23</f>
        <v>0</v>
      </c>
      <c r="EI59" s="371">
        <f xml:space="preserve"> Acct!EI$23</f>
        <v>0</v>
      </c>
      <c r="EJ59" s="371">
        <f xml:space="preserve"> Acct!EJ$23</f>
        <v>0</v>
      </c>
      <c r="EK59" s="371">
        <f xml:space="preserve"> Acct!EK$23</f>
        <v>0</v>
      </c>
      <c r="EL59" s="371">
        <f xml:space="preserve"> Acct!EL$23</f>
        <v>0</v>
      </c>
      <c r="EM59" s="371">
        <f xml:space="preserve"> Acct!EM$23</f>
        <v>0</v>
      </c>
      <c r="EN59" s="371">
        <f xml:space="preserve"> Acct!EN$23</f>
        <v>0</v>
      </c>
      <c r="EO59" s="371">
        <f xml:space="preserve"> Acct!EO$23</f>
        <v>0</v>
      </c>
      <c r="EP59" s="371">
        <f xml:space="preserve"> Acct!EP$23</f>
        <v>0</v>
      </c>
      <c r="EQ59" s="371">
        <f xml:space="preserve"> Acct!EQ$23</f>
        <v>0</v>
      </c>
      <c r="ER59" s="371">
        <f xml:space="preserve"> Acct!ER$23</f>
        <v>0</v>
      </c>
      <c r="ES59" s="371">
        <f xml:space="preserve"> Acct!ES$23</f>
        <v>0</v>
      </c>
      <c r="ET59" s="371">
        <f xml:space="preserve"> Acct!ET$23</f>
        <v>0</v>
      </c>
      <c r="EU59" s="371">
        <f xml:space="preserve"> Acct!EU$23</f>
        <v>0</v>
      </c>
      <c r="EV59" s="371">
        <f xml:space="preserve"> Acct!EV$23</f>
        <v>0</v>
      </c>
      <c r="EW59" s="371">
        <f xml:space="preserve"> Acct!EW$23</f>
        <v>0</v>
      </c>
      <c r="EX59" s="371">
        <f xml:space="preserve"> Acct!EX$23</f>
        <v>0</v>
      </c>
      <c r="EY59" s="371">
        <f xml:space="preserve"> Acct!EY$23</f>
        <v>0</v>
      </c>
      <c r="EZ59" s="371">
        <f xml:space="preserve"> Acct!EZ$23</f>
        <v>0</v>
      </c>
      <c r="FA59" s="371">
        <f xml:space="preserve"> Acct!FA$23</f>
        <v>0</v>
      </c>
      <c r="FB59" s="371">
        <f xml:space="preserve"> Acct!FB$23</f>
        <v>0</v>
      </c>
      <c r="FC59" s="371">
        <f xml:space="preserve"> Acct!FC$23</f>
        <v>0</v>
      </c>
      <c r="FD59" s="371">
        <f xml:space="preserve"> Acct!FD$23</f>
        <v>0</v>
      </c>
      <c r="FE59" s="371">
        <f xml:space="preserve"> Acct!FE$23</f>
        <v>0</v>
      </c>
      <c r="FF59" s="371">
        <f xml:space="preserve"> Acct!FF$23</f>
        <v>0</v>
      </c>
      <c r="FG59" s="371">
        <f xml:space="preserve"> Acct!FG$23</f>
        <v>0</v>
      </c>
      <c r="FH59" s="371">
        <f xml:space="preserve"> Acct!FH$23</f>
        <v>0</v>
      </c>
      <c r="FI59" s="371">
        <f xml:space="preserve"> Acct!FI$23</f>
        <v>0</v>
      </c>
      <c r="FJ59" s="371">
        <f xml:space="preserve"> Acct!FJ$23</f>
        <v>0</v>
      </c>
      <c r="FK59" s="371">
        <f xml:space="preserve"> Acct!FK$23</f>
        <v>0</v>
      </c>
      <c r="FL59" s="371">
        <f xml:space="preserve"> Acct!FL$23</f>
        <v>0</v>
      </c>
      <c r="FM59" s="371">
        <f xml:space="preserve"> Acct!FM$23</f>
        <v>0</v>
      </c>
      <c r="FN59" s="371">
        <f xml:space="preserve"> Acct!FN$23</f>
        <v>0</v>
      </c>
      <c r="FO59" s="371">
        <f xml:space="preserve"> Acct!FO$23</f>
        <v>0</v>
      </c>
      <c r="FP59" s="371">
        <f xml:space="preserve"> Acct!FP$23</f>
        <v>0</v>
      </c>
      <c r="FQ59" s="371">
        <f xml:space="preserve"> Acct!FQ$23</f>
        <v>0</v>
      </c>
      <c r="FR59" s="371">
        <f xml:space="preserve"> Acct!FR$23</f>
        <v>0</v>
      </c>
      <c r="FS59" s="371">
        <f xml:space="preserve"> Acct!FS$23</f>
        <v>0</v>
      </c>
      <c r="FT59" s="371">
        <f xml:space="preserve"> Acct!FT$23</f>
        <v>0</v>
      </c>
      <c r="FU59" s="371">
        <f xml:space="preserve"> Acct!FU$23</f>
        <v>0</v>
      </c>
      <c r="FV59" s="371">
        <f xml:space="preserve"> Acct!FV$23</f>
        <v>0</v>
      </c>
      <c r="FW59" s="371">
        <f xml:space="preserve"> Acct!FW$23</f>
        <v>0</v>
      </c>
      <c r="FX59" s="371">
        <f xml:space="preserve"> Acct!FX$23</f>
        <v>0</v>
      </c>
      <c r="FY59" s="371">
        <f xml:space="preserve"> Acct!FY$23</f>
        <v>0</v>
      </c>
      <c r="FZ59" s="371">
        <f xml:space="preserve"> Acct!FZ$23</f>
        <v>0</v>
      </c>
      <c r="GA59" s="371">
        <f xml:space="preserve"> Acct!GA$23</f>
        <v>0</v>
      </c>
      <c r="GB59" s="371">
        <f xml:space="preserve"> Acct!GB$23</f>
        <v>0</v>
      </c>
      <c r="GC59" s="371">
        <f xml:space="preserve"> Acct!GC$23</f>
        <v>0</v>
      </c>
      <c r="GD59" s="371">
        <f xml:space="preserve"> Acct!GD$23</f>
        <v>0</v>
      </c>
      <c r="GE59" s="371">
        <f xml:space="preserve"> Acct!GE$23</f>
        <v>0</v>
      </c>
      <c r="GF59" s="371">
        <f xml:space="preserve"> Acct!GF$23</f>
        <v>0</v>
      </c>
      <c r="GG59" s="371">
        <f xml:space="preserve"> Acct!GG$23</f>
        <v>0</v>
      </c>
      <c r="GH59" s="371">
        <f xml:space="preserve"> Acct!GH$23</f>
        <v>0</v>
      </c>
      <c r="GI59" s="371">
        <f xml:space="preserve"> Acct!GI$23</f>
        <v>0</v>
      </c>
      <c r="GJ59" s="37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371" t="str">
        <f xml:space="preserve"> Equity!E$48</f>
        <v>Retained cash balance</v>
      </c>
      <c r="F63" s="371">
        <f xml:space="preserve"> Equity!F$48</f>
        <v>0</v>
      </c>
      <c r="G63" s="371" t="str">
        <f xml:space="preserve"> Equity!G$48</f>
        <v>$ 000s</v>
      </c>
      <c r="H63" s="371">
        <f xml:space="preserve"> Equity!H$48</f>
        <v>0</v>
      </c>
      <c r="I63" s="371">
        <f xml:space="preserve"> Equity!I$48</f>
        <v>0</v>
      </c>
      <c r="J63" s="371">
        <f xml:space="preserve"> Equity!J$48</f>
        <v>0</v>
      </c>
      <c r="K63" s="371">
        <f xml:space="preserve"> Equity!K$48</f>
        <v>0</v>
      </c>
      <c r="L63" s="371">
        <f xml:space="preserve"> Equity!L$48</f>
        <v>0</v>
      </c>
      <c r="M63" s="371">
        <f xml:space="preserve"> Equity!M$48</f>
        <v>0</v>
      </c>
      <c r="N63" s="371">
        <f xml:space="preserve"> Equity!N$48</f>
        <v>0</v>
      </c>
      <c r="O63" s="371">
        <f xml:space="preserve"> Equity!O$48</f>
        <v>-752.46250000000146</v>
      </c>
      <c r="P63" s="371">
        <f xml:space="preserve"> Equity!P$48</f>
        <v>-1454.0875000000015</v>
      </c>
      <c r="Q63" s="371">
        <f xml:space="preserve"> Equity!Q$48</f>
        <v>0</v>
      </c>
      <c r="R63" s="371">
        <f xml:space="preserve"> Equity!R$48</f>
        <v>0</v>
      </c>
      <c r="S63" s="371">
        <f xml:space="preserve"> Equity!S$48</f>
        <v>-651.91766169154289</v>
      </c>
      <c r="T63" s="371">
        <f xml:space="preserve"> Equity!T$48</f>
        <v>-1255.4478233830846</v>
      </c>
      <c r="U63" s="371">
        <f xml:space="preserve"> Equity!U$48</f>
        <v>0</v>
      </c>
      <c r="V63" s="371">
        <f xml:space="preserve"> Equity!V$48</f>
        <v>0</v>
      </c>
      <c r="W63" s="371">
        <f xml:space="preserve"> Equity!W$48</f>
        <v>-551.31234994183296</v>
      </c>
      <c r="X63" s="371">
        <f xml:space="preserve"> Equity!X$48</f>
        <v>-1065.5684498836645</v>
      </c>
      <c r="Y63" s="371">
        <f xml:space="preserve"> Equity!Y$48</f>
        <v>0</v>
      </c>
      <c r="Z63" s="371">
        <f xml:space="preserve"> Equity!Z$48</f>
        <v>0</v>
      </c>
      <c r="AA63" s="371">
        <f xml:space="preserve"> Equity!AA$48</f>
        <v>-450.64686561376493</v>
      </c>
      <c r="AB63" s="371">
        <f xml:space="preserve"> Equity!AB$48</f>
        <v>-857.80623122752786</v>
      </c>
      <c r="AC63" s="371">
        <f xml:space="preserve"> Equity!AC$48</f>
        <v>0</v>
      </c>
      <c r="AD63" s="371">
        <f xml:space="preserve"> Equity!AD$48</f>
        <v>0</v>
      </c>
      <c r="AE63" s="371">
        <f xml:space="preserve"> Equity!AE$48</f>
        <v>-349.92150807339704</v>
      </c>
      <c r="AF63" s="371">
        <f xml:space="preserve"> Equity!AF$48</f>
        <v>-658.80551614679234</v>
      </c>
      <c r="AG63" s="371">
        <f xml:space="preserve"> Equity!AG$48</f>
        <v>0</v>
      </c>
      <c r="AH63" s="371">
        <f xml:space="preserve"> Equity!AH$48</f>
        <v>0</v>
      </c>
      <c r="AI63" s="371">
        <f xml:space="preserve"> Equity!AI$48</f>
        <v>-249.136575197409</v>
      </c>
      <c r="AJ63" s="371">
        <f xml:space="preserve"> Equity!AJ$48</f>
        <v>-459.685650394817</v>
      </c>
      <c r="AK63" s="371">
        <f xml:space="preserve"> Equity!AK$48</f>
        <v>0</v>
      </c>
      <c r="AL63" s="371">
        <f xml:space="preserve"> Equity!AL$48</f>
        <v>0</v>
      </c>
      <c r="AM63" s="371">
        <f xml:space="preserve"> Equity!AM$48</f>
        <v>-148.29236338050623</v>
      </c>
      <c r="AN63" s="371">
        <f xml:space="preserve"> Equity!AN$48</f>
        <v>-264.4284767610111</v>
      </c>
      <c r="AO63" s="371">
        <f xml:space="preserve"> Equity!AO$48</f>
        <v>0</v>
      </c>
      <c r="AP63" s="371">
        <f xml:space="preserve"> Equity!AP$48</f>
        <v>0</v>
      </c>
      <c r="AQ63" s="371">
        <f xml:space="preserve"> Equity!AQ$48</f>
        <v>-47.389167542792165</v>
      </c>
      <c r="AR63" s="371">
        <f xml:space="preserve"> Equity!AR$48</f>
        <v>-61.090835085582967</v>
      </c>
      <c r="AS63" s="371">
        <f xml:space="preserve"> Equity!AS$48</f>
        <v>0</v>
      </c>
      <c r="AT63" s="371">
        <f xml:space="preserve"> Equity!AT$48</f>
        <v>0</v>
      </c>
      <c r="AU63" s="371">
        <f xml:space="preserve"> Equity!AU$48</f>
        <v>0</v>
      </c>
      <c r="AV63" s="371">
        <f xml:space="preserve"> Equity!AV$48</f>
        <v>0</v>
      </c>
      <c r="AW63" s="371">
        <f xml:space="preserve"> Equity!AW$48</f>
        <v>0</v>
      </c>
      <c r="AX63" s="371">
        <f xml:space="preserve"> Equity!AX$48</f>
        <v>0</v>
      </c>
      <c r="AY63" s="371">
        <f xml:space="preserve"> Equity!AY$48</f>
        <v>0</v>
      </c>
      <c r="AZ63" s="371">
        <f xml:space="preserve"> Equity!AZ$48</f>
        <v>0</v>
      </c>
      <c r="BA63" s="371">
        <f xml:space="preserve"> Equity!BA$48</f>
        <v>0</v>
      </c>
      <c r="BB63" s="371">
        <f xml:space="preserve"> Equity!BB$48</f>
        <v>0</v>
      </c>
      <c r="BC63" s="371">
        <f xml:space="preserve"> Equity!BC$48</f>
        <v>0</v>
      </c>
      <c r="BD63" s="371">
        <f xml:space="preserve"> Equity!BD$48</f>
        <v>0</v>
      </c>
      <c r="BE63" s="371">
        <f xml:space="preserve"> Equity!BE$48</f>
        <v>0</v>
      </c>
      <c r="BF63" s="371">
        <f xml:space="preserve"> Equity!BF$48</f>
        <v>0</v>
      </c>
      <c r="BG63" s="371">
        <f xml:space="preserve"> Equity!BG$48</f>
        <v>0</v>
      </c>
      <c r="BH63" s="371">
        <f xml:space="preserve"> Equity!BH$48</f>
        <v>0</v>
      </c>
      <c r="BI63" s="371">
        <f xml:space="preserve"> Equity!BI$48</f>
        <v>0</v>
      </c>
      <c r="BJ63" s="371">
        <f xml:space="preserve"> Equity!BJ$48</f>
        <v>0</v>
      </c>
      <c r="BK63" s="371">
        <f xml:space="preserve"> Equity!BK$48</f>
        <v>0</v>
      </c>
      <c r="BL63" s="371">
        <f xml:space="preserve"> Equity!BL$48</f>
        <v>0</v>
      </c>
      <c r="BM63" s="371">
        <f xml:space="preserve"> Equity!BM$48</f>
        <v>0</v>
      </c>
      <c r="BN63" s="371">
        <f xml:space="preserve"> Equity!BN$48</f>
        <v>0</v>
      </c>
      <c r="BO63" s="371">
        <f xml:space="preserve"> Equity!BO$48</f>
        <v>0</v>
      </c>
      <c r="BP63" s="371">
        <f xml:space="preserve"> Equity!BP$48</f>
        <v>0</v>
      </c>
      <c r="BQ63" s="371">
        <f xml:space="preserve"> Equity!BQ$48</f>
        <v>0</v>
      </c>
      <c r="BR63" s="371">
        <f xml:space="preserve"> Equity!BR$48</f>
        <v>0</v>
      </c>
      <c r="BS63" s="371">
        <f xml:space="preserve"> Equity!BS$48</f>
        <v>0</v>
      </c>
      <c r="BT63" s="371">
        <f xml:space="preserve"> Equity!BT$48</f>
        <v>0</v>
      </c>
      <c r="BU63" s="371">
        <f xml:space="preserve"> Equity!BU$48</f>
        <v>0</v>
      </c>
      <c r="BV63" s="371">
        <f xml:space="preserve"> Equity!BV$48</f>
        <v>0</v>
      </c>
      <c r="BW63" s="371">
        <f xml:space="preserve"> Equity!BW$48</f>
        <v>0</v>
      </c>
      <c r="BX63" s="371">
        <f xml:space="preserve"> Equity!BX$48</f>
        <v>0</v>
      </c>
      <c r="BY63" s="371">
        <f xml:space="preserve"> Equity!BY$48</f>
        <v>0</v>
      </c>
      <c r="BZ63" s="371">
        <f xml:space="preserve"> Equity!BZ$48</f>
        <v>0</v>
      </c>
      <c r="CA63" s="371">
        <f xml:space="preserve"> Equity!CA$48</f>
        <v>0</v>
      </c>
      <c r="CB63" s="371">
        <f xml:space="preserve"> Equity!CB$48</f>
        <v>0</v>
      </c>
      <c r="CC63" s="371">
        <f xml:space="preserve"> Equity!CC$48</f>
        <v>0</v>
      </c>
      <c r="CD63" s="371">
        <f xml:space="preserve"> Equity!CD$48</f>
        <v>0</v>
      </c>
      <c r="CE63" s="371">
        <f xml:space="preserve"> Equity!CE$48</f>
        <v>999.99999999999363</v>
      </c>
      <c r="CF63" s="371">
        <f xml:space="preserve"> Equity!CF$48</f>
        <v>1999.9999999999936</v>
      </c>
      <c r="CG63" s="371">
        <f xml:space="preserve"> Equity!CG$48</f>
        <v>2999.9999999999936</v>
      </c>
      <c r="CH63" s="371">
        <f xml:space="preserve"> Equity!CH$48</f>
        <v>3999.9999999999936</v>
      </c>
      <c r="CI63" s="371">
        <f xml:space="preserve"> Equity!CI$48</f>
        <v>4999.9999999999936</v>
      </c>
      <c r="CJ63" s="371">
        <f xml:space="preserve"> Equity!CJ$48</f>
        <v>5999.9999999999936</v>
      </c>
      <c r="CK63" s="371">
        <f xml:space="preserve"> Equity!CK$48</f>
        <v>6999.9999999999936</v>
      </c>
      <c r="CL63" s="371">
        <f xml:space="preserve"> Equity!CL$48</f>
        <v>7999.9999999999936</v>
      </c>
      <c r="CM63" s="371">
        <f xml:space="preserve"> Equity!CM$48</f>
        <v>8999.9999999999945</v>
      </c>
      <c r="CN63" s="371">
        <f xml:space="preserve"> Equity!CN$48</f>
        <v>9999.9999999999945</v>
      </c>
      <c r="CO63" s="371">
        <f xml:space="preserve"> Equity!CO$48</f>
        <v>10999.999999999996</v>
      </c>
      <c r="CP63" s="371">
        <f xml:space="preserve"> Equity!CP$48</f>
        <v>11999.999999999996</v>
      </c>
      <c r="CQ63" s="371">
        <f xml:space="preserve"> Equity!CQ$48</f>
        <v>12999.999999999996</v>
      </c>
      <c r="CR63" s="371">
        <f xml:space="preserve"> Equity!CR$48</f>
        <v>13999.999999999996</v>
      </c>
      <c r="CS63" s="371">
        <f xml:space="preserve"> Equity!CS$48</f>
        <v>14999.999999999996</v>
      </c>
      <c r="CT63" s="371">
        <f xml:space="preserve"> Equity!CT$48</f>
        <v>15999.999999999996</v>
      </c>
      <c r="CU63" s="371">
        <f xml:space="preserve"> Equity!CU$48</f>
        <v>16999.999999999996</v>
      </c>
      <c r="CV63" s="371">
        <f xml:space="preserve"> Equity!CV$48</f>
        <v>17999.999999999996</v>
      </c>
      <c r="CW63" s="371">
        <f xml:space="preserve"> Equity!CW$48</f>
        <v>18999.999999999996</v>
      </c>
      <c r="CX63" s="371">
        <f xml:space="preserve"> Equity!CX$48</f>
        <v>19999.999999999996</v>
      </c>
      <c r="CY63" s="371">
        <f xml:space="preserve"> Equity!CY$48</f>
        <v>20999.999999999996</v>
      </c>
      <c r="CZ63" s="371">
        <f xml:space="preserve"> Equity!CZ$48</f>
        <v>21999.999999999993</v>
      </c>
      <c r="DA63" s="371">
        <f xml:space="preserve"> Equity!DA$48</f>
        <v>22999.999999999993</v>
      </c>
      <c r="DB63" s="371">
        <f xml:space="preserve"> Equity!DB$48</f>
        <v>23999.999999999993</v>
      </c>
      <c r="DC63" s="371">
        <f xml:space="preserve"> Equity!DC$48</f>
        <v>24999.999999999993</v>
      </c>
      <c r="DD63" s="371">
        <f xml:space="preserve"> Equity!DD$48</f>
        <v>25999.999999999993</v>
      </c>
      <c r="DE63" s="371">
        <f xml:space="preserve"> Equity!DE$48</f>
        <v>26999.999999999993</v>
      </c>
      <c r="DF63" s="371">
        <f xml:space="preserve"> Equity!DF$48</f>
        <v>27999.999999999993</v>
      </c>
      <c r="DG63" s="371">
        <f xml:space="preserve"> Equity!DG$48</f>
        <v>28999.999999999993</v>
      </c>
      <c r="DH63" s="371">
        <f xml:space="preserve"> Equity!DH$48</f>
        <v>0</v>
      </c>
      <c r="DI63" s="371">
        <f xml:space="preserve"> Equity!DI$48</f>
        <v>0</v>
      </c>
      <c r="DJ63" s="371">
        <f xml:space="preserve"> Equity!DJ$48</f>
        <v>0</v>
      </c>
      <c r="DK63" s="371">
        <f xml:space="preserve"> Equity!DK$48</f>
        <v>0</v>
      </c>
      <c r="DL63" s="371">
        <f xml:space="preserve"> Equity!DL$48</f>
        <v>0</v>
      </c>
      <c r="DM63" s="371">
        <f xml:space="preserve"> Equity!DM$48</f>
        <v>0</v>
      </c>
      <c r="DN63" s="371">
        <f xml:space="preserve"> Equity!DN$48</f>
        <v>0</v>
      </c>
      <c r="DO63" s="371">
        <f xml:space="preserve"> Equity!DO$48</f>
        <v>0</v>
      </c>
      <c r="DP63" s="371">
        <f xml:space="preserve"> Equity!DP$48</f>
        <v>0</v>
      </c>
      <c r="DQ63" s="371">
        <f xml:space="preserve"> Equity!DQ$48</f>
        <v>0</v>
      </c>
      <c r="DR63" s="371">
        <f xml:space="preserve"> Equity!DR$48</f>
        <v>0</v>
      </c>
      <c r="DS63" s="371">
        <f xml:space="preserve"> Equity!DS$48</f>
        <v>0</v>
      </c>
      <c r="DT63" s="371">
        <f xml:space="preserve"> Equity!DT$48</f>
        <v>0</v>
      </c>
      <c r="DU63" s="371">
        <f xml:space="preserve"> Equity!DU$48</f>
        <v>0</v>
      </c>
      <c r="DV63" s="371">
        <f xml:space="preserve"> Equity!DV$48</f>
        <v>0</v>
      </c>
      <c r="DW63" s="371">
        <f xml:space="preserve"> Equity!DW$48</f>
        <v>0</v>
      </c>
      <c r="DX63" s="371">
        <f xml:space="preserve"> Equity!DX$48</f>
        <v>0</v>
      </c>
      <c r="DY63" s="371">
        <f xml:space="preserve"> Equity!DY$48</f>
        <v>0</v>
      </c>
      <c r="DZ63" s="371">
        <f xml:space="preserve"> Equity!DZ$48</f>
        <v>0</v>
      </c>
      <c r="EA63" s="371">
        <f xml:space="preserve"> Equity!EA$48</f>
        <v>0</v>
      </c>
      <c r="EB63" s="371">
        <f xml:space="preserve"> Equity!EB$48</f>
        <v>0</v>
      </c>
      <c r="EC63" s="371">
        <f xml:space="preserve"> Equity!EC$48</f>
        <v>0</v>
      </c>
      <c r="ED63" s="371">
        <f xml:space="preserve"> Equity!ED$48</f>
        <v>0</v>
      </c>
      <c r="EE63" s="371">
        <f xml:space="preserve"> Equity!EE$48</f>
        <v>0</v>
      </c>
      <c r="EF63" s="371">
        <f xml:space="preserve"> Equity!EF$48</f>
        <v>0</v>
      </c>
      <c r="EG63" s="371">
        <f xml:space="preserve"> Equity!EG$48</f>
        <v>0</v>
      </c>
      <c r="EH63" s="371">
        <f xml:space="preserve"> Equity!EH$48</f>
        <v>0</v>
      </c>
      <c r="EI63" s="371">
        <f xml:space="preserve"> Equity!EI$48</f>
        <v>0</v>
      </c>
      <c r="EJ63" s="371">
        <f xml:space="preserve"> Equity!EJ$48</f>
        <v>0</v>
      </c>
      <c r="EK63" s="371">
        <f xml:space="preserve"> Equity!EK$48</f>
        <v>0</v>
      </c>
      <c r="EL63" s="371">
        <f xml:space="preserve"> Equity!EL$48</f>
        <v>0</v>
      </c>
      <c r="EM63" s="371">
        <f xml:space="preserve"> Equity!EM$48</f>
        <v>0</v>
      </c>
      <c r="EN63" s="371">
        <f xml:space="preserve"> Equity!EN$48</f>
        <v>0</v>
      </c>
      <c r="EO63" s="371">
        <f xml:space="preserve"> Equity!EO$48</f>
        <v>0</v>
      </c>
      <c r="EP63" s="371">
        <f xml:space="preserve"> Equity!EP$48</f>
        <v>0</v>
      </c>
      <c r="EQ63" s="371">
        <f xml:space="preserve"> Equity!EQ$48</f>
        <v>0</v>
      </c>
      <c r="ER63" s="371">
        <f xml:space="preserve"> Equity!ER$48</f>
        <v>0</v>
      </c>
      <c r="ES63" s="371">
        <f xml:space="preserve"> Equity!ES$48</f>
        <v>0</v>
      </c>
      <c r="ET63" s="371">
        <f xml:space="preserve"> Equity!ET$48</f>
        <v>0</v>
      </c>
      <c r="EU63" s="371">
        <f xml:space="preserve"> Equity!EU$48</f>
        <v>0</v>
      </c>
      <c r="EV63" s="371">
        <f xml:space="preserve"> Equity!EV$48</f>
        <v>0</v>
      </c>
      <c r="EW63" s="371">
        <f xml:space="preserve"> Equity!EW$48</f>
        <v>0</v>
      </c>
      <c r="EX63" s="371">
        <f xml:space="preserve"> Equity!EX$48</f>
        <v>0</v>
      </c>
      <c r="EY63" s="371">
        <f xml:space="preserve"> Equity!EY$48</f>
        <v>0</v>
      </c>
      <c r="EZ63" s="371">
        <f xml:space="preserve"> Equity!EZ$48</f>
        <v>0</v>
      </c>
      <c r="FA63" s="371">
        <f xml:space="preserve"> Equity!FA$48</f>
        <v>0</v>
      </c>
      <c r="FB63" s="371">
        <f xml:space="preserve"> Equity!FB$48</f>
        <v>0</v>
      </c>
      <c r="FC63" s="371">
        <f xml:space="preserve"> Equity!FC$48</f>
        <v>0</v>
      </c>
      <c r="FD63" s="371">
        <f xml:space="preserve"> Equity!FD$48</f>
        <v>0</v>
      </c>
      <c r="FE63" s="371">
        <f xml:space="preserve"> Equity!FE$48</f>
        <v>0</v>
      </c>
      <c r="FF63" s="371">
        <f xml:space="preserve"> Equity!FF$48</f>
        <v>0</v>
      </c>
      <c r="FG63" s="371">
        <f xml:space="preserve"> Equity!FG$48</f>
        <v>0</v>
      </c>
      <c r="FH63" s="371">
        <f xml:space="preserve"> Equity!FH$48</f>
        <v>0</v>
      </c>
      <c r="FI63" s="371">
        <f xml:space="preserve"> Equity!FI$48</f>
        <v>0</v>
      </c>
      <c r="FJ63" s="371">
        <f xml:space="preserve"> Equity!FJ$48</f>
        <v>0</v>
      </c>
      <c r="FK63" s="371">
        <f xml:space="preserve"> Equity!FK$48</f>
        <v>0</v>
      </c>
      <c r="FL63" s="371">
        <f xml:space="preserve"> Equity!FL$48</f>
        <v>0</v>
      </c>
      <c r="FM63" s="371">
        <f xml:space="preserve"> Equity!FM$48</f>
        <v>0</v>
      </c>
      <c r="FN63" s="371">
        <f xml:space="preserve"> Equity!FN$48</f>
        <v>0</v>
      </c>
      <c r="FO63" s="371">
        <f xml:space="preserve"> Equity!FO$48</f>
        <v>0</v>
      </c>
      <c r="FP63" s="371">
        <f xml:space="preserve"> Equity!FP$48</f>
        <v>0</v>
      </c>
      <c r="FQ63" s="371">
        <f xml:space="preserve"> Equity!FQ$48</f>
        <v>0</v>
      </c>
      <c r="FR63" s="371">
        <f xml:space="preserve"> Equity!FR$48</f>
        <v>0</v>
      </c>
      <c r="FS63" s="371">
        <f xml:space="preserve"> Equity!FS$48</f>
        <v>0</v>
      </c>
      <c r="FT63" s="371">
        <f xml:space="preserve"> Equity!FT$48</f>
        <v>0</v>
      </c>
      <c r="FU63" s="371">
        <f xml:space="preserve"> Equity!FU$48</f>
        <v>0</v>
      </c>
      <c r="FV63" s="371">
        <f xml:space="preserve"> Equity!FV$48</f>
        <v>0</v>
      </c>
      <c r="FW63" s="371">
        <f xml:space="preserve"> Equity!FW$48</f>
        <v>0</v>
      </c>
      <c r="FX63" s="371">
        <f xml:space="preserve"> Equity!FX$48</f>
        <v>0</v>
      </c>
      <c r="FY63" s="371">
        <f xml:space="preserve"> Equity!FY$48</f>
        <v>0</v>
      </c>
      <c r="FZ63" s="371">
        <f xml:space="preserve"> Equity!FZ$48</f>
        <v>0</v>
      </c>
      <c r="GA63" s="371">
        <f xml:space="preserve"> Equity!GA$48</f>
        <v>0</v>
      </c>
      <c r="GB63" s="371">
        <f xml:space="preserve"> Equity!GB$48</f>
        <v>0</v>
      </c>
      <c r="GC63" s="371">
        <f xml:space="preserve"> Equity!GC$48</f>
        <v>0</v>
      </c>
      <c r="GD63" s="371">
        <f xml:space="preserve"> Equity!GD$48</f>
        <v>0</v>
      </c>
      <c r="GE63" s="371">
        <f xml:space="preserve"> Equity!GE$48</f>
        <v>0</v>
      </c>
      <c r="GF63" s="371">
        <f xml:space="preserve"> Equity!GF$48</f>
        <v>0</v>
      </c>
      <c r="GG63" s="371">
        <f xml:space="preserve"> Equity!GG$48</f>
        <v>0</v>
      </c>
      <c r="GH63" s="371">
        <f xml:space="preserve"> Equity!GH$48</f>
        <v>0</v>
      </c>
      <c r="GI63" s="371">
        <f xml:space="preserve"> Equity!GI$48</f>
        <v>0</v>
      </c>
      <c r="GJ63" s="371">
        <f xml:space="preserve"> Equity!GJ$48</f>
        <v>0</v>
      </c>
    </row>
    <row r="64" spans="1:192" s="316" customFormat="1" outlineLevel="1" x14ac:dyDescent="0.25">
      <c r="A64" s="277"/>
      <c r="B64" s="277"/>
      <c r="C64" s="278"/>
      <c r="D64" s="281"/>
      <c r="E64" s="514" t="s">
        <v>150</v>
      </c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  <c r="AD64" s="514"/>
      <c r="AE64" s="514"/>
      <c r="AF64" s="514"/>
      <c r="AG64" s="514"/>
      <c r="AH64" s="514"/>
      <c r="AI64" s="514"/>
      <c r="AJ64" s="514"/>
      <c r="AK64" s="514"/>
      <c r="AL64" s="514"/>
      <c r="AM64" s="514"/>
      <c r="AN64" s="514"/>
      <c r="AO64" s="514"/>
      <c r="AP64" s="514"/>
      <c r="AQ64" s="514"/>
      <c r="AR64" s="514"/>
      <c r="AS64" s="514"/>
      <c r="AT64" s="514"/>
      <c r="AU64" s="514"/>
      <c r="AV64" s="514"/>
      <c r="AW64" s="514"/>
      <c r="AX64" s="514"/>
      <c r="AY64" s="514"/>
      <c r="AZ64" s="514"/>
      <c r="BA64" s="514"/>
      <c r="BB64" s="514"/>
      <c r="BC64" s="514"/>
      <c r="BD64" s="514"/>
      <c r="BE64" s="514"/>
      <c r="BF64" s="514"/>
      <c r="BG64" s="514"/>
      <c r="BH64" s="514"/>
      <c r="BI64" s="514"/>
      <c r="BJ64" s="514"/>
      <c r="BK64" s="514"/>
      <c r="BL64" s="514"/>
      <c r="BM64" s="514"/>
      <c r="BN64" s="514"/>
      <c r="BO64" s="514"/>
      <c r="BP64" s="514"/>
      <c r="BQ64" s="514"/>
      <c r="BR64" s="514"/>
      <c r="BS64" s="514"/>
      <c r="BT64" s="514"/>
      <c r="BU64" s="514"/>
      <c r="BV64" s="514"/>
      <c r="BW64" s="514"/>
      <c r="BX64" s="514"/>
      <c r="BY64" s="514"/>
      <c r="BZ64" s="514"/>
      <c r="CA64" s="514"/>
      <c r="CB64" s="514"/>
      <c r="CC64" s="514"/>
      <c r="CD64" s="514"/>
      <c r="CE64" s="514"/>
      <c r="CF64" s="514"/>
      <c r="CG64" s="514"/>
      <c r="CH64" s="514"/>
      <c r="CI64" s="514"/>
      <c r="CJ64" s="514"/>
      <c r="CK64" s="514"/>
      <c r="CL64" s="514"/>
      <c r="CM64" s="514"/>
      <c r="CN64" s="514"/>
      <c r="CO64" s="514"/>
      <c r="CP64" s="514"/>
      <c r="CQ64" s="514"/>
      <c r="CR64" s="514"/>
      <c r="CS64" s="514"/>
      <c r="CT64" s="514"/>
      <c r="CU64" s="514"/>
      <c r="CV64" s="514"/>
      <c r="CW64" s="514"/>
      <c r="CX64" s="514"/>
      <c r="CY64" s="514"/>
      <c r="CZ64" s="514"/>
      <c r="DA64" s="514"/>
      <c r="DB64" s="514"/>
      <c r="DC64" s="514"/>
      <c r="DD64" s="514"/>
      <c r="DE64" s="514"/>
      <c r="DF64" s="514"/>
      <c r="DG64" s="514"/>
      <c r="DH64" s="514"/>
      <c r="DI64" s="514"/>
      <c r="DJ64" s="514"/>
      <c r="DK64" s="514"/>
      <c r="DL64" s="514"/>
      <c r="DM64" s="514"/>
      <c r="DN64" s="514"/>
      <c r="DO64" s="514"/>
      <c r="DP64" s="514"/>
      <c r="DQ64" s="514"/>
      <c r="DR64" s="514"/>
      <c r="DS64" s="514"/>
      <c r="DT64" s="514"/>
      <c r="DU64" s="514"/>
      <c r="DV64" s="514"/>
      <c r="DW64" s="514"/>
      <c r="DX64" s="514"/>
      <c r="DY64" s="514"/>
      <c r="DZ64" s="514"/>
      <c r="EA64" s="514"/>
      <c r="EB64" s="514"/>
      <c r="EC64" s="514"/>
      <c r="ED64" s="514"/>
      <c r="EE64" s="514"/>
      <c r="EF64" s="514"/>
      <c r="EG64" s="514"/>
      <c r="EH64" s="514"/>
      <c r="EI64" s="514"/>
      <c r="EJ64" s="514"/>
      <c r="EK64" s="514"/>
      <c r="EL64" s="514"/>
      <c r="EM64" s="514"/>
      <c r="EN64" s="514"/>
      <c r="EO64" s="514"/>
      <c r="EP64" s="514"/>
      <c r="EQ64" s="514"/>
      <c r="ER64" s="514"/>
      <c r="ES64" s="514"/>
      <c r="ET64" s="514"/>
      <c r="EU64" s="514"/>
      <c r="EV64" s="514"/>
      <c r="EW64" s="514"/>
      <c r="EX64" s="514"/>
      <c r="EY64" s="514"/>
      <c r="EZ64" s="514"/>
      <c r="FA64" s="514"/>
      <c r="FB64" s="514"/>
      <c r="FC64" s="514"/>
      <c r="FD64" s="514"/>
      <c r="FE64" s="514"/>
      <c r="FF64" s="514"/>
      <c r="FG64" s="514"/>
      <c r="FH64" s="514"/>
      <c r="FI64" s="514"/>
      <c r="FJ64" s="514"/>
      <c r="FK64" s="514"/>
      <c r="FL64" s="514"/>
      <c r="FM64" s="514"/>
      <c r="FN64" s="514"/>
      <c r="FO64" s="514"/>
      <c r="FP64" s="514"/>
      <c r="FQ64" s="514"/>
      <c r="FR64" s="514"/>
      <c r="FS64" s="514"/>
      <c r="FT64" s="514"/>
      <c r="FU64" s="514"/>
      <c r="FV64" s="514"/>
      <c r="FW64" s="514"/>
      <c r="FX64" s="514"/>
      <c r="FY64" s="514"/>
      <c r="FZ64" s="514"/>
      <c r="GA64" s="514"/>
      <c r="GB64" s="514"/>
      <c r="GC64" s="514"/>
      <c r="GD64" s="514"/>
      <c r="GE64" s="514"/>
      <c r="GF64" s="514"/>
      <c r="GG64" s="514"/>
      <c r="GH64" s="514"/>
      <c r="GI64" s="514"/>
      <c r="GJ64" s="514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-752.46250000000146</v>
      </c>
      <c r="P65" s="308">
        <f t="shared" si="66"/>
        <v>-1454.0875000000015</v>
      </c>
      <c r="Q65" s="308">
        <f t="shared" si="66"/>
        <v>0</v>
      </c>
      <c r="R65" s="308">
        <f t="shared" si="66"/>
        <v>0</v>
      </c>
      <c r="S65" s="308">
        <f t="shared" si="66"/>
        <v>-651.91766169154289</v>
      </c>
      <c r="T65" s="308">
        <f t="shared" si="66"/>
        <v>-1255.4478233830846</v>
      </c>
      <c r="U65" s="308">
        <f t="shared" si="66"/>
        <v>0</v>
      </c>
      <c r="V65" s="308">
        <f t="shared" si="66"/>
        <v>0</v>
      </c>
      <c r="W65" s="308">
        <f t="shared" si="66"/>
        <v>-551.31234994183296</v>
      </c>
      <c r="X65" s="308">
        <f t="shared" si="66"/>
        <v>-1065.5684498836645</v>
      </c>
      <c r="Y65" s="308">
        <f t="shared" si="66"/>
        <v>0</v>
      </c>
      <c r="Z65" s="308">
        <f t="shared" si="66"/>
        <v>0</v>
      </c>
      <c r="AA65" s="308">
        <f t="shared" si="66"/>
        <v>-450.64686561376493</v>
      </c>
      <c r="AB65" s="308">
        <f t="shared" si="66"/>
        <v>-857.80623122752786</v>
      </c>
      <c r="AC65" s="308">
        <f t="shared" si="66"/>
        <v>0</v>
      </c>
      <c r="AD65" s="308">
        <f t="shared" si="66"/>
        <v>0</v>
      </c>
      <c r="AE65" s="308">
        <f t="shared" si="66"/>
        <v>-349.92150807339704</v>
      </c>
      <c r="AF65" s="308">
        <f t="shared" si="66"/>
        <v>-658.80551614679234</v>
      </c>
      <c r="AG65" s="308">
        <f t="shared" si="66"/>
        <v>0</v>
      </c>
      <c r="AH65" s="308">
        <f t="shared" si="66"/>
        <v>0</v>
      </c>
      <c r="AI65" s="308">
        <f t="shared" si="66"/>
        <v>-249.136575197409</v>
      </c>
      <c r="AJ65" s="308">
        <f t="shared" si="66"/>
        <v>-459.685650394817</v>
      </c>
      <c r="AK65" s="308">
        <f t="shared" si="66"/>
        <v>0</v>
      </c>
      <c r="AL65" s="308">
        <f t="shared" si="66"/>
        <v>0</v>
      </c>
      <c r="AM65" s="308">
        <f t="shared" si="66"/>
        <v>-148.29236338050623</v>
      </c>
      <c r="AN65" s="308">
        <f t="shared" si="66"/>
        <v>-264.4284767610111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-47.389167542792165</v>
      </c>
      <c r="AR65" s="308">
        <f t="shared" si="67"/>
        <v>-61.090835085582967</v>
      </c>
      <c r="AS65" s="308">
        <f t="shared" si="67"/>
        <v>0</v>
      </c>
      <c r="AT65" s="308">
        <f t="shared" si="67"/>
        <v>0</v>
      </c>
      <c r="AU65" s="308">
        <f t="shared" si="67"/>
        <v>0</v>
      </c>
      <c r="AV65" s="308">
        <f t="shared" si="67"/>
        <v>0</v>
      </c>
      <c r="AW65" s="308">
        <f t="shared" si="67"/>
        <v>0</v>
      </c>
      <c r="AX65" s="308">
        <f t="shared" si="67"/>
        <v>0</v>
      </c>
      <c r="AY65" s="308">
        <f t="shared" si="67"/>
        <v>0</v>
      </c>
      <c r="AZ65" s="308">
        <f t="shared" si="67"/>
        <v>0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0</v>
      </c>
      <c r="BY65" s="308">
        <f t="shared" si="68"/>
        <v>0</v>
      </c>
      <c r="BZ65" s="308">
        <f t="shared" si="68"/>
        <v>0</v>
      </c>
      <c r="CA65" s="308">
        <f t="shared" si="68"/>
        <v>0</v>
      </c>
      <c r="CB65" s="308">
        <f t="shared" si="68"/>
        <v>0</v>
      </c>
      <c r="CC65" s="308">
        <f t="shared" si="68"/>
        <v>0</v>
      </c>
      <c r="CD65" s="308">
        <f t="shared" si="68"/>
        <v>0</v>
      </c>
      <c r="CE65" s="308">
        <f t="shared" si="68"/>
        <v>999.99999999999363</v>
      </c>
      <c r="CF65" s="308">
        <f t="shared" si="68"/>
        <v>1999.9999999999936</v>
      </c>
      <c r="CG65" s="308">
        <f t="shared" si="68"/>
        <v>2999.9999999999936</v>
      </c>
      <c r="CH65" s="308">
        <f t="shared" si="68"/>
        <v>3999.9999999999936</v>
      </c>
      <c r="CI65" s="308">
        <f t="shared" si="68"/>
        <v>4999.9999999999936</v>
      </c>
      <c r="CJ65" s="308">
        <f t="shared" si="68"/>
        <v>5999.9999999999936</v>
      </c>
      <c r="CK65" s="308">
        <f t="shared" si="68"/>
        <v>6999.9999999999936</v>
      </c>
      <c r="CL65" s="308">
        <f t="shared" si="68"/>
        <v>7999.9999999999936</v>
      </c>
      <c r="CM65" s="308">
        <f t="shared" si="68"/>
        <v>8999.9999999999945</v>
      </c>
      <c r="CN65" s="308">
        <f t="shared" si="68"/>
        <v>9999.9999999999945</v>
      </c>
      <c r="CO65" s="308">
        <f t="shared" si="68"/>
        <v>10999.999999999996</v>
      </c>
      <c r="CP65" s="308">
        <f t="shared" si="68"/>
        <v>11999.999999999996</v>
      </c>
      <c r="CQ65" s="308">
        <f t="shared" si="68"/>
        <v>12999.999999999996</v>
      </c>
      <c r="CR65" s="308">
        <f t="shared" si="68"/>
        <v>13999.999999999996</v>
      </c>
      <c r="CS65" s="308">
        <f t="shared" si="68"/>
        <v>14999.999999999996</v>
      </c>
      <c r="CT65" s="308">
        <f t="shared" si="68"/>
        <v>15999.999999999996</v>
      </c>
      <c r="CU65" s="308">
        <f t="shared" si="68"/>
        <v>16999.999999999996</v>
      </c>
      <c r="CV65" s="308">
        <f t="shared" si="68"/>
        <v>17999.999999999996</v>
      </c>
      <c r="CW65" s="308">
        <f t="shared" si="68"/>
        <v>18999.999999999996</v>
      </c>
      <c r="CX65" s="308">
        <f t="shared" si="68"/>
        <v>19999.999999999996</v>
      </c>
      <c r="CY65" s="308">
        <f t="shared" si="68"/>
        <v>20999.999999999996</v>
      </c>
      <c r="CZ65" s="308">
        <f t="shared" si="68"/>
        <v>21999.999999999993</v>
      </c>
      <c r="DA65" s="308">
        <f t="shared" si="68"/>
        <v>22999.999999999993</v>
      </c>
      <c r="DB65" s="308">
        <f t="shared" ref="DB65:EG65" si="69">SUM(DB63:DB64)</f>
        <v>23999.999999999993</v>
      </c>
      <c r="DC65" s="308">
        <f t="shared" si="69"/>
        <v>24999.999999999993</v>
      </c>
      <c r="DD65" s="308">
        <f t="shared" si="69"/>
        <v>25999.999999999993</v>
      </c>
      <c r="DE65" s="308">
        <f t="shared" si="69"/>
        <v>26999.999999999993</v>
      </c>
      <c r="DF65" s="308">
        <f t="shared" si="69"/>
        <v>27999.999999999993</v>
      </c>
      <c r="DG65" s="308">
        <f t="shared" si="69"/>
        <v>28999.999999999993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99000</v>
      </c>
      <c r="N67" s="280">
        <f t="shared" si="72"/>
        <v>98000</v>
      </c>
      <c r="O67" s="280">
        <f t="shared" si="72"/>
        <v>96247.537500000006</v>
      </c>
      <c r="P67" s="280">
        <f t="shared" si="72"/>
        <v>94545.912500000006</v>
      </c>
      <c r="Q67" s="280">
        <f t="shared" si="72"/>
        <v>95000</v>
      </c>
      <c r="R67" s="280">
        <f t="shared" si="72"/>
        <v>94000</v>
      </c>
      <c r="S67" s="280">
        <f t="shared" si="72"/>
        <v>92348.08233830845</v>
      </c>
      <c r="T67" s="280">
        <f t="shared" si="72"/>
        <v>90744.552176616911</v>
      </c>
      <c r="U67" s="280">
        <f t="shared" si="72"/>
        <v>91000</v>
      </c>
      <c r="V67" s="280">
        <f t="shared" si="72"/>
        <v>90000</v>
      </c>
      <c r="W67" s="280">
        <f t="shared" si="72"/>
        <v>88448.687650058171</v>
      </c>
      <c r="X67" s="280">
        <f t="shared" si="72"/>
        <v>86934.431550116336</v>
      </c>
      <c r="Y67" s="280">
        <f t="shared" si="72"/>
        <v>87000</v>
      </c>
      <c r="Z67" s="280">
        <f t="shared" si="72"/>
        <v>86000</v>
      </c>
      <c r="AA67" s="280">
        <f t="shared" si="72"/>
        <v>84549.353134386241</v>
      </c>
      <c r="AB67" s="280">
        <f t="shared" si="72"/>
        <v>83142.193768772471</v>
      </c>
      <c r="AC67" s="280">
        <f t="shared" si="72"/>
        <v>83000</v>
      </c>
      <c r="AD67" s="280">
        <f t="shared" si="72"/>
        <v>82000</v>
      </c>
      <c r="AE67" s="280">
        <f t="shared" si="72"/>
        <v>80650.078491926601</v>
      </c>
      <c r="AF67" s="280">
        <f t="shared" si="72"/>
        <v>79341.194483853207</v>
      </c>
      <c r="AG67" s="280">
        <f t="shared" si="72"/>
        <v>79000</v>
      </c>
      <c r="AH67" s="280">
        <f t="shared" si="72"/>
        <v>78000</v>
      </c>
      <c r="AI67" s="280">
        <f t="shared" si="72"/>
        <v>76750.863424802592</v>
      </c>
      <c r="AJ67" s="280">
        <f t="shared" si="72"/>
        <v>75540.314349605178</v>
      </c>
      <c r="AK67" s="280">
        <f t="shared" si="72"/>
        <v>75000</v>
      </c>
      <c r="AL67" s="280">
        <f t="shared" si="72"/>
        <v>74000</v>
      </c>
      <c r="AM67" s="280">
        <f t="shared" si="72"/>
        <v>72851.707636619496</v>
      </c>
      <c r="AN67" s="280">
        <f t="shared" si="72"/>
        <v>71735.571523238992</v>
      </c>
      <c r="AO67" s="280">
        <f t="shared" si="72"/>
        <v>71000</v>
      </c>
      <c r="AP67" s="280">
        <f t="shared" ref="AP67:BU67" si="73" xml:space="preserve"> AP65 + AP60</f>
        <v>70000</v>
      </c>
      <c r="AQ67" s="280">
        <f t="shared" si="73"/>
        <v>68952.610832457212</v>
      </c>
      <c r="AR67" s="280">
        <f t="shared" si="73"/>
        <v>67938.90916491441</v>
      </c>
      <c r="AS67" s="280">
        <f t="shared" si="73"/>
        <v>67000</v>
      </c>
      <c r="AT67" s="280">
        <f t="shared" si="73"/>
        <v>66000</v>
      </c>
      <c r="AU67" s="280">
        <f t="shared" si="73"/>
        <v>65000</v>
      </c>
      <c r="AV67" s="280">
        <f t="shared" si="73"/>
        <v>64000</v>
      </c>
      <c r="AW67" s="280">
        <f t="shared" si="73"/>
        <v>63000</v>
      </c>
      <c r="AX67" s="280">
        <f t="shared" si="73"/>
        <v>62000</v>
      </c>
      <c r="AY67" s="280">
        <f t="shared" si="73"/>
        <v>61000</v>
      </c>
      <c r="AZ67" s="280">
        <f t="shared" si="73"/>
        <v>60000</v>
      </c>
      <c r="BA67" s="280">
        <f t="shared" si="73"/>
        <v>59000</v>
      </c>
      <c r="BB67" s="280">
        <f t="shared" si="73"/>
        <v>58000</v>
      </c>
      <c r="BC67" s="280">
        <f t="shared" si="73"/>
        <v>57000</v>
      </c>
      <c r="BD67" s="280">
        <f t="shared" si="73"/>
        <v>56000</v>
      </c>
      <c r="BE67" s="280">
        <f t="shared" si="73"/>
        <v>55000</v>
      </c>
      <c r="BF67" s="280">
        <f t="shared" si="73"/>
        <v>54000</v>
      </c>
      <c r="BG67" s="280">
        <f t="shared" si="73"/>
        <v>53000</v>
      </c>
      <c r="BH67" s="280">
        <f t="shared" si="73"/>
        <v>52000</v>
      </c>
      <c r="BI67" s="280">
        <f t="shared" si="73"/>
        <v>51000</v>
      </c>
      <c r="BJ67" s="280">
        <f t="shared" si="73"/>
        <v>50000</v>
      </c>
      <c r="BK67" s="280">
        <f t="shared" si="73"/>
        <v>49000</v>
      </c>
      <c r="BL67" s="280">
        <f t="shared" si="73"/>
        <v>48000</v>
      </c>
      <c r="BM67" s="280">
        <f t="shared" si="73"/>
        <v>47000</v>
      </c>
      <c r="BN67" s="280">
        <f t="shared" si="73"/>
        <v>46000</v>
      </c>
      <c r="BO67" s="280">
        <f t="shared" si="73"/>
        <v>45000</v>
      </c>
      <c r="BP67" s="280">
        <f t="shared" si="73"/>
        <v>44000</v>
      </c>
      <c r="BQ67" s="280">
        <f t="shared" si="73"/>
        <v>43000</v>
      </c>
      <c r="BR67" s="280">
        <f t="shared" si="73"/>
        <v>42000</v>
      </c>
      <c r="BS67" s="280">
        <f t="shared" si="73"/>
        <v>41000</v>
      </c>
      <c r="BT67" s="280">
        <f t="shared" si="73"/>
        <v>40000</v>
      </c>
      <c r="BU67" s="280">
        <f t="shared" si="73"/>
        <v>39000</v>
      </c>
      <c r="BV67" s="280">
        <f t="shared" ref="BV67:DA67" si="74" xml:space="preserve"> BV65 + BV60</f>
        <v>38000</v>
      </c>
      <c r="BW67" s="280">
        <f t="shared" si="74"/>
        <v>37000</v>
      </c>
      <c r="BX67" s="280">
        <f t="shared" si="74"/>
        <v>36000</v>
      </c>
      <c r="BY67" s="280">
        <f t="shared" si="74"/>
        <v>35000</v>
      </c>
      <c r="BZ67" s="280">
        <f t="shared" si="74"/>
        <v>34000</v>
      </c>
      <c r="CA67" s="280">
        <f t="shared" si="74"/>
        <v>33000</v>
      </c>
      <c r="CB67" s="280">
        <f t="shared" si="74"/>
        <v>32000</v>
      </c>
      <c r="CC67" s="280">
        <f t="shared" si="74"/>
        <v>31000</v>
      </c>
      <c r="CD67" s="280">
        <f t="shared" si="74"/>
        <v>30000</v>
      </c>
      <c r="CE67" s="280">
        <f t="shared" si="74"/>
        <v>29999.999999999993</v>
      </c>
      <c r="CF67" s="280">
        <f t="shared" si="74"/>
        <v>29999.999999999993</v>
      </c>
      <c r="CG67" s="280">
        <f t="shared" si="74"/>
        <v>29999.999999999993</v>
      </c>
      <c r="CH67" s="280">
        <f t="shared" si="74"/>
        <v>29999.999999999993</v>
      </c>
      <c r="CI67" s="280">
        <f t="shared" si="74"/>
        <v>29999.999999999993</v>
      </c>
      <c r="CJ67" s="280">
        <f t="shared" si="74"/>
        <v>29999.999999999993</v>
      </c>
      <c r="CK67" s="280">
        <f t="shared" si="74"/>
        <v>29999.999999999993</v>
      </c>
      <c r="CL67" s="280">
        <f t="shared" si="74"/>
        <v>29999.999999999993</v>
      </c>
      <c r="CM67" s="280">
        <f t="shared" si="74"/>
        <v>29999.999999999993</v>
      </c>
      <c r="CN67" s="280">
        <f t="shared" si="74"/>
        <v>29999.999999999993</v>
      </c>
      <c r="CO67" s="280">
        <f t="shared" si="74"/>
        <v>29999.999999999996</v>
      </c>
      <c r="CP67" s="280">
        <f t="shared" si="74"/>
        <v>29999.999999999996</v>
      </c>
      <c r="CQ67" s="280">
        <f t="shared" si="74"/>
        <v>29999.999999999996</v>
      </c>
      <c r="CR67" s="280">
        <f t="shared" si="74"/>
        <v>29999.999999999996</v>
      </c>
      <c r="CS67" s="280">
        <f t="shared" si="74"/>
        <v>29999.999999999996</v>
      </c>
      <c r="CT67" s="280">
        <f t="shared" si="74"/>
        <v>29999.999999999996</v>
      </c>
      <c r="CU67" s="280">
        <f t="shared" si="74"/>
        <v>29999.999999999996</v>
      </c>
      <c r="CV67" s="280">
        <f t="shared" si="74"/>
        <v>29999.999999999996</v>
      </c>
      <c r="CW67" s="280">
        <f t="shared" si="74"/>
        <v>29999.999999999996</v>
      </c>
      <c r="CX67" s="280">
        <f t="shared" si="74"/>
        <v>29999.999999999996</v>
      </c>
      <c r="CY67" s="280">
        <f t="shared" si="74"/>
        <v>29999.999999999996</v>
      </c>
      <c r="CZ67" s="280">
        <f t="shared" si="74"/>
        <v>29999.999999999993</v>
      </c>
      <c r="DA67" s="280">
        <f t="shared" si="74"/>
        <v>29999.999999999993</v>
      </c>
      <c r="DB67" s="280">
        <f t="shared" ref="DB67:EG67" si="75" xml:space="preserve"> DB65 + DB60</f>
        <v>29999.999999999993</v>
      </c>
      <c r="DC67" s="280">
        <f t="shared" si="75"/>
        <v>29999.999999999993</v>
      </c>
      <c r="DD67" s="280">
        <f t="shared" si="75"/>
        <v>29999.999999999993</v>
      </c>
      <c r="DE67" s="280">
        <f t="shared" si="75"/>
        <v>29999.999999999993</v>
      </c>
      <c r="DF67" s="280">
        <f t="shared" si="75"/>
        <v>29999.999999999993</v>
      </c>
      <c r="DG67" s="280">
        <f t="shared" si="75"/>
        <v>29999.999999999993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4" t="s">
        <v>151</v>
      </c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  <c r="AD69" s="514"/>
      <c r="AE69" s="514"/>
      <c r="AF69" s="514"/>
      <c r="AG69" s="514"/>
      <c r="AH69" s="514"/>
      <c r="AI69" s="514"/>
      <c r="AJ69" s="514"/>
      <c r="AK69" s="514"/>
      <c r="AL69" s="514"/>
      <c r="AM69" s="514"/>
      <c r="AN69" s="514"/>
      <c r="AO69" s="514"/>
      <c r="AP69" s="514"/>
      <c r="AQ69" s="514"/>
      <c r="AR69" s="514"/>
      <c r="AS69" s="514"/>
      <c r="AT69" s="514"/>
      <c r="AU69" s="514"/>
      <c r="AV69" s="514"/>
      <c r="AW69" s="514"/>
      <c r="AX69" s="514"/>
      <c r="AY69" s="514"/>
      <c r="AZ69" s="514"/>
      <c r="BA69" s="514"/>
      <c r="BB69" s="514"/>
      <c r="BC69" s="514"/>
      <c r="BD69" s="514"/>
      <c r="BE69" s="514"/>
      <c r="BF69" s="514"/>
      <c r="BG69" s="514"/>
      <c r="BH69" s="514"/>
      <c r="BI69" s="514"/>
      <c r="BJ69" s="514"/>
      <c r="BK69" s="514"/>
      <c r="BL69" s="514"/>
      <c r="BM69" s="514"/>
      <c r="BN69" s="514"/>
      <c r="BO69" s="514"/>
      <c r="BP69" s="514"/>
      <c r="BQ69" s="514"/>
      <c r="BR69" s="514"/>
      <c r="BS69" s="514"/>
      <c r="BT69" s="514"/>
      <c r="BU69" s="514"/>
      <c r="BV69" s="514"/>
      <c r="BW69" s="514"/>
      <c r="BX69" s="514"/>
      <c r="BY69" s="514"/>
      <c r="BZ69" s="514"/>
      <c r="CA69" s="514"/>
      <c r="CB69" s="514"/>
      <c r="CC69" s="514"/>
      <c r="CD69" s="514"/>
      <c r="CE69" s="514"/>
      <c r="CF69" s="514"/>
      <c r="CG69" s="514"/>
      <c r="CH69" s="514"/>
      <c r="CI69" s="514"/>
      <c r="CJ69" s="514"/>
      <c r="CK69" s="514"/>
      <c r="CL69" s="514"/>
      <c r="CM69" s="514"/>
      <c r="CN69" s="514"/>
      <c r="CO69" s="514"/>
      <c r="CP69" s="514"/>
      <c r="CQ69" s="514"/>
      <c r="CR69" s="514"/>
      <c r="CS69" s="514"/>
      <c r="CT69" s="514"/>
      <c r="CU69" s="514"/>
      <c r="CV69" s="514"/>
      <c r="CW69" s="514"/>
      <c r="CX69" s="514"/>
      <c r="CY69" s="514"/>
      <c r="CZ69" s="514"/>
      <c r="DA69" s="514"/>
      <c r="DB69" s="514"/>
      <c r="DC69" s="514"/>
      <c r="DD69" s="514"/>
      <c r="DE69" s="514"/>
      <c r="DF69" s="514"/>
      <c r="DG69" s="514"/>
      <c r="DH69" s="514"/>
      <c r="DI69" s="514"/>
      <c r="DJ69" s="514"/>
      <c r="DK69" s="514"/>
      <c r="DL69" s="514"/>
      <c r="DM69" s="514"/>
      <c r="DN69" s="514"/>
      <c r="DO69" s="514"/>
      <c r="DP69" s="514"/>
      <c r="DQ69" s="514"/>
      <c r="DR69" s="514"/>
      <c r="DS69" s="514"/>
      <c r="DT69" s="514"/>
      <c r="DU69" s="514"/>
      <c r="DV69" s="514"/>
      <c r="DW69" s="514"/>
      <c r="DX69" s="514"/>
      <c r="DY69" s="514"/>
      <c r="DZ69" s="514"/>
      <c r="EA69" s="514"/>
      <c r="EB69" s="514"/>
      <c r="EC69" s="514"/>
      <c r="ED69" s="514"/>
      <c r="EE69" s="514"/>
      <c r="EF69" s="514"/>
      <c r="EG69" s="514"/>
      <c r="EH69" s="514"/>
      <c r="EI69" s="514"/>
      <c r="EJ69" s="514"/>
      <c r="EK69" s="514"/>
      <c r="EL69" s="514"/>
      <c r="EM69" s="514"/>
      <c r="EN69" s="514"/>
      <c r="EO69" s="514"/>
      <c r="EP69" s="514"/>
      <c r="EQ69" s="514"/>
      <c r="ER69" s="514"/>
      <c r="ES69" s="514"/>
      <c r="ET69" s="514"/>
      <c r="EU69" s="514"/>
      <c r="EV69" s="514"/>
      <c r="EW69" s="514"/>
      <c r="EX69" s="514"/>
      <c r="EY69" s="514"/>
      <c r="EZ69" s="514"/>
      <c r="FA69" s="514"/>
      <c r="FB69" s="514"/>
      <c r="FC69" s="514"/>
      <c r="FD69" s="514"/>
      <c r="FE69" s="514"/>
      <c r="FF69" s="514"/>
      <c r="FG69" s="514"/>
      <c r="FH69" s="514"/>
      <c r="FI69" s="514"/>
      <c r="FJ69" s="514"/>
      <c r="FK69" s="514"/>
      <c r="FL69" s="514"/>
      <c r="FM69" s="514"/>
      <c r="FN69" s="514"/>
      <c r="FO69" s="514"/>
      <c r="FP69" s="514"/>
      <c r="FQ69" s="514"/>
      <c r="FR69" s="514"/>
      <c r="FS69" s="514"/>
      <c r="FT69" s="514"/>
      <c r="FU69" s="514"/>
      <c r="FV69" s="514"/>
      <c r="FW69" s="514"/>
      <c r="FX69" s="514"/>
      <c r="FY69" s="514"/>
      <c r="FZ69" s="514"/>
      <c r="GA69" s="514"/>
      <c r="GB69" s="514"/>
      <c r="GC69" s="514"/>
      <c r="GD69" s="514"/>
      <c r="GE69" s="514"/>
      <c r="GF69" s="514"/>
      <c r="GG69" s="514"/>
      <c r="GH69" s="514"/>
      <c r="GI69" s="514"/>
      <c r="GJ69" s="514"/>
    </row>
    <row r="70" spans="1:192" s="316" customFormat="1" outlineLevel="1" x14ac:dyDescent="0.25">
      <c r="A70" s="277"/>
      <c r="B70" s="277"/>
      <c r="C70" s="278"/>
      <c r="D70" s="281"/>
      <c r="E70" s="421" t="str">
        <f xml:space="preserve"> Debt!E$31</f>
        <v>Senior debt balance</v>
      </c>
      <c r="F70" s="421">
        <f xml:space="preserve"> Debt!F$31</f>
        <v>0</v>
      </c>
      <c r="G70" s="421" t="str">
        <f xml:space="preserve"> Debt!G$31</f>
        <v>$ 000s</v>
      </c>
      <c r="H70" s="421">
        <f xml:space="preserve"> Debt!H$31</f>
        <v>0</v>
      </c>
      <c r="I70" s="421">
        <f xml:space="preserve"> Debt!I$31</f>
        <v>0</v>
      </c>
      <c r="J70" s="421">
        <f xml:space="preserve"> Debt!J$31</f>
        <v>0</v>
      </c>
      <c r="K70" s="421">
        <f xml:space="preserve"> Debt!K$31</f>
        <v>0</v>
      </c>
      <c r="L70" s="421">
        <f xml:space="preserve"> Debt!L$31</f>
        <v>70000</v>
      </c>
      <c r="M70" s="421">
        <f xml:space="preserve"> Debt!M$31</f>
        <v>68250</v>
      </c>
      <c r="N70" s="421">
        <f xml:space="preserve"> Debt!N$31</f>
        <v>66500</v>
      </c>
      <c r="O70" s="421">
        <f xml:space="preserve"> Debt!O$31</f>
        <v>64750</v>
      </c>
      <c r="P70" s="421">
        <f xml:space="preserve"> Debt!P$31</f>
        <v>63000</v>
      </c>
      <c r="Q70" s="421">
        <f xml:space="preserve"> Debt!Q$31</f>
        <v>61250</v>
      </c>
      <c r="R70" s="421">
        <f xml:space="preserve"> Debt!R$31</f>
        <v>59500</v>
      </c>
      <c r="S70" s="421">
        <f xml:space="preserve"> Debt!S$31</f>
        <v>57750</v>
      </c>
      <c r="T70" s="421">
        <f xml:space="preserve"> Debt!T$31</f>
        <v>56000</v>
      </c>
      <c r="U70" s="421">
        <f xml:space="preserve"> Debt!U$31</f>
        <v>54250</v>
      </c>
      <c r="V70" s="421">
        <f xml:space="preserve"> Debt!V$31</f>
        <v>52500</v>
      </c>
      <c r="W70" s="421">
        <f xml:space="preserve"> Debt!W$31</f>
        <v>50750</v>
      </c>
      <c r="X70" s="421">
        <f xml:space="preserve"> Debt!X$31</f>
        <v>49000</v>
      </c>
      <c r="Y70" s="421">
        <f xml:space="preserve"> Debt!Y$31</f>
        <v>47250</v>
      </c>
      <c r="Z70" s="421">
        <f xml:space="preserve"> Debt!Z$31</f>
        <v>45500</v>
      </c>
      <c r="AA70" s="421">
        <f xml:space="preserve"> Debt!AA$31</f>
        <v>43750</v>
      </c>
      <c r="AB70" s="421">
        <f xml:space="preserve"> Debt!AB$31</f>
        <v>42000</v>
      </c>
      <c r="AC70" s="421">
        <f xml:space="preserve"> Debt!AC$31</f>
        <v>40250</v>
      </c>
      <c r="AD70" s="421">
        <f xml:space="preserve"> Debt!AD$31</f>
        <v>38500</v>
      </c>
      <c r="AE70" s="421">
        <f xml:space="preserve"> Debt!AE$31</f>
        <v>36750</v>
      </c>
      <c r="AF70" s="421">
        <f xml:space="preserve"> Debt!AF$31</f>
        <v>35000</v>
      </c>
      <c r="AG70" s="421">
        <f xml:space="preserve"> Debt!AG$31</f>
        <v>33250</v>
      </c>
      <c r="AH70" s="421">
        <f xml:space="preserve"> Debt!AH$31</f>
        <v>31500</v>
      </c>
      <c r="AI70" s="421">
        <f xml:space="preserve"> Debt!AI$31</f>
        <v>29750</v>
      </c>
      <c r="AJ70" s="421">
        <f xml:space="preserve"> Debt!AJ$31</f>
        <v>28000</v>
      </c>
      <c r="AK70" s="421">
        <f xml:space="preserve"> Debt!AK$31</f>
        <v>26250</v>
      </c>
      <c r="AL70" s="421">
        <f xml:space="preserve"> Debt!AL$31</f>
        <v>24500</v>
      </c>
      <c r="AM70" s="421">
        <f xml:space="preserve"> Debt!AM$31</f>
        <v>22750</v>
      </c>
      <c r="AN70" s="421">
        <f xml:space="preserve"> Debt!AN$31</f>
        <v>21000</v>
      </c>
      <c r="AO70" s="421">
        <f xml:space="preserve"> Debt!AO$31</f>
        <v>19250</v>
      </c>
      <c r="AP70" s="421">
        <f xml:space="preserve"> Debt!AP$31</f>
        <v>17500</v>
      </c>
      <c r="AQ70" s="421">
        <f xml:space="preserve"> Debt!AQ$31</f>
        <v>15750</v>
      </c>
      <c r="AR70" s="421">
        <f xml:space="preserve"> Debt!AR$31</f>
        <v>14000</v>
      </c>
      <c r="AS70" s="421">
        <f xml:space="preserve"> Debt!AS$31</f>
        <v>12250</v>
      </c>
      <c r="AT70" s="421">
        <f xml:space="preserve"> Debt!AT$31</f>
        <v>10500</v>
      </c>
      <c r="AU70" s="421">
        <f xml:space="preserve"> Debt!AU$31</f>
        <v>8750</v>
      </c>
      <c r="AV70" s="421">
        <f xml:space="preserve"> Debt!AV$31</f>
        <v>7000</v>
      </c>
      <c r="AW70" s="421">
        <f xml:space="preserve"> Debt!AW$31</f>
        <v>5250</v>
      </c>
      <c r="AX70" s="421">
        <f xml:space="preserve"> Debt!AX$31</f>
        <v>3500</v>
      </c>
      <c r="AY70" s="421">
        <f xml:space="preserve"> Debt!AY$31</f>
        <v>1750</v>
      </c>
      <c r="AZ70" s="421">
        <f xml:space="preserve"> Debt!AZ$31</f>
        <v>0</v>
      </c>
      <c r="BA70" s="421">
        <f xml:space="preserve"> Debt!BA$31</f>
        <v>0</v>
      </c>
      <c r="BB70" s="421">
        <f xml:space="preserve"> Debt!BB$31</f>
        <v>0</v>
      </c>
      <c r="BC70" s="421">
        <f xml:space="preserve"> Debt!BC$31</f>
        <v>0</v>
      </c>
      <c r="BD70" s="421">
        <f xml:space="preserve"> Debt!BD$31</f>
        <v>0</v>
      </c>
      <c r="BE70" s="421">
        <f xml:space="preserve"> Debt!BE$31</f>
        <v>0</v>
      </c>
      <c r="BF70" s="421">
        <f xml:space="preserve"> Debt!BF$31</f>
        <v>0</v>
      </c>
      <c r="BG70" s="421">
        <f xml:space="preserve"> Debt!BG$31</f>
        <v>0</v>
      </c>
      <c r="BH70" s="421">
        <f xml:space="preserve"> Debt!BH$31</f>
        <v>0</v>
      </c>
      <c r="BI70" s="421">
        <f xml:space="preserve"> Debt!BI$31</f>
        <v>0</v>
      </c>
      <c r="BJ70" s="421">
        <f xml:space="preserve"> Debt!BJ$31</f>
        <v>0</v>
      </c>
      <c r="BK70" s="421">
        <f xml:space="preserve"> Debt!BK$31</f>
        <v>0</v>
      </c>
      <c r="BL70" s="421">
        <f xml:space="preserve"> Debt!BL$31</f>
        <v>0</v>
      </c>
      <c r="BM70" s="421">
        <f xml:space="preserve"> Debt!BM$31</f>
        <v>0</v>
      </c>
      <c r="BN70" s="421">
        <f xml:space="preserve"> Debt!BN$31</f>
        <v>0</v>
      </c>
      <c r="BO70" s="421">
        <f xml:space="preserve"> Debt!BO$31</f>
        <v>0</v>
      </c>
      <c r="BP70" s="421">
        <f xml:space="preserve"> Debt!BP$31</f>
        <v>0</v>
      </c>
      <c r="BQ70" s="421">
        <f xml:space="preserve"> Debt!BQ$31</f>
        <v>0</v>
      </c>
      <c r="BR70" s="421">
        <f xml:space="preserve"> Debt!BR$31</f>
        <v>0</v>
      </c>
      <c r="BS70" s="421">
        <f xml:space="preserve"> Debt!BS$31</f>
        <v>0</v>
      </c>
      <c r="BT70" s="421">
        <f xml:space="preserve"> Debt!BT$31</f>
        <v>0</v>
      </c>
      <c r="BU70" s="421">
        <f xml:space="preserve"> Debt!BU$31</f>
        <v>0</v>
      </c>
      <c r="BV70" s="421">
        <f xml:space="preserve"> Debt!BV$31</f>
        <v>0</v>
      </c>
      <c r="BW70" s="421">
        <f xml:space="preserve"> Debt!BW$31</f>
        <v>0</v>
      </c>
      <c r="BX70" s="421">
        <f xml:space="preserve"> Debt!BX$31</f>
        <v>0</v>
      </c>
      <c r="BY70" s="421">
        <f xml:space="preserve"> Debt!BY$31</f>
        <v>0</v>
      </c>
      <c r="BZ70" s="421">
        <f xml:space="preserve"> Debt!BZ$31</f>
        <v>0</v>
      </c>
      <c r="CA70" s="421">
        <f xml:space="preserve"> Debt!CA$31</f>
        <v>0</v>
      </c>
      <c r="CB70" s="421">
        <f xml:space="preserve"> Debt!CB$31</f>
        <v>0</v>
      </c>
      <c r="CC70" s="421">
        <f xml:space="preserve"> Debt!CC$31</f>
        <v>0</v>
      </c>
      <c r="CD70" s="421">
        <f xml:space="preserve"> Debt!CD$31</f>
        <v>0</v>
      </c>
      <c r="CE70" s="421">
        <f xml:space="preserve"> Debt!CE$31</f>
        <v>0</v>
      </c>
      <c r="CF70" s="421">
        <f xml:space="preserve"> Debt!CF$31</f>
        <v>0</v>
      </c>
      <c r="CG70" s="421">
        <f xml:space="preserve"> Debt!CG$31</f>
        <v>0</v>
      </c>
      <c r="CH70" s="421">
        <f xml:space="preserve"> Debt!CH$31</f>
        <v>0</v>
      </c>
      <c r="CI70" s="421">
        <f xml:space="preserve"> Debt!CI$31</f>
        <v>0</v>
      </c>
      <c r="CJ70" s="421">
        <f xml:space="preserve"> Debt!CJ$31</f>
        <v>0</v>
      </c>
      <c r="CK70" s="421">
        <f xml:space="preserve"> Debt!CK$31</f>
        <v>0</v>
      </c>
      <c r="CL70" s="421">
        <f xml:space="preserve"> Debt!CL$31</f>
        <v>0</v>
      </c>
      <c r="CM70" s="421">
        <f xml:space="preserve"> Debt!CM$31</f>
        <v>0</v>
      </c>
      <c r="CN70" s="421">
        <f xml:space="preserve"> Debt!CN$31</f>
        <v>0</v>
      </c>
      <c r="CO70" s="421">
        <f xml:space="preserve"> Debt!CO$31</f>
        <v>0</v>
      </c>
      <c r="CP70" s="421">
        <f xml:space="preserve"> Debt!CP$31</f>
        <v>0</v>
      </c>
      <c r="CQ70" s="421">
        <f xml:space="preserve"> Debt!CQ$31</f>
        <v>0</v>
      </c>
      <c r="CR70" s="421">
        <f xml:space="preserve"> Debt!CR$31</f>
        <v>0</v>
      </c>
      <c r="CS70" s="421">
        <f xml:space="preserve"> Debt!CS$31</f>
        <v>0</v>
      </c>
      <c r="CT70" s="421">
        <f xml:space="preserve"> Debt!CT$31</f>
        <v>0</v>
      </c>
      <c r="CU70" s="421">
        <f xml:space="preserve"> Debt!CU$31</f>
        <v>0</v>
      </c>
      <c r="CV70" s="421">
        <f xml:space="preserve"> Debt!CV$31</f>
        <v>0</v>
      </c>
      <c r="CW70" s="421">
        <f xml:space="preserve"> Debt!CW$31</f>
        <v>0</v>
      </c>
      <c r="CX70" s="421">
        <f xml:space="preserve"> Debt!CX$31</f>
        <v>0</v>
      </c>
      <c r="CY70" s="421">
        <f xml:space="preserve"> Debt!CY$31</f>
        <v>0</v>
      </c>
      <c r="CZ70" s="421">
        <f xml:space="preserve"> Debt!CZ$31</f>
        <v>0</v>
      </c>
      <c r="DA70" s="421">
        <f xml:space="preserve"> Debt!DA$31</f>
        <v>0</v>
      </c>
      <c r="DB70" s="421">
        <f xml:space="preserve"> Debt!DB$31</f>
        <v>0</v>
      </c>
      <c r="DC70" s="421">
        <f xml:space="preserve"> Debt!DC$31</f>
        <v>0</v>
      </c>
      <c r="DD70" s="421">
        <f xml:space="preserve"> Debt!DD$31</f>
        <v>0</v>
      </c>
      <c r="DE70" s="421">
        <f xml:space="preserve"> Debt!DE$31</f>
        <v>0</v>
      </c>
      <c r="DF70" s="421">
        <f xml:space="preserve"> Debt!DF$31</f>
        <v>0</v>
      </c>
      <c r="DG70" s="421">
        <f xml:space="preserve"> Debt!DG$31</f>
        <v>0</v>
      </c>
      <c r="DH70" s="421">
        <f xml:space="preserve"> Debt!DH$31</f>
        <v>0</v>
      </c>
      <c r="DI70" s="421">
        <f xml:space="preserve"> Debt!DI$31</f>
        <v>0</v>
      </c>
      <c r="DJ70" s="421">
        <f xml:space="preserve"> Debt!DJ$31</f>
        <v>0</v>
      </c>
      <c r="DK70" s="421">
        <f xml:space="preserve"> Debt!DK$31</f>
        <v>0</v>
      </c>
      <c r="DL70" s="421">
        <f xml:space="preserve"> Debt!DL$31</f>
        <v>0</v>
      </c>
      <c r="DM70" s="421">
        <f xml:space="preserve"> Debt!DM$31</f>
        <v>0</v>
      </c>
      <c r="DN70" s="421">
        <f xml:space="preserve"> Debt!DN$31</f>
        <v>0</v>
      </c>
      <c r="DO70" s="421">
        <f xml:space="preserve"> Debt!DO$31</f>
        <v>0</v>
      </c>
      <c r="DP70" s="421">
        <f xml:space="preserve"> Debt!DP$31</f>
        <v>0</v>
      </c>
      <c r="DQ70" s="421">
        <f xml:space="preserve"> Debt!DQ$31</f>
        <v>0</v>
      </c>
      <c r="DR70" s="421">
        <f xml:space="preserve"> Debt!DR$31</f>
        <v>0</v>
      </c>
      <c r="DS70" s="421">
        <f xml:space="preserve"> Debt!DS$31</f>
        <v>0</v>
      </c>
      <c r="DT70" s="421">
        <f xml:space="preserve"> Debt!DT$31</f>
        <v>0</v>
      </c>
      <c r="DU70" s="421">
        <f xml:space="preserve"> Debt!DU$31</f>
        <v>0</v>
      </c>
      <c r="DV70" s="421">
        <f xml:space="preserve"> Debt!DV$31</f>
        <v>0</v>
      </c>
      <c r="DW70" s="421">
        <f xml:space="preserve"> Debt!DW$31</f>
        <v>0</v>
      </c>
      <c r="DX70" s="421">
        <f xml:space="preserve"> Debt!DX$31</f>
        <v>0</v>
      </c>
      <c r="DY70" s="421">
        <f xml:space="preserve"> Debt!DY$31</f>
        <v>0</v>
      </c>
      <c r="DZ70" s="421">
        <f xml:space="preserve"> Debt!DZ$31</f>
        <v>0</v>
      </c>
      <c r="EA70" s="421">
        <f xml:space="preserve"> Debt!EA$31</f>
        <v>0</v>
      </c>
      <c r="EB70" s="421">
        <f xml:space="preserve"> Debt!EB$31</f>
        <v>0</v>
      </c>
      <c r="EC70" s="421">
        <f xml:space="preserve"> Debt!EC$31</f>
        <v>0</v>
      </c>
      <c r="ED70" s="421">
        <f xml:space="preserve"> Debt!ED$31</f>
        <v>0</v>
      </c>
      <c r="EE70" s="421">
        <f xml:space="preserve"> Debt!EE$31</f>
        <v>0</v>
      </c>
      <c r="EF70" s="421">
        <f xml:space="preserve"> Debt!EF$31</f>
        <v>0</v>
      </c>
      <c r="EG70" s="421">
        <f xml:space="preserve"> Debt!EG$31</f>
        <v>0</v>
      </c>
      <c r="EH70" s="421">
        <f xml:space="preserve"> Debt!EH$31</f>
        <v>0</v>
      </c>
      <c r="EI70" s="421">
        <f xml:space="preserve"> Debt!EI$31</f>
        <v>0</v>
      </c>
      <c r="EJ70" s="421">
        <f xml:space="preserve"> Debt!EJ$31</f>
        <v>0</v>
      </c>
      <c r="EK70" s="421">
        <f xml:space="preserve"> Debt!EK$31</f>
        <v>0</v>
      </c>
      <c r="EL70" s="421">
        <f xml:space="preserve"> Debt!EL$31</f>
        <v>0</v>
      </c>
      <c r="EM70" s="421">
        <f xml:space="preserve"> Debt!EM$31</f>
        <v>0</v>
      </c>
      <c r="EN70" s="421">
        <f xml:space="preserve"> Debt!EN$31</f>
        <v>0</v>
      </c>
      <c r="EO70" s="421">
        <f xml:space="preserve"> Debt!EO$31</f>
        <v>0</v>
      </c>
      <c r="EP70" s="421">
        <f xml:space="preserve"> Debt!EP$31</f>
        <v>0</v>
      </c>
      <c r="EQ70" s="421">
        <f xml:space="preserve"> Debt!EQ$31</f>
        <v>0</v>
      </c>
      <c r="ER70" s="421">
        <f xml:space="preserve"> Debt!ER$31</f>
        <v>0</v>
      </c>
      <c r="ES70" s="421">
        <f xml:space="preserve"> Debt!ES$31</f>
        <v>0</v>
      </c>
      <c r="ET70" s="421">
        <f xml:space="preserve"> Debt!ET$31</f>
        <v>0</v>
      </c>
      <c r="EU70" s="421">
        <f xml:space="preserve"> Debt!EU$31</f>
        <v>0</v>
      </c>
      <c r="EV70" s="421">
        <f xml:space="preserve"> Debt!EV$31</f>
        <v>0</v>
      </c>
      <c r="EW70" s="421">
        <f xml:space="preserve"> Debt!EW$31</f>
        <v>0</v>
      </c>
      <c r="EX70" s="421">
        <f xml:space="preserve"> Debt!EX$31</f>
        <v>0</v>
      </c>
      <c r="EY70" s="421">
        <f xml:space="preserve"> Debt!EY$31</f>
        <v>0</v>
      </c>
      <c r="EZ70" s="421">
        <f xml:space="preserve"> Debt!EZ$31</f>
        <v>0</v>
      </c>
      <c r="FA70" s="421">
        <f xml:space="preserve"> Debt!FA$31</f>
        <v>0</v>
      </c>
      <c r="FB70" s="421">
        <f xml:space="preserve"> Debt!FB$31</f>
        <v>0</v>
      </c>
      <c r="FC70" s="421">
        <f xml:space="preserve"> Debt!FC$31</f>
        <v>0</v>
      </c>
      <c r="FD70" s="421">
        <f xml:space="preserve"> Debt!FD$31</f>
        <v>0</v>
      </c>
      <c r="FE70" s="421">
        <f xml:space="preserve"> Debt!FE$31</f>
        <v>0</v>
      </c>
      <c r="FF70" s="421">
        <f xml:space="preserve"> Debt!FF$31</f>
        <v>0</v>
      </c>
      <c r="FG70" s="421">
        <f xml:space="preserve"> Debt!FG$31</f>
        <v>0</v>
      </c>
      <c r="FH70" s="421">
        <f xml:space="preserve"> Debt!FH$31</f>
        <v>0</v>
      </c>
      <c r="FI70" s="421">
        <f xml:space="preserve"> Debt!FI$31</f>
        <v>0</v>
      </c>
      <c r="FJ70" s="421">
        <f xml:space="preserve"> Debt!FJ$31</f>
        <v>0</v>
      </c>
      <c r="FK70" s="421">
        <f xml:space="preserve"> Debt!FK$31</f>
        <v>0</v>
      </c>
      <c r="FL70" s="421">
        <f xml:space="preserve"> Debt!FL$31</f>
        <v>0</v>
      </c>
      <c r="FM70" s="421">
        <f xml:space="preserve"> Debt!FM$31</f>
        <v>0</v>
      </c>
      <c r="FN70" s="421">
        <f xml:space="preserve"> Debt!FN$31</f>
        <v>0</v>
      </c>
      <c r="FO70" s="421">
        <f xml:space="preserve"> Debt!FO$31</f>
        <v>0</v>
      </c>
      <c r="FP70" s="421">
        <f xml:space="preserve"> Debt!FP$31</f>
        <v>0</v>
      </c>
      <c r="FQ70" s="421">
        <f xml:space="preserve"> Debt!FQ$31</f>
        <v>0</v>
      </c>
      <c r="FR70" s="421">
        <f xml:space="preserve"> Debt!FR$31</f>
        <v>0</v>
      </c>
      <c r="FS70" s="421">
        <f xml:space="preserve"> Debt!FS$31</f>
        <v>0</v>
      </c>
      <c r="FT70" s="421">
        <f xml:space="preserve"> Debt!FT$31</f>
        <v>0</v>
      </c>
      <c r="FU70" s="421">
        <f xml:space="preserve"> Debt!FU$31</f>
        <v>0</v>
      </c>
      <c r="FV70" s="421">
        <f xml:space="preserve"> Debt!FV$31</f>
        <v>0</v>
      </c>
      <c r="FW70" s="421">
        <f xml:space="preserve"> Debt!FW$31</f>
        <v>0</v>
      </c>
      <c r="FX70" s="421">
        <f xml:space="preserve"> Debt!FX$31</f>
        <v>0</v>
      </c>
      <c r="FY70" s="421">
        <f xml:space="preserve"> Debt!FY$31</f>
        <v>0</v>
      </c>
      <c r="FZ70" s="421">
        <f xml:space="preserve"> Debt!FZ$31</f>
        <v>0</v>
      </c>
      <c r="GA70" s="421">
        <f xml:space="preserve"> Debt!GA$31</f>
        <v>0</v>
      </c>
      <c r="GB70" s="421">
        <f xml:space="preserve"> Debt!GB$31</f>
        <v>0</v>
      </c>
      <c r="GC70" s="421">
        <f xml:space="preserve"> Debt!GC$31</f>
        <v>0</v>
      </c>
      <c r="GD70" s="421">
        <f xml:space="preserve"> Debt!GD$31</f>
        <v>0</v>
      </c>
      <c r="GE70" s="421">
        <f xml:space="preserve"> Debt!GE$31</f>
        <v>0</v>
      </c>
      <c r="GF70" s="421">
        <f xml:space="preserve"> Debt!GF$31</f>
        <v>0</v>
      </c>
      <c r="GG70" s="421">
        <f xml:space="preserve"> Debt!GG$31</f>
        <v>0</v>
      </c>
      <c r="GH70" s="421">
        <f xml:space="preserve"> Debt!GH$31</f>
        <v>0</v>
      </c>
      <c r="GI70" s="421">
        <f xml:space="preserve"> Debt!GI$31</f>
        <v>0</v>
      </c>
      <c r="GJ70" s="421">
        <f xml:space="preserve"> Debt!GJ$31</f>
        <v>0</v>
      </c>
    </row>
    <row r="71" spans="1:192" s="316" customFormat="1" outlineLevel="1" x14ac:dyDescent="0.25">
      <c r="A71" s="277"/>
      <c r="B71" s="277"/>
      <c r="C71" s="278"/>
      <c r="D71" s="281"/>
      <c r="E71" s="514" t="s">
        <v>152</v>
      </c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  <c r="AD71" s="514"/>
      <c r="AE71" s="514"/>
      <c r="AF71" s="514"/>
      <c r="AG71" s="514"/>
      <c r="AH71" s="514"/>
      <c r="AI71" s="514"/>
      <c r="AJ71" s="514"/>
      <c r="AK71" s="514"/>
      <c r="AL71" s="514"/>
      <c r="AM71" s="514"/>
      <c r="AN71" s="514"/>
      <c r="AO71" s="514"/>
      <c r="AP71" s="514"/>
      <c r="AQ71" s="514"/>
      <c r="AR71" s="514"/>
      <c r="AS71" s="514"/>
      <c r="AT71" s="514"/>
      <c r="AU71" s="514"/>
      <c r="AV71" s="514"/>
      <c r="AW71" s="514"/>
      <c r="AX71" s="514"/>
      <c r="AY71" s="514"/>
      <c r="AZ71" s="514"/>
      <c r="BA71" s="514"/>
      <c r="BB71" s="514"/>
      <c r="BC71" s="514"/>
      <c r="BD71" s="514"/>
      <c r="BE71" s="514"/>
      <c r="BF71" s="514"/>
      <c r="BG71" s="514"/>
      <c r="BH71" s="514"/>
      <c r="BI71" s="514"/>
      <c r="BJ71" s="514"/>
      <c r="BK71" s="514"/>
      <c r="BL71" s="514"/>
      <c r="BM71" s="514"/>
      <c r="BN71" s="514"/>
      <c r="BO71" s="514"/>
      <c r="BP71" s="514"/>
      <c r="BQ71" s="514"/>
      <c r="BR71" s="514"/>
      <c r="BS71" s="514"/>
      <c r="BT71" s="514"/>
      <c r="BU71" s="514"/>
      <c r="BV71" s="514"/>
      <c r="BW71" s="514"/>
      <c r="BX71" s="514"/>
      <c r="BY71" s="514"/>
      <c r="BZ71" s="514"/>
      <c r="CA71" s="514"/>
      <c r="CB71" s="514"/>
      <c r="CC71" s="514"/>
      <c r="CD71" s="514"/>
      <c r="CE71" s="514"/>
      <c r="CF71" s="514"/>
      <c r="CG71" s="514"/>
      <c r="CH71" s="514"/>
      <c r="CI71" s="514"/>
      <c r="CJ71" s="514"/>
      <c r="CK71" s="514"/>
      <c r="CL71" s="514"/>
      <c r="CM71" s="514"/>
      <c r="CN71" s="514"/>
      <c r="CO71" s="514"/>
      <c r="CP71" s="514"/>
      <c r="CQ71" s="514"/>
      <c r="CR71" s="514"/>
      <c r="CS71" s="514"/>
      <c r="CT71" s="514"/>
      <c r="CU71" s="514"/>
      <c r="CV71" s="514"/>
      <c r="CW71" s="514"/>
      <c r="CX71" s="514"/>
      <c r="CY71" s="514"/>
      <c r="CZ71" s="514"/>
      <c r="DA71" s="514"/>
      <c r="DB71" s="514"/>
      <c r="DC71" s="514"/>
      <c r="DD71" s="514"/>
      <c r="DE71" s="514"/>
      <c r="DF71" s="514"/>
      <c r="DG71" s="514"/>
      <c r="DH71" s="514"/>
      <c r="DI71" s="514"/>
      <c r="DJ71" s="514"/>
      <c r="DK71" s="514"/>
      <c r="DL71" s="514"/>
      <c r="DM71" s="514"/>
      <c r="DN71" s="514"/>
      <c r="DO71" s="514"/>
      <c r="DP71" s="514"/>
      <c r="DQ71" s="514"/>
      <c r="DR71" s="514"/>
      <c r="DS71" s="514"/>
      <c r="DT71" s="514"/>
      <c r="DU71" s="514"/>
      <c r="DV71" s="514"/>
      <c r="DW71" s="514"/>
      <c r="DX71" s="514"/>
      <c r="DY71" s="514"/>
      <c r="DZ71" s="514"/>
      <c r="EA71" s="514"/>
      <c r="EB71" s="514"/>
      <c r="EC71" s="514"/>
      <c r="ED71" s="514"/>
      <c r="EE71" s="514"/>
      <c r="EF71" s="514"/>
      <c r="EG71" s="514"/>
      <c r="EH71" s="514"/>
      <c r="EI71" s="514"/>
      <c r="EJ71" s="514"/>
      <c r="EK71" s="514"/>
      <c r="EL71" s="514"/>
      <c r="EM71" s="514"/>
      <c r="EN71" s="514"/>
      <c r="EO71" s="514"/>
      <c r="EP71" s="514"/>
      <c r="EQ71" s="514"/>
      <c r="ER71" s="514"/>
      <c r="ES71" s="514"/>
      <c r="ET71" s="514"/>
      <c r="EU71" s="514"/>
      <c r="EV71" s="514"/>
      <c r="EW71" s="514"/>
      <c r="EX71" s="514"/>
      <c r="EY71" s="514"/>
      <c r="EZ71" s="514"/>
      <c r="FA71" s="514"/>
      <c r="FB71" s="514"/>
      <c r="FC71" s="514"/>
      <c r="FD71" s="514"/>
      <c r="FE71" s="514"/>
      <c r="FF71" s="514"/>
      <c r="FG71" s="514"/>
      <c r="FH71" s="514"/>
      <c r="FI71" s="514"/>
      <c r="FJ71" s="514"/>
      <c r="FK71" s="514"/>
      <c r="FL71" s="514"/>
      <c r="FM71" s="514"/>
      <c r="FN71" s="514"/>
      <c r="FO71" s="514"/>
      <c r="FP71" s="514"/>
      <c r="FQ71" s="514"/>
      <c r="FR71" s="514"/>
      <c r="FS71" s="514"/>
      <c r="FT71" s="514"/>
      <c r="FU71" s="514"/>
      <c r="FV71" s="514"/>
      <c r="FW71" s="514"/>
      <c r="FX71" s="514"/>
      <c r="FY71" s="514"/>
      <c r="FZ71" s="514"/>
      <c r="GA71" s="514"/>
      <c r="GB71" s="514"/>
      <c r="GC71" s="514"/>
      <c r="GD71" s="514"/>
      <c r="GE71" s="514"/>
      <c r="GF71" s="514"/>
      <c r="GG71" s="514"/>
      <c r="GH71" s="514"/>
      <c r="GI71" s="514"/>
      <c r="GJ71" s="514"/>
    </row>
    <row r="72" spans="1:192" s="316" customFormat="1" outlineLevel="1" x14ac:dyDescent="0.25">
      <c r="A72" s="277"/>
      <c r="B72" s="277"/>
      <c r="C72" s="278"/>
      <c r="D72" s="281"/>
      <c r="E72" s="514" t="s">
        <v>153</v>
      </c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  <c r="AD72" s="514"/>
      <c r="AE72" s="514"/>
      <c r="AF72" s="514"/>
      <c r="AG72" s="514"/>
      <c r="AH72" s="514"/>
      <c r="AI72" s="514"/>
      <c r="AJ72" s="514"/>
      <c r="AK72" s="514"/>
      <c r="AL72" s="514"/>
      <c r="AM72" s="514"/>
      <c r="AN72" s="514"/>
      <c r="AO72" s="514"/>
      <c r="AP72" s="514"/>
      <c r="AQ72" s="514"/>
      <c r="AR72" s="514"/>
      <c r="AS72" s="514"/>
      <c r="AT72" s="514"/>
      <c r="AU72" s="514"/>
      <c r="AV72" s="514"/>
      <c r="AW72" s="514"/>
      <c r="AX72" s="514"/>
      <c r="AY72" s="514"/>
      <c r="AZ72" s="514"/>
      <c r="BA72" s="514"/>
      <c r="BB72" s="514"/>
      <c r="BC72" s="514"/>
      <c r="BD72" s="514"/>
      <c r="BE72" s="514"/>
      <c r="BF72" s="514"/>
      <c r="BG72" s="514"/>
      <c r="BH72" s="514"/>
      <c r="BI72" s="514"/>
      <c r="BJ72" s="514"/>
      <c r="BK72" s="514"/>
      <c r="BL72" s="514"/>
      <c r="BM72" s="514"/>
      <c r="BN72" s="514"/>
      <c r="BO72" s="514"/>
      <c r="BP72" s="514"/>
      <c r="BQ72" s="514"/>
      <c r="BR72" s="514"/>
      <c r="BS72" s="514"/>
      <c r="BT72" s="514"/>
      <c r="BU72" s="514"/>
      <c r="BV72" s="514"/>
      <c r="BW72" s="514"/>
      <c r="BX72" s="514"/>
      <c r="BY72" s="514"/>
      <c r="BZ72" s="514"/>
      <c r="CA72" s="514"/>
      <c r="CB72" s="514"/>
      <c r="CC72" s="514"/>
      <c r="CD72" s="514"/>
      <c r="CE72" s="514"/>
      <c r="CF72" s="514"/>
      <c r="CG72" s="514"/>
      <c r="CH72" s="514"/>
      <c r="CI72" s="514"/>
      <c r="CJ72" s="514"/>
      <c r="CK72" s="514"/>
      <c r="CL72" s="514"/>
      <c r="CM72" s="514"/>
      <c r="CN72" s="514"/>
      <c r="CO72" s="514"/>
      <c r="CP72" s="514"/>
      <c r="CQ72" s="514"/>
      <c r="CR72" s="514"/>
      <c r="CS72" s="514"/>
      <c r="CT72" s="514"/>
      <c r="CU72" s="514"/>
      <c r="CV72" s="514"/>
      <c r="CW72" s="514"/>
      <c r="CX72" s="514"/>
      <c r="CY72" s="514"/>
      <c r="CZ72" s="514"/>
      <c r="DA72" s="514"/>
      <c r="DB72" s="514"/>
      <c r="DC72" s="514"/>
      <c r="DD72" s="514"/>
      <c r="DE72" s="514"/>
      <c r="DF72" s="514"/>
      <c r="DG72" s="514"/>
      <c r="DH72" s="514"/>
      <c r="DI72" s="514"/>
      <c r="DJ72" s="514"/>
      <c r="DK72" s="514"/>
      <c r="DL72" s="514"/>
      <c r="DM72" s="514"/>
      <c r="DN72" s="514"/>
      <c r="DO72" s="514"/>
      <c r="DP72" s="514"/>
      <c r="DQ72" s="514"/>
      <c r="DR72" s="514"/>
      <c r="DS72" s="514"/>
      <c r="DT72" s="514"/>
      <c r="DU72" s="514"/>
      <c r="DV72" s="514"/>
      <c r="DW72" s="514"/>
      <c r="DX72" s="514"/>
      <c r="DY72" s="514"/>
      <c r="DZ72" s="514"/>
      <c r="EA72" s="514"/>
      <c r="EB72" s="514"/>
      <c r="EC72" s="514"/>
      <c r="ED72" s="514"/>
      <c r="EE72" s="514"/>
      <c r="EF72" s="514"/>
      <c r="EG72" s="514"/>
      <c r="EH72" s="514"/>
      <c r="EI72" s="514"/>
      <c r="EJ72" s="514"/>
      <c r="EK72" s="514"/>
      <c r="EL72" s="514"/>
      <c r="EM72" s="514"/>
      <c r="EN72" s="514"/>
      <c r="EO72" s="514"/>
      <c r="EP72" s="514"/>
      <c r="EQ72" s="514"/>
      <c r="ER72" s="514"/>
      <c r="ES72" s="514"/>
      <c r="ET72" s="514"/>
      <c r="EU72" s="514"/>
      <c r="EV72" s="514"/>
      <c r="EW72" s="514"/>
      <c r="EX72" s="514"/>
      <c r="EY72" s="514"/>
      <c r="EZ72" s="514"/>
      <c r="FA72" s="514"/>
      <c r="FB72" s="514"/>
      <c r="FC72" s="514"/>
      <c r="FD72" s="514"/>
      <c r="FE72" s="514"/>
      <c r="FF72" s="514"/>
      <c r="FG72" s="514"/>
      <c r="FH72" s="514"/>
      <c r="FI72" s="514"/>
      <c r="FJ72" s="514"/>
      <c r="FK72" s="514"/>
      <c r="FL72" s="514"/>
      <c r="FM72" s="514"/>
      <c r="FN72" s="514"/>
      <c r="FO72" s="514"/>
      <c r="FP72" s="514"/>
      <c r="FQ72" s="514"/>
      <c r="FR72" s="514"/>
      <c r="FS72" s="514"/>
      <c r="FT72" s="514"/>
      <c r="FU72" s="514"/>
      <c r="FV72" s="514"/>
      <c r="FW72" s="514"/>
      <c r="FX72" s="514"/>
      <c r="FY72" s="514"/>
      <c r="FZ72" s="514"/>
      <c r="GA72" s="514"/>
      <c r="GB72" s="514"/>
      <c r="GC72" s="514"/>
      <c r="GD72" s="514"/>
      <c r="GE72" s="514"/>
      <c r="GF72" s="514"/>
      <c r="GG72" s="514"/>
      <c r="GH72" s="514"/>
      <c r="GI72" s="514"/>
      <c r="GJ72" s="514"/>
    </row>
    <row r="73" spans="1:192" s="316" customFormat="1" outlineLevel="1" x14ac:dyDescent="0.25">
      <c r="A73" s="277"/>
      <c r="B73" s="277"/>
      <c r="C73" s="278"/>
      <c r="D73" s="281"/>
      <c r="E73" s="371" t="str">
        <f xml:space="preserve"> Equity!E$25</f>
        <v>Share capital balance</v>
      </c>
      <c r="F73" s="371">
        <f xml:space="preserve"> Equity!F$25</f>
        <v>0</v>
      </c>
      <c r="G73" s="371" t="str">
        <f xml:space="preserve"> Equity!G$25</f>
        <v>$ 000s</v>
      </c>
      <c r="H73" s="371">
        <f xml:space="preserve"> Equity!H$25</f>
        <v>0</v>
      </c>
      <c r="I73" s="371">
        <f xml:space="preserve"> Equity!I$25</f>
        <v>0</v>
      </c>
      <c r="J73" s="371">
        <f xml:space="preserve"> Equity!J$25</f>
        <v>0</v>
      </c>
      <c r="K73" s="371">
        <f xml:space="preserve"> Equity!K$25</f>
        <v>0</v>
      </c>
      <c r="L73" s="371">
        <f xml:space="preserve"> Equity!L$25</f>
        <v>30000.000000000004</v>
      </c>
      <c r="M73" s="371">
        <f xml:space="preserve"> Equity!M$25</f>
        <v>30000.000000000004</v>
      </c>
      <c r="N73" s="371">
        <f xml:space="preserve"> Equity!N$25</f>
        <v>30000.000000000004</v>
      </c>
      <c r="O73" s="371">
        <f xml:space="preserve"> Equity!O$25</f>
        <v>30000.000000000004</v>
      </c>
      <c r="P73" s="371">
        <f xml:space="preserve"> Equity!P$25</f>
        <v>30000.000000000004</v>
      </c>
      <c r="Q73" s="371">
        <f xml:space="preserve"> Equity!Q$25</f>
        <v>30000.000000000004</v>
      </c>
      <c r="R73" s="371">
        <f xml:space="preserve"> Equity!R$25</f>
        <v>30000.000000000004</v>
      </c>
      <c r="S73" s="371">
        <f xml:space="preserve"> Equity!S$25</f>
        <v>30000.000000000004</v>
      </c>
      <c r="T73" s="371">
        <f xml:space="preserve"> Equity!T$25</f>
        <v>30000.000000000004</v>
      </c>
      <c r="U73" s="371">
        <f xml:space="preserve"> Equity!U$25</f>
        <v>30000.000000000004</v>
      </c>
      <c r="V73" s="371">
        <f xml:space="preserve"> Equity!V$25</f>
        <v>30000.000000000004</v>
      </c>
      <c r="W73" s="371">
        <f xml:space="preserve"> Equity!W$25</f>
        <v>30000.000000000004</v>
      </c>
      <c r="X73" s="371">
        <f xml:space="preserve"> Equity!X$25</f>
        <v>30000.000000000004</v>
      </c>
      <c r="Y73" s="371">
        <f xml:space="preserve"> Equity!Y$25</f>
        <v>30000.000000000004</v>
      </c>
      <c r="Z73" s="371">
        <f xml:space="preserve"> Equity!Z$25</f>
        <v>30000.000000000004</v>
      </c>
      <c r="AA73" s="371">
        <f xml:space="preserve"> Equity!AA$25</f>
        <v>30000.000000000004</v>
      </c>
      <c r="AB73" s="371">
        <f xml:space="preserve"> Equity!AB$25</f>
        <v>30000.000000000004</v>
      </c>
      <c r="AC73" s="371">
        <f xml:space="preserve"> Equity!AC$25</f>
        <v>30000.000000000004</v>
      </c>
      <c r="AD73" s="371">
        <f xml:space="preserve"> Equity!AD$25</f>
        <v>30000.000000000004</v>
      </c>
      <c r="AE73" s="371">
        <f xml:space="preserve"> Equity!AE$25</f>
        <v>30000.000000000004</v>
      </c>
      <c r="AF73" s="371">
        <f xml:space="preserve"> Equity!AF$25</f>
        <v>30000.000000000004</v>
      </c>
      <c r="AG73" s="371">
        <f xml:space="preserve"> Equity!AG$25</f>
        <v>30000.000000000004</v>
      </c>
      <c r="AH73" s="371">
        <f xml:space="preserve"> Equity!AH$25</f>
        <v>30000.000000000004</v>
      </c>
      <c r="AI73" s="371">
        <f xml:space="preserve"> Equity!AI$25</f>
        <v>30000.000000000004</v>
      </c>
      <c r="AJ73" s="371">
        <f xml:space="preserve"> Equity!AJ$25</f>
        <v>30000.000000000004</v>
      </c>
      <c r="AK73" s="371">
        <f xml:space="preserve"> Equity!AK$25</f>
        <v>30000.000000000004</v>
      </c>
      <c r="AL73" s="371">
        <f xml:space="preserve"> Equity!AL$25</f>
        <v>30000.000000000004</v>
      </c>
      <c r="AM73" s="371">
        <f xml:space="preserve"> Equity!AM$25</f>
        <v>30000.000000000004</v>
      </c>
      <c r="AN73" s="371">
        <f xml:space="preserve"> Equity!AN$25</f>
        <v>30000.000000000004</v>
      </c>
      <c r="AO73" s="371">
        <f xml:space="preserve"> Equity!AO$25</f>
        <v>30000.000000000004</v>
      </c>
      <c r="AP73" s="371">
        <f xml:space="preserve"> Equity!AP$25</f>
        <v>30000.000000000004</v>
      </c>
      <c r="AQ73" s="371">
        <f xml:space="preserve"> Equity!AQ$25</f>
        <v>30000.000000000004</v>
      </c>
      <c r="AR73" s="371">
        <f xml:space="preserve"> Equity!AR$25</f>
        <v>30000.000000000004</v>
      </c>
      <c r="AS73" s="371">
        <f xml:space="preserve"> Equity!AS$25</f>
        <v>30000.000000000004</v>
      </c>
      <c r="AT73" s="371">
        <f xml:space="preserve"> Equity!AT$25</f>
        <v>30000.000000000004</v>
      </c>
      <c r="AU73" s="371">
        <f xml:space="preserve"> Equity!AU$25</f>
        <v>30000.000000000004</v>
      </c>
      <c r="AV73" s="371">
        <f xml:space="preserve"> Equity!AV$25</f>
        <v>30000.000000000004</v>
      </c>
      <c r="AW73" s="371">
        <f xml:space="preserve"> Equity!AW$25</f>
        <v>30000.000000000004</v>
      </c>
      <c r="AX73" s="371">
        <f xml:space="preserve"> Equity!AX$25</f>
        <v>30000.000000000004</v>
      </c>
      <c r="AY73" s="371">
        <f xml:space="preserve"> Equity!AY$25</f>
        <v>30000.000000000004</v>
      </c>
      <c r="AZ73" s="371">
        <f xml:space="preserve"> Equity!AZ$25</f>
        <v>30000.000000000004</v>
      </c>
      <c r="BA73" s="371">
        <f xml:space="preserve"> Equity!BA$25</f>
        <v>30000.000000000004</v>
      </c>
      <c r="BB73" s="371">
        <f xml:space="preserve"> Equity!BB$25</f>
        <v>30000.000000000004</v>
      </c>
      <c r="BC73" s="371">
        <f xml:space="preserve"> Equity!BC$25</f>
        <v>30000.000000000004</v>
      </c>
      <c r="BD73" s="371">
        <f xml:space="preserve"> Equity!BD$25</f>
        <v>30000.000000000004</v>
      </c>
      <c r="BE73" s="371">
        <f xml:space="preserve"> Equity!BE$25</f>
        <v>30000.000000000004</v>
      </c>
      <c r="BF73" s="371">
        <f xml:space="preserve"> Equity!BF$25</f>
        <v>30000.000000000004</v>
      </c>
      <c r="BG73" s="371">
        <f xml:space="preserve"> Equity!BG$25</f>
        <v>30000.000000000004</v>
      </c>
      <c r="BH73" s="371">
        <f xml:space="preserve"> Equity!BH$25</f>
        <v>30000.000000000004</v>
      </c>
      <c r="BI73" s="371">
        <f xml:space="preserve"> Equity!BI$25</f>
        <v>30000.000000000004</v>
      </c>
      <c r="BJ73" s="371">
        <f xml:space="preserve"> Equity!BJ$25</f>
        <v>30000.000000000004</v>
      </c>
      <c r="BK73" s="371">
        <f xml:space="preserve"> Equity!BK$25</f>
        <v>30000.000000000004</v>
      </c>
      <c r="BL73" s="371">
        <f xml:space="preserve"> Equity!BL$25</f>
        <v>30000.000000000004</v>
      </c>
      <c r="BM73" s="371">
        <f xml:space="preserve"> Equity!BM$25</f>
        <v>30000.000000000004</v>
      </c>
      <c r="BN73" s="371">
        <f xml:space="preserve"> Equity!BN$25</f>
        <v>30000.000000000004</v>
      </c>
      <c r="BO73" s="371">
        <f xml:space="preserve"> Equity!BO$25</f>
        <v>30000.000000000004</v>
      </c>
      <c r="BP73" s="371">
        <f xml:space="preserve"> Equity!BP$25</f>
        <v>30000.000000000004</v>
      </c>
      <c r="BQ73" s="371">
        <f xml:space="preserve"> Equity!BQ$25</f>
        <v>30000.000000000004</v>
      </c>
      <c r="BR73" s="371">
        <f xml:space="preserve"> Equity!BR$25</f>
        <v>30000.000000000004</v>
      </c>
      <c r="BS73" s="371">
        <f xml:space="preserve"> Equity!BS$25</f>
        <v>30000.000000000004</v>
      </c>
      <c r="BT73" s="371">
        <f xml:space="preserve"> Equity!BT$25</f>
        <v>30000.000000000004</v>
      </c>
      <c r="BU73" s="371">
        <f xml:space="preserve"> Equity!BU$25</f>
        <v>30000.000000000004</v>
      </c>
      <c r="BV73" s="371">
        <f xml:space="preserve"> Equity!BV$25</f>
        <v>30000.000000000004</v>
      </c>
      <c r="BW73" s="371">
        <f xml:space="preserve"> Equity!BW$25</f>
        <v>30000.000000000004</v>
      </c>
      <c r="BX73" s="371">
        <f xml:space="preserve"> Equity!BX$25</f>
        <v>30000.000000000004</v>
      </c>
      <c r="BY73" s="371">
        <f xml:space="preserve"> Equity!BY$25</f>
        <v>30000.000000000004</v>
      </c>
      <c r="BZ73" s="371">
        <f xml:space="preserve"> Equity!BZ$25</f>
        <v>30000.000000000004</v>
      </c>
      <c r="CA73" s="371">
        <f xml:space="preserve"> Equity!CA$25</f>
        <v>30000.000000000004</v>
      </c>
      <c r="CB73" s="371">
        <f xml:space="preserve"> Equity!CB$25</f>
        <v>30000.000000000004</v>
      </c>
      <c r="CC73" s="371">
        <f xml:space="preserve"> Equity!CC$25</f>
        <v>30000.000000000004</v>
      </c>
      <c r="CD73" s="371">
        <f xml:space="preserve"> Equity!CD$25</f>
        <v>30000.000000000004</v>
      </c>
      <c r="CE73" s="371">
        <f xml:space="preserve"> Equity!CE$25</f>
        <v>30000.000000000004</v>
      </c>
      <c r="CF73" s="371">
        <f xml:space="preserve"> Equity!CF$25</f>
        <v>30000.000000000004</v>
      </c>
      <c r="CG73" s="371">
        <f xml:space="preserve"> Equity!CG$25</f>
        <v>30000.000000000004</v>
      </c>
      <c r="CH73" s="371">
        <f xml:space="preserve"> Equity!CH$25</f>
        <v>30000.000000000004</v>
      </c>
      <c r="CI73" s="371">
        <f xml:space="preserve"> Equity!CI$25</f>
        <v>30000.000000000004</v>
      </c>
      <c r="CJ73" s="371">
        <f xml:space="preserve"> Equity!CJ$25</f>
        <v>30000.000000000004</v>
      </c>
      <c r="CK73" s="371">
        <f xml:space="preserve"> Equity!CK$25</f>
        <v>30000.000000000004</v>
      </c>
      <c r="CL73" s="371">
        <f xml:space="preserve"> Equity!CL$25</f>
        <v>30000.000000000004</v>
      </c>
      <c r="CM73" s="371">
        <f xml:space="preserve"> Equity!CM$25</f>
        <v>30000.000000000004</v>
      </c>
      <c r="CN73" s="371">
        <f xml:space="preserve"> Equity!CN$25</f>
        <v>30000.000000000004</v>
      </c>
      <c r="CO73" s="371">
        <f xml:space="preserve"> Equity!CO$25</f>
        <v>30000.000000000004</v>
      </c>
      <c r="CP73" s="371">
        <f xml:space="preserve"> Equity!CP$25</f>
        <v>30000.000000000004</v>
      </c>
      <c r="CQ73" s="371">
        <f xml:space="preserve"> Equity!CQ$25</f>
        <v>30000.000000000004</v>
      </c>
      <c r="CR73" s="371">
        <f xml:space="preserve"> Equity!CR$25</f>
        <v>30000.000000000004</v>
      </c>
      <c r="CS73" s="371">
        <f xml:space="preserve"> Equity!CS$25</f>
        <v>30000.000000000004</v>
      </c>
      <c r="CT73" s="371">
        <f xml:space="preserve"> Equity!CT$25</f>
        <v>30000.000000000004</v>
      </c>
      <c r="CU73" s="371">
        <f xml:space="preserve"> Equity!CU$25</f>
        <v>30000.000000000004</v>
      </c>
      <c r="CV73" s="371">
        <f xml:space="preserve"> Equity!CV$25</f>
        <v>30000.000000000004</v>
      </c>
      <c r="CW73" s="371">
        <f xml:space="preserve"> Equity!CW$25</f>
        <v>30000.000000000004</v>
      </c>
      <c r="CX73" s="371">
        <f xml:space="preserve"> Equity!CX$25</f>
        <v>30000.000000000004</v>
      </c>
      <c r="CY73" s="371">
        <f xml:space="preserve"> Equity!CY$25</f>
        <v>30000.000000000004</v>
      </c>
      <c r="CZ73" s="371">
        <f xml:space="preserve"> Equity!CZ$25</f>
        <v>30000.000000000004</v>
      </c>
      <c r="DA73" s="371">
        <f xml:space="preserve"> Equity!DA$25</f>
        <v>30000.000000000004</v>
      </c>
      <c r="DB73" s="371">
        <f xml:space="preserve"> Equity!DB$25</f>
        <v>30000.000000000004</v>
      </c>
      <c r="DC73" s="371">
        <f xml:space="preserve"> Equity!DC$25</f>
        <v>30000.000000000004</v>
      </c>
      <c r="DD73" s="371">
        <f xml:space="preserve"> Equity!DD$25</f>
        <v>30000.000000000004</v>
      </c>
      <c r="DE73" s="371">
        <f xml:space="preserve"> Equity!DE$25</f>
        <v>30000.000000000004</v>
      </c>
      <c r="DF73" s="371">
        <f xml:space="preserve"> Equity!DF$25</f>
        <v>30000.000000000004</v>
      </c>
      <c r="DG73" s="371">
        <f xml:space="preserve"> Equity!DG$25</f>
        <v>30000.000000000004</v>
      </c>
      <c r="DH73" s="371">
        <f xml:space="preserve"> Equity!DH$25</f>
        <v>0</v>
      </c>
      <c r="DI73" s="371">
        <f xml:space="preserve"> Equity!DI$25</f>
        <v>0</v>
      </c>
      <c r="DJ73" s="371">
        <f xml:space="preserve"> Equity!DJ$25</f>
        <v>0</v>
      </c>
      <c r="DK73" s="371">
        <f xml:space="preserve"> Equity!DK$25</f>
        <v>0</v>
      </c>
      <c r="DL73" s="371">
        <f xml:space="preserve"> Equity!DL$25</f>
        <v>0</v>
      </c>
      <c r="DM73" s="371">
        <f xml:space="preserve"> Equity!DM$25</f>
        <v>0</v>
      </c>
      <c r="DN73" s="371">
        <f xml:space="preserve"> Equity!DN$25</f>
        <v>0</v>
      </c>
      <c r="DO73" s="371">
        <f xml:space="preserve"> Equity!DO$25</f>
        <v>0</v>
      </c>
      <c r="DP73" s="371">
        <f xml:space="preserve"> Equity!DP$25</f>
        <v>0</v>
      </c>
      <c r="DQ73" s="371">
        <f xml:space="preserve"> Equity!DQ$25</f>
        <v>0</v>
      </c>
      <c r="DR73" s="371">
        <f xml:space="preserve"> Equity!DR$25</f>
        <v>0</v>
      </c>
      <c r="DS73" s="371">
        <f xml:space="preserve"> Equity!DS$25</f>
        <v>0</v>
      </c>
      <c r="DT73" s="371">
        <f xml:space="preserve"> Equity!DT$25</f>
        <v>0</v>
      </c>
      <c r="DU73" s="371">
        <f xml:space="preserve"> Equity!DU$25</f>
        <v>0</v>
      </c>
      <c r="DV73" s="371">
        <f xml:space="preserve"> Equity!DV$25</f>
        <v>0</v>
      </c>
      <c r="DW73" s="371">
        <f xml:space="preserve"> Equity!DW$25</f>
        <v>0</v>
      </c>
      <c r="DX73" s="371">
        <f xml:space="preserve"> Equity!DX$25</f>
        <v>0</v>
      </c>
      <c r="DY73" s="371">
        <f xml:space="preserve"> Equity!DY$25</f>
        <v>0</v>
      </c>
      <c r="DZ73" s="371">
        <f xml:space="preserve"> Equity!DZ$25</f>
        <v>0</v>
      </c>
      <c r="EA73" s="371">
        <f xml:space="preserve"> Equity!EA$25</f>
        <v>0</v>
      </c>
      <c r="EB73" s="371">
        <f xml:space="preserve"> Equity!EB$25</f>
        <v>0</v>
      </c>
      <c r="EC73" s="371">
        <f xml:space="preserve"> Equity!EC$25</f>
        <v>0</v>
      </c>
      <c r="ED73" s="371">
        <f xml:space="preserve"> Equity!ED$25</f>
        <v>0</v>
      </c>
      <c r="EE73" s="371">
        <f xml:space="preserve"> Equity!EE$25</f>
        <v>0</v>
      </c>
      <c r="EF73" s="371">
        <f xml:space="preserve"> Equity!EF$25</f>
        <v>0</v>
      </c>
      <c r="EG73" s="371">
        <f xml:space="preserve"> Equity!EG$25</f>
        <v>0</v>
      </c>
      <c r="EH73" s="371">
        <f xml:space="preserve"> Equity!EH$25</f>
        <v>0</v>
      </c>
      <c r="EI73" s="371">
        <f xml:space="preserve"> Equity!EI$25</f>
        <v>0</v>
      </c>
      <c r="EJ73" s="371">
        <f xml:space="preserve"> Equity!EJ$25</f>
        <v>0</v>
      </c>
      <c r="EK73" s="371">
        <f xml:space="preserve"> Equity!EK$25</f>
        <v>0</v>
      </c>
      <c r="EL73" s="371">
        <f xml:space="preserve"> Equity!EL$25</f>
        <v>0</v>
      </c>
      <c r="EM73" s="371">
        <f xml:space="preserve"> Equity!EM$25</f>
        <v>0</v>
      </c>
      <c r="EN73" s="371">
        <f xml:space="preserve"> Equity!EN$25</f>
        <v>0</v>
      </c>
      <c r="EO73" s="371">
        <f xml:space="preserve"> Equity!EO$25</f>
        <v>0</v>
      </c>
      <c r="EP73" s="371">
        <f xml:space="preserve"> Equity!EP$25</f>
        <v>0</v>
      </c>
      <c r="EQ73" s="371">
        <f xml:space="preserve"> Equity!EQ$25</f>
        <v>0</v>
      </c>
      <c r="ER73" s="371">
        <f xml:space="preserve"> Equity!ER$25</f>
        <v>0</v>
      </c>
      <c r="ES73" s="371">
        <f xml:space="preserve"> Equity!ES$25</f>
        <v>0</v>
      </c>
      <c r="ET73" s="371">
        <f xml:space="preserve"> Equity!ET$25</f>
        <v>0</v>
      </c>
      <c r="EU73" s="371">
        <f xml:space="preserve"> Equity!EU$25</f>
        <v>0</v>
      </c>
      <c r="EV73" s="371">
        <f xml:space="preserve"> Equity!EV$25</f>
        <v>0</v>
      </c>
      <c r="EW73" s="371">
        <f xml:space="preserve"> Equity!EW$25</f>
        <v>0</v>
      </c>
      <c r="EX73" s="371">
        <f xml:space="preserve"> Equity!EX$25</f>
        <v>0</v>
      </c>
      <c r="EY73" s="371">
        <f xml:space="preserve"> Equity!EY$25</f>
        <v>0</v>
      </c>
      <c r="EZ73" s="371">
        <f xml:space="preserve"> Equity!EZ$25</f>
        <v>0</v>
      </c>
      <c r="FA73" s="371">
        <f xml:space="preserve"> Equity!FA$25</f>
        <v>0</v>
      </c>
      <c r="FB73" s="371">
        <f xml:space="preserve"> Equity!FB$25</f>
        <v>0</v>
      </c>
      <c r="FC73" s="371">
        <f xml:space="preserve"> Equity!FC$25</f>
        <v>0</v>
      </c>
      <c r="FD73" s="371">
        <f xml:space="preserve"> Equity!FD$25</f>
        <v>0</v>
      </c>
      <c r="FE73" s="371">
        <f xml:space="preserve"> Equity!FE$25</f>
        <v>0</v>
      </c>
      <c r="FF73" s="371">
        <f xml:space="preserve"> Equity!FF$25</f>
        <v>0</v>
      </c>
      <c r="FG73" s="371">
        <f xml:space="preserve"> Equity!FG$25</f>
        <v>0</v>
      </c>
      <c r="FH73" s="371">
        <f xml:space="preserve"> Equity!FH$25</f>
        <v>0</v>
      </c>
      <c r="FI73" s="371">
        <f xml:space="preserve"> Equity!FI$25</f>
        <v>0</v>
      </c>
      <c r="FJ73" s="371">
        <f xml:space="preserve"> Equity!FJ$25</f>
        <v>0</v>
      </c>
      <c r="FK73" s="371">
        <f xml:space="preserve"> Equity!FK$25</f>
        <v>0</v>
      </c>
      <c r="FL73" s="371">
        <f xml:space="preserve"> Equity!FL$25</f>
        <v>0</v>
      </c>
      <c r="FM73" s="371">
        <f xml:space="preserve"> Equity!FM$25</f>
        <v>0</v>
      </c>
      <c r="FN73" s="371">
        <f xml:space="preserve"> Equity!FN$25</f>
        <v>0</v>
      </c>
      <c r="FO73" s="371">
        <f xml:space="preserve"> Equity!FO$25</f>
        <v>0</v>
      </c>
      <c r="FP73" s="371">
        <f xml:space="preserve"> Equity!FP$25</f>
        <v>0</v>
      </c>
      <c r="FQ73" s="371">
        <f xml:space="preserve"> Equity!FQ$25</f>
        <v>0</v>
      </c>
      <c r="FR73" s="371">
        <f xml:space="preserve"> Equity!FR$25</f>
        <v>0</v>
      </c>
      <c r="FS73" s="371">
        <f xml:space="preserve"> Equity!FS$25</f>
        <v>0</v>
      </c>
      <c r="FT73" s="371">
        <f xml:space="preserve"> Equity!FT$25</f>
        <v>0</v>
      </c>
      <c r="FU73" s="371">
        <f xml:space="preserve"> Equity!FU$25</f>
        <v>0</v>
      </c>
      <c r="FV73" s="371">
        <f xml:space="preserve"> Equity!FV$25</f>
        <v>0</v>
      </c>
      <c r="FW73" s="371">
        <f xml:space="preserve"> Equity!FW$25</f>
        <v>0</v>
      </c>
      <c r="FX73" s="371">
        <f xml:space="preserve"> Equity!FX$25</f>
        <v>0</v>
      </c>
      <c r="FY73" s="371">
        <f xml:space="preserve"> Equity!FY$25</f>
        <v>0</v>
      </c>
      <c r="FZ73" s="371">
        <f xml:space="preserve"> Equity!FZ$25</f>
        <v>0</v>
      </c>
      <c r="GA73" s="371">
        <f xml:space="preserve"> Equity!GA$25</f>
        <v>0</v>
      </c>
      <c r="GB73" s="371">
        <f xml:space="preserve"> Equity!GB$25</f>
        <v>0</v>
      </c>
      <c r="GC73" s="371">
        <f xml:space="preserve"> Equity!GC$25</f>
        <v>0</v>
      </c>
      <c r="GD73" s="371">
        <f xml:space="preserve"> Equity!GD$25</f>
        <v>0</v>
      </c>
      <c r="GE73" s="371">
        <f xml:space="preserve"> Equity!GE$25</f>
        <v>0</v>
      </c>
      <c r="GF73" s="371">
        <f xml:space="preserve"> Equity!GF$25</f>
        <v>0</v>
      </c>
      <c r="GG73" s="371">
        <f xml:space="preserve"> Equity!GG$25</f>
        <v>0</v>
      </c>
      <c r="GH73" s="371">
        <f xml:space="preserve"> Equity!GH$25</f>
        <v>0</v>
      </c>
      <c r="GI73" s="371">
        <f xml:space="preserve"> Equity!GI$25</f>
        <v>0</v>
      </c>
      <c r="GJ73" s="371">
        <f xml:space="preserve"> Equity!GJ$25</f>
        <v>0</v>
      </c>
    </row>
    <row r="74" spans="1:192" s="316" customFormat="1" outlineLevel="1" x14ac:dyDescent="0.25">
      <c r="A74" s="277"/>
      <c r="B74" s="277"/>
      <c r="C74" s="278"/>
      <c r="D74" s="281"/>
      <c r="E74" s="371" t="str">
        <f xml:space="preserve"> Equity!E$37</f>
        <v>Retained earnings balance</v>
      </c>
      <c r="F74" s="371">
        <f xml:space="preserve"> Equity!F$37</f>
        <v>0</v>
      </c>
      <c r="G74" s="371" t="str">
        <f xml:space="preserve"> Equity!G$37</f>
        <v>$ 000s</v>
      </c>
      <c r="H74" s="371">
        <f xml:space="preserve"> Equity!H$37</f>
        <v>0</v>
      </c>
      <c r="I74" s="371">
        <f xml:space="preserve"> Equity!I$37</f>
        <v>0</v>
      </c>
      <c r="J74" s="371">
        <f xml:space="preserve"> Equity!J$37</f>
        <v>0</v>
      </c>
      <c r="K74" s="371">
        <f xml:space="preserve"> Equity!K$37</f>
        <v>0</v>
      </c>
      <c r="L74" s="371">
        <f xml:space="preserve"> Equity!L$37</f>
        <v>0</v>
      </c>
      <c r="M74" s="371">
        <f xml:space="preserve"> Equity!M$37</f>
        <v>750</v>
      </c>
      <c r="N74" s="371">
        <f xml:space="preserve"> Equity!N$37</f>
        <v>1500</v>
      </c>
      <c r="O74" s="371">
        <f xml:space="preserve"> Equity!O$37</f>
        <v>1497.5374999999985</v>
      </c>
      <c r="P74" s="371">
        <f xml:space="preserve"> Equity!P$37</f>
        <v>1545.9124999999985</v>
      </c>
      <c r="Q74" s="371">
        <f xml:space="preserve"> Equity!Q$37</f>
        <v>3750</v>
      </c>
      <c r="R74" s="371">
        <f xml:space="preserve"> Equity!R$37</f>
        <v>4500</v>
      </c>
      <c r="S74" s="371">
        <f xml:space="preserve"> Equity!S$37</f>
        <v>4598.0823383084571</v>
      </c>
      <c r="T74" s="371">
        <f xml:space="preserve"> Equity!T$37</f>
        <v>4744.5521766169149</v>
      </c>
      <c r="U74" s="371">
        <f xml:space="preserve"> Equity!U$37</f>
        <v>6750</v>
      </c>
      <c r="V74" s="371">
        <f xml:space="preserve"> Equity!V$37</f>
        <v>7500</v>
      </c>
      <c r="W74" s="371">
        <f xml:space="preserve"> Equity!W$37</f>
        <v>7698.6876500581675</v>
      </c>
      <c r="X74" s="371">
        <f xml:space="preserve"> Equity!X$37</f>
        <v>7934.4315501163364</v>
      </c>
      <c r="Y74" s="371">
        <f xml:space="preserve"> Equity!Y$37</f>
        <v>9750</v>
      </c>
      <c r="Z74" s="371">
        <f xml:space="preserve"> Equity!Z$37</f>
        <v>10500</v>
      </c>
      <c r="AA74" s="371">
        <f xml:space="preserve"> Equity!AA$37</f>
        <v>10799.353134386236</v>
      </c>
      <c r="AB74" s="371">
        <f xml:space="preserve"> Equity!AB$37</f>
        <v>11142.193768772473</v>
      </c>
      <c r="AC74" s="371">
        <f xml:space="preserve"> Equity!AC$37</f>
        <v>12750.000000000002</v>
      </c>
      <c r="AD74" s="371">
        <f xml:space="preserve"> Equity!AD$37</f>
        <v>13500.000000000002</v>
      </c>
      <c r="AE74" s="371">
        <f xml:space="preserve"> Equity!AE$37</f>
        <v>13900.078491926604</v>
      </c>
      <c r="AF74" s="371">
        <f xml:space="preserve"> Equity!AF$37</f>
        <v>14341.194483853209</v>
      </c>
      <c r="AG74" s="371">
        <f xml:space="preserve"> Equity!AG$37</f>
        <v>15750.000000000002</v>
      </c>
      <c r="AH74" s="371">
        <f xml:space="preserve"> Equity!AH$37</f>
        <v>16500</v>
      </c>
      <c r="AI74" s="371">
        <f xml:space="preserve"> Equity!AI$37</f>
        <v>17000.863424802592</v>
      </c>
      <c r="AJ74" s="371">
        <f xml:space="preserve"> Equity!AJ$37</f>
        <v>17540.314349605185</v>
      </c>
      <c r="AK74" s="371">
        <f xml:space="preserve"> Equity!AK$37</f>
        <v>18750.000000000004</v>
      </c>
      <c r="AL74" s="371">
        <f xml:space="preserve"> Equity!AL$37</f>
        <v>19500.000000000004</v>
      </c>
      <c r="AM74" s="371">
        <f xml:space="preserve"> Equity!AM$37</f>
        <v>20101.707636619496</v>
      </c>
      <c r="AN74" s="371">
        <f xml:space="preserve"> Equity!AN$37</f>
        <v>20735.571523238992</v>
      </c>
      <c r="AO74" s="371">
        <f xml:space="preserve"> Equity!AO$37</f>
        <v>21750.000000000004</v>
      </c>
      <c r="AP74" s="371">
        <f xml:space="preserve"> Equity!AP$37</f>
        <v>22500.000000000004</v>
      </c>
      <c r="AQ74" s="371">
        <f xml:space="preserve"> Equity!AQ$37</f>
        <v>23202.610832457212</v>
      </c>
      <c r="AR74" s="371">
        <f xml:space="preserve"> Equity!AR$37</f>
        <v>23938.909164914421</v>
      </c>
      <c r="AS74" s="371">
        <f xml:space="preserve"> Equity!AS$37</f>
        <v>24750.000000000004</v>
      </c>
      <c r="AT74" s="371">
        <f xml:space="preserve"> Equity!AT$37</f>
        <v>25500.000000000004</v>
      </c>
      <c r="AU74" s="371">
        <f xml:space="preserve"> Equity!AU$37</f>
        <v>26250.000000000004</v>
      </c>
      <c r="AV74" s="371">
        <f xml:space="preserve"> Equity!AV$37</f>
        <v>27000.000000000004</v>
      </c>
      <c r="AW74" s="371">
        <f xml:space="preserve"> Equity!AW$37</f>
        <v>27750.000000000004</v>
      </c>
      <c r="AX74" s="371">
        <f xml:space="preserve"> Equity!AX$37</f>
        <v>28500.000000000004</v>
      </c>
      <c r="AY74" s="371">
        <f xml:space="preserve"> Equity!AY$37</f>
        <v>29250.000000000004</v>
      </c>
      <c r="AZ74" s="371">
        <f xml:space="preserve"> Equity!AZ$37</f>
        <v>30000.000000000004</v>
      </c>
      <c r="BA74" s="371">
        <f xml:space="preserve"> Equity!BA$37</f>
        <v>29000.000000000004</v>
      </c>
      <c r="BB74" s="371">
        <f xml:space="preserve"> Equity!BB$37</f>
        <v>28000.000000000004</v>
      </c>
      <c r="BC74" s="371">
        <f xml:space="preserve"> Equity!BC$37</f>
        <v>27000.000000000007</v>
      </c>
      <c r="BD74" s="371">
        <f xml:space="preserve"> Equity!BD$37</f>
        <v>26000.000000000007</v>
      </c>
      <c r="BE74" s="371">
        <f xml:space="preserve"> Equity!BE$37</f>
        <v>25000.000000000007</v>
      </c>
      <c r="BF74" s="371">
        <f xml:space="preserve"> Equity!BF$37</f>
        <v>24000.000000000007</v>
      </c>
      <c r="BG74" s="371">
        <f xml:space="preserve"> Equity!BG$37</f>
        <v>23000.000000000007</v>
      </c>
      <c r="BH74" s="371">
        <f xml:space="preserve"> Equity!BH$37</f>
        <v>22000.000000000007</v>
      </c>
      <c r="BI74" s="371">
        <f xml:space="preserve"> Equity!BI$37</f>
        <v>21000.000000000007</v>
      </c>
      <c r="BJ74" s="371">
        <f xml:space="preserve"> Equity!BJ$37</f>
        <v>20000.000000000007</v>
      </c>
      <c r="BK74" s="371">
        <f xml:space="preserve"> Equity!BK$37</f>
        <v>19000.000000000007</v>
      </c>
      <c r="BL74" s="371">
        <f xml:space="preserve"> Equity!BL$37</f>
        <v>18000.000000000007</v>
      </c>
      <c r="BM74" s="371">
        <f xml:space="preserve"> Equity!BM$37</f>
        <v>17000.000000000007</v>
      </c>
      <c r="BN74" s="371">
        <f xml:space="preserve"> Equity!BN$37</f>
        <v>16000.000000000007</v>
      </c>
      <c r="BO74" s="371">
        <f xml:space="preserve"> Equity!BO$37</f>
        <v>15000.000000000007</v>
      </c>
      <c r="BP74" s="371">
        <f xml:space="preserve"> Equity!BP$37</f>
        <v>14000.000000000007</v>
      </c>
      <c r="BQ74" s="371">
        <f xml:space="preserve"> Equity!BQ$37</f>
        <v>13000.000000000007</v>
      </c>
      <c r="BR74" s="371">
        <f xml:space="preserve"> Equity!BR$37</f>
        <v>12000.000000000007</v>
      </c>
      <c r="BS74" s="371">
        <f xml:space="preserve"> Equity!BS$37</f>
        <v>11000.000000000007</v>
      </c>
      <c r="BT74" s="371">
        <f xml:space="preserve"> Equity!BT$37</f>
        <v>10000.000000000007</v>
      </c>
      <c r="BU74" s="371">
        <f xml:space="preserve"> Equity!BU$37</f>
        <v>9000.0000000000073</v>
      </c>
      <c r="BV74" s="371">
        <f xml:space="preserve"> Equity!BV$37</f>
        <v>8000.0000000000064</v>
      </c>
      <c r="BW74" s="371">
        <f xml:space="preserve"> Equity!BW$37</f>
        <v>7000.0000000000073</v>
      </c>
      <c r="BX74" s="371">
        <f xml:space="preserve"> Equity!BX$37</f>
        <v>6000.0000000000073</v>
      </c>
      <c r="BY74" s="371">
        <f xml:space="preserve"> Equity!BY$37</f>
        <v>5000.0000000000073</v>
      </c>
      <c r="BZ74" s="371">
        <f xml:space="preserve"> Equity!BZ$37</f>
        <v>4000.0000000000064</v>
      </c>
      <c r="CA74" s="371">
        <f xml:space="preserve"> Equity!CA$37</f>
        <v>3000.0000000000064</v>
      </c>
      <c r="CB74" s="371">
        <f xml:space="preserve"> Equity!CB$37</f>
        <v>2000.0000000000064</v>
      </c>
      <c r="CC74" s="371">
        <f xml:space="preserve"> Equity!CC$37</f>
        <v>1000.0000000000064</v>
      </c>
      <c r="CD74" s="371">
        <f xml:space="preserve"> Equity!CD$37</f>
        <v>6.3664629124104977E-12</v>
      </c>
      <c r="CE74" s="371">
        <f xml:space="preserve"> Equity!CE$37</f>
        <v>0</v>
      </c>
      <c r="CF74" s="371">
        <f xml:space="preserve"> Equity!CF$37</f>
        <v>0</v>
      </c>
      <c r="CG74" s="371">
        <f xml:space="preserve"> Equity!CG$37</f>
        <v>0</v>
      </c>
      <c r="CH74" s="371">
        <f xml:space="preserve"> Equity!CH$37</f>
        <v>0</v>
      </c>
      <c r="CI74" s="371">
        <f xml:space="preserve"> Equity!CI$37</f>
        <v>0</v>
      </c>
      <c r="CJ74" s="371">
        <f xml:space="preserve"> Equity!CJ$37</f>
        <v>0</v>
      </c>
      <c r="CK74" s="371">
        <f xml:space="preserve"> Equity!CK$37</f>
        <v>0</v>
      </c>
      <c r="CL74" s="371">
        <f xml:space="preserve"> Equity!CL$37</f>
        <v>0</v>
      </c>
      <c r="CM74" s="371">
        <f xml:space="preserve"> Equity!CM$37</f>
        <v>0</v>
      </c>
      <c r="CN74" s="371">
        <f xml:space="preserve"> Equity!CN$37</f>
        <v>0</v>
      </c>
      <c r="CO74" s="371">
        <f xml:space="preserve"> Equity!CO$37</f>
        <v>0</v>
      </c>
      <c r="CP74" s="371">
        <f xml:space="preserve"> Equity!CP$37</f>
        <v>0</v>
      </c>
      <c r="CQ74" s="371">
        <f xml:space="preserve"> Equity!CQ$37</f>
        <v>0</v>
      </c>
      <c r="CR74" s="371">
        <f xml:space="preserve"> Equity!CR$37</f>
        <v>0</v>
      </c>
      <c r="CS74" s="371">
        <f xml:space="preserve"> Equity!CS$37</f>
        <v>0</v>
      </c>
      <c r="CT74" s="371">
        <f xml:space="preserve"> Equity!CT$37</f>
        <v>0</v>
      </c>
      <c r="CU74" s="371">
        <f xml:space="preserve"> Equity!CU$37</f>
        <v>0</v>
      </c>
      <c r="CV74" s="371">
        <f xml:space="preserve"> Equity!CV$37</f>
        <v>0</v>
      </c>
      <c r="CW74" s="371">
        <f xml:space="preserve"> Equity!CW$37</f>
        <v>0</v>
      </c>
      <c r="CX74" s="371">
        <f xml:space="preserve"> Equity!CX$37</f>
        <v>0</v>
      </c>
      <c r="CY74" s="371">
        <f xml:space="preserve"> Equity!CY$37</f>
        <v>0</v>
      </c>
      <c r="CZ74" s="371">
        <f xml:space="preserve"> Equity!CZ$37</f>
        <v>0</v>
      </c>
      <c r="DA74" s="371">
        <f xml:space="preserve"> Equity!DA$37</f>
        <v>0</v>
      </c>
      <c r="DB74" s="371">
        <f xml:space="preserve"> Equity!DB$37</f>
        <v>0</v>
      </c>
      <c r="DC74" s="371">
        <f xml:space="preserve"> Equity!DC$37</f>
        <v>0</v>
      </c>
      <c r="DD74" s="371">
        <f xml:space="preserve"> Equity!DD$37</f>
        <v>0</v>
      </c>
      <c r="DE74" s="371">
        <f xml:space="preserve"> Equity!DE$37</f>
        <v>0</v>
      </c>
      <c r="DF74" s="371">
        <f xml:space="preserve"> Equity!DF$37</f>
        <v>0</v>
      </c>
      <c r="DG74" s="371">
        <f xml:space="preserve"> Equity!DG$37</f>
        <v>0</v>
      </c>
      <c r="DH74" s="371">
        <f xml:space="preserve"> Equity!DH$37</f>
        <v>9.0949470177292824E-12</v>
      </c>
      <c r="DI74" s="371">
        <f xml:space="preserve"> Equity!DI$37</f>
        <v>9.0949470177292824E-12</v>
      </c>
      <c r="DJ74" s="371">
        <f xml:space="preserve"> Equity!DJ$37</f>
        <v>9.0949470177292824E-12</v>
      </c>
      <c r="DK74" s="371">
        <f xml:space="preserve"> Equity!DK$37</f>
        <v>9.0949470177292824E-12</v>
      </c>
      <c r="DL74" s="371">
        <f xml:space="preserve"> Equity!DL$37</f>
        <v>9.0949470177292824E-12</v>
      </c>
      <c r="DM74" s="371">
        <f xml:space="preserve"> Equity!DM$37</f>
        <v>9.0949470177292824E-12</v>
      </c>
      <c r="DN74" s="371">
        <f xml:space="preserve"> Equity!DN$37</f>
        <v>9.0949470177292824E-12</v>
      </c>
      <c r="DO74" s="371">
        <f xml:space="preserve"> Equity!DO$37</f>
        <v>9.0949470177292824E-12</v>
      </c>
      <c r="DP74" s="371">
        <f xml:space="preserve"> Equity!DP$37</f>
        <v>9.0949470177292824E-12</v>
      </c>
      <c r="DQ74" s="371">
        <f xml:space="preserve"> Equity!DQ$37</f>
        <v>9.0949470177292824E-12</v>
      </c>
      <c r="DR74" s="371">
        <f xml:space="preserve"> Equity!DR$37</f>
        <v>9.0949470177292824E-12</v>
      </c>
      <c r="DS74" s="371">
        <f xml:space="preserve"> Equity!DS$37</f>
        <v>9.0949470177292824E-12</v>
      </c>
      <c r="DT74" s="371">
        <f xml:space="preserve"> Equity!DT$37</f>
        <v>9.0949470177292824E-12</v>
      </c>
      <c r="DU74" s="371">
        <f xml:space="preserve"> Equity!DU$37</f>
        <v>9.0949470177292824E-12</v>
      </c>
      <c r="DV74" s="371">
        <f xml:space="preserve"> Equity!DV$37</f>
        <v>9.0949470177292824E-12</v>
      </c>
      <c r="DW74" s="371">
        <f xml:space="preserve"> Equity!DW$37</f>
        <v>9.0949470177292824E-12</v>
      </c>
      <c r="DX74" s="371">
        <f xml:space="preserve"> Equity!DX$37</f>
        <v>9.0949470177292824E-12</v>
      </c>
      <c r="DY74" s="371">
        <f xml:space="preserve"> Equity!DY$37</f>
        <v>9.0949470177292824E-12</v>
      </c>
      <c r="DZ74" s="371">
        <f xml:space="preserve"> Equity!DZ$37</f>
        <v>9.0949470177292824E-12</v>
      </c>
      <c r="EA74" s="371">
        <f xml:space="preserve"> Equity!EA$37</f>
        <v>9.0949470177292824E-12</v>
      </c>
      <c r="EB74" s="371">
        <f xml:space="preserve"> Equity!EB$37</f>
        <v>9.0949470177292824E-12</v>
      </c>
      <c r="EC74" s="371">
        <f xml:space="preserve"> Equity!EC$37</f>
        <v>9.0949470177292824E-12</v>
      </c>
      <c r="ED74" s="371">
        <f xml:space="preserve"> Equity!ED$37</f>
        <v>9.0949470177292824E-12</v>
      </c>
      <c r="EE74" s="371">
        <f xml:space="preserve"> Equity!EE$37</f>
        <v>9.0949470177292824E-12</v>
      </c>
      <c r="EF74" s="371">
        <f xml:space="preserve"> Equity!EF$37</f>
        <v>9.0949470177292824E-12</v>
      </c>
      <c r="EG74" s="371">
        <f xml:space="preserve"> Equity!EG$37</f>
        <v>9.0949470177292824E-12</v>
      </c>
      <c r="EH74" s="371">
        <f xml:space="preserve"> Equity!EH$37</f>
        <v>9.0949470177292824E-12</v>
      </c>
      <c r="EI74" s="371">
        <f xml:space="preserve"> Equity!EI$37</f>
        <v>9.0949470177292824E-12</v>
      </c>
      <c r="EJ74" s="371">
        <f xml:space="preserve"> Equity!EJ$37</f>
        <v>9.0949470177292824E-12</v>
      </c>
      <c r="EK74" s="371">
        <f xml:space="preserve"> Equity!EK$37</f>
        <v>9.0949470177292824E-12</v>
      </c>
      <c r="EL74" s="371">
        <f xml:space="preserve"> Equity!EL$37</f>
        <v>9.0949470177292824E-12</v>
      </c>
      <c r="EM74" s="371">
        <f xml:space="preserve"> Equity!EM$37</f>
        <v>9.0949470177292824E-12</v>
      </c>
      <c r="EN74" s="371">
        <f xml:space="preserve"> Equity!EN$37</f>
        <v>9.0949470177292824E-12</v>
      </c>
      <c r="EO74" s="371">
        <f xml:space="preserve"> Equity!EO$37</f>
        <v>9.0949470177292824E-12</v>
      </c>
      <c r="EP74" s="371">
        <f xml:space="preserve"> Equity!EP$37</f>
        <v>9.0949470177292824E-12</v>
      </c>
      <c r="EQ74" s="371">
        <f xml:space="preserve"> Equity!EQ$37</f>
        <v>9.0949470177292824E-12</v>
      </c>
      <c r="ER74" s="371">
        <f xml:space="preserve"> Equity!ER$37</f>
        <v>9.0949470177292824E-12</v>
      </c>
      <c r="ES74" s="371">
        <f xml:space="preserve"> Equity!ES$37</f>
        <v>9.0949470177292824E-12</v>
      </c>
      <c r="ET74" s="371">
        <f xml:space="preserve"> Equity!ET$37</f>
        <v>9.0949470177292824E-12</v>
      </c>
      <c r="EU74" s="371">
        <f xml:space="preserve"> Equity!EU$37</f>
        <v>9.0949470177292824E-12</v>
      </c>
      <c r="EV74" s="371">
        <f xml:space="preserve"> Equity!EV$37</f>
        <v>9.0949470177292824E-12</v>
      </c>
      <c r="EW74" s="371">
        <f xml:space="preserve"> Equity!EW$37</f>
        <v>9.0949470177292824E-12</v>
      </c>
      <c r="EX74" s="371">
        <f xml:space="preserve"> Equity!EX$37</f>
        <v>9.0949470177292824E-12</v>
      </c>
      <c r="EY74" s="371">
        <f xml:space="preserve"> Equity!EY$37</f>
        <v>9.0949470177292824E-12</v>
      </c>
      <c r="EZ74" s="371">
        <f xml:space="preserve"> Equity!EZ$37</f>
        <v>9.0949470177292824E-12</v>
      </c>
      <c r="FA74" s="371">
        <f xml:space="preserve"> Equity!FA$37</f>
        <v>9.0949470177292824E-12</v>
      </c>
      <c r="FB74" s="371">
        <f xml:space="preserve"> Equity!FB$37</f>
        <v>9.0949470177292824E-12</v>
      </c>
      <c r="FC74" s="371">
        <f xml:space="preserve"> Equity!FC$37</f>
        <v>9.0949470177292824E-12</v>
      </c>
      <c r="FD74" s="371">
        <f xml:space="preserve"> Equity!FD$37</f>
        <v>9.0949470177292824E-12</v>
      </c>
      <c r="FE74" s="371">
        <f xml:space="preserve"> Equity!FE$37</f>
        <v>9.0949470177292824E-12</v>
      </c>
      <c r="FF74" s="371">
        <f xml:space="preserve"> Equity!FF$37</f>
        <v>9.0949470177292824E-12</v>
      </c>
      <c r="FG74" s="371">
        <f xml:space="preserve"> Equity!FG$37</f>
        <v>9.0949470177292824E-12</v>
      </c>
      <c r="FH74" s="371">
        <f xml:space="preserve"> Equity!FH$37</f>
        <v>9.0949470177292824E-12</v>
      </c>
      <c r="FI74" s="371">
        <f xml:space="preserve"> Equity!FI$37</f>
        <v>9.0949470177292824E-12</v>
      </c>
      <c r="FJ74" s="371">
        <f xml:space="preserve"> Equity!FJ$37</f>
        <v>9.0949470177292824E-12</v>
      </c>
      <c r="FK74" s="371">
        <f xml:space="preserve"> Equity!FK$37</f>
        <v>9.0949470177292824E-12</v>
      </c>
      <c r="FL74" s="371">
        <f xml:space="preserve"> Equity!FL$37</f>
        <v>9.0949470177292824E-12</v>
      </c>
      <c r="FM74" s="371">
        <f xml:space="preserve"> Equity!FM$37</f>
        <v>9.0949470177292824E-12</v>
      </c>
      <c r="FN74" s="371">
        <f xml:space="preserve"> Equity!FN$37</f>
        <v>9.0949470177292824E-12</v>
      </c>
      <c r="FO74" s="371">
        <f xml:space="preserve"> Equity!FO$37</f>
        <v>9.0949470177292824E-12</v>
      </c>
      <c r="FP74" s="371">
        <f xml:space="preserve"> Equity!FP$37</f>
        <v>9.0949470177292824E-12</v>
      </c>
      <c r="FQ74" s="371">
        <f xml:space="preserve"> Equity!FQ$37</f>
        <v>9.0949470177292824E-12</v>
      </c>
      <c r="FR74" s="371">
        <f xml:space="preserve"> Equity!FR$37</f>
        <v>9.0949470177292824E-12</v>
      </c>
      <c r="FS74" s="371">
        <f xml:space="preserve"> Equity!FS$37</f>
        <v>9.0949470177292824E-12</v>
      </c>
      <c r="FT74" s="371">
        <f xml:space="preserve"> Equity!FT$37</f>
        <v>9.0949470177292824E-12</v>
      </c>
      <c r="FU74" s="371">
        <f xml:space="preserve"> Equity!FU$37</f>
        <v>9.0949470177292824E-12</v>
      </c>
      <c r="FV74" s="371">
        <f xml:space="preserve"> Equity!FV$37</f>
        <v>9.0949470177292824E-12</v>
      </c>
      <c r="FW74" s="371">
        <f xml:space="preserve"> Equity!FW$37</f>
        <v>9.0949470177292824E-12</v>
      </c>
      <c r="FX74" s="371">
        <f xml:space="preserve"> Equity!FX$37</f>
        <v>9.0949470177292824E-12</v>
      </c>
      <c r="FY74" s="371">
        <f xml:space="preserve"> Equity!FY$37</f>
        <v>9.0949470177292824E-12</v>
      </c>
      <c r="FZ74" s="371">
        <f xml:space="preserve"> Equity!FZ$37</f>
        <v>9.0949470177292824E-12</v>
      </c>
      <c r="GA74" s="371">
        <f xml:space="preserve"> Equity!GA$37</f>
        <v>9.0949470177292824E-12</v>
      </c>
      <c r="GB74" s="371">
        <f xml:space="preserve"> Equity!GB$37</f>
        <v>9.0949470177292824E-12</v>
      </c>
      <c r="GC74" s="371">
        <f xml:space="preserve"> Equity!GC$37</f>
        <v>9.0949470177292824E-12</v>
      </c>
      <c r="GD74" s="371">
        <f xml:space="preserve"> Equity!GD$37</f>
        <v>9.0949470177292824E-12</v>
      </c>
      <c r="GE74" s="371">
        <f xml:space="preserve"> Equity!GE$37</f>
        <v>9.0949470177292824E-12</v>
      </c>
      <c r="GF74" s="371">
        <f xml:space="preserve"> Equity!GF$37</f>
        <v>9.0949470177292824E-12</v>
      </c>
      <c r="GG74" s="371">
        <f xml:space="preserve"> Equity!GG$37</f>
        <v>9.0949470177292824E-12</v>
      </c>
      <c r="GH74" s="371">
        <f xml:space="preserve"> Equity!GH$37</f>
        <v>9.0949470177292824E-12</v>
      </c>
      <c r="GI74" s="371">
        <f xml:space="preserve"> Equity!GI$37</f>
        <v>9.0949470177292824E-12</v>
      </c>
      <c r="GJ74" s="371">
        <f xml:space="preserve"> Equity!GJ$37</f>
        <v>9.0949470177292824E-12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100000</v>
      </c>
      <c r="M75" s="280">
        <f t="shared" si="78"/>
        <v>99000</v>
      </c>
      <c r="N75" s="280">
        <f t="shared" si="78"/>
        <v>98000</v>
      </c>
      <c r="O75" s="280">
        <f t="shared" si="78"/>
        <v>96247.537500000006</v>
      </c>
      <c r="P75" s="280">
        <f t="shared" si="78"/>
        <v>94545.912500000006</v>
      </c>
      <c r="Q75" s="280">
        <f t="shared" si="78"/>
        <v>95000</v>
      </c>
      <c r="R75" s="280">
        <f t="shared" si="78"/>
        <v>94000</v>
      </c>
      <c r="S75" s="280">
        <f t="shared" si="78"/>
        <v>92348.08233830845</v>
      </c>
      <c r="T75" s="280">
        <f t="shared" si="78"/>
        <v>90744.552176616911</v>
      </c>
      <c r="U75" s="280">
        <f t="shared" si="78"/>
        <v>91000</v>
      </c>
      <c r="V75" s="280">
        <f t="shared" si="78"/>
        <v>90000</v>
      </c>
      <c r="W75" s="280">
        <f t="shared" si="78"/>
        <v>88448.687650058171</v>
      </c>
      <c r="X75" s="280">
        <f t="shared" si="78"/>
        <v>86934.431550116336</v>
      </c>
      <c r="Y75" s="280">
        <f t="shared" si="78"/>
        <v>87000</v>
      </c>
      <c r="Z75" s="280">
        <f t="shared" si="78"/>
        <v>86000</v>
      </c>
      <c r="AA75" s="280">
        <f t="shared" si="78"/>
        <v>84549.353134386241</v>
      </c>
      <c r="AB75" s="280">
        <f t="shared" si="78"/>
        <v>83142.193768772471</v>
      </c>
      <c r="AC75" s="280">
        <f t="shared" si="78"/>
        <v>83000</v>
      </c>
      <c r="AD75" s="280">
        <f t="shared" si="78"/>
        <v>82000</v>
      </c>
      <c r="AE75" s="280">
        <f t="shared" si="78"/>
        <v>80650.078491926601</v>
      </c>
      <c r="AF75" s="280">
        <f t="shared" si="78"/>
        <v>79341.194483853207</v>
      </c>
      <c r="AG75" s="280">
        <f t="shared" si="78"/>
        <v>79000</v>
      </c>
      <c r="AH75" s="280">
        <f t="shared" si="78"/>
        <v>78000</v>
      </c>
      <c r="AI75" s="280">
        <f t="shared" si="78"/>
        <v>76750.863424802592</v>
      </c>
      <c r="AJ75" s="280">
        <f t="shared" si="78"/>
        <v>75540.314349605178</v>
      </c>
      <c r="AK75" s="280">
        <f t="shared" si="78"/>
        <v>75000</v>
      </c>
      <c r="AL75" s="280">
        <f t="shared" si="78"/>
        <v>74000</v>
      </c>
      <c r="AM75" s="280">
        <f t="shared" si="78"/>
        <v>72851.707636619496</v>
      </c>
      <c r="AN75" s="280">
        <f t="shared" si="78"/>
        <v>71735.571523238992</v>
      </c>
      <c r="AO75" s="280">
        <f t="shared" si="78"/>
        <v>71000</v>
      </c>
      <c r="AP75" s="280">
        <f t="shared" ref="AP75:BU75" si="79" xml:space="preserve"> SUM(AP69:AP74)</f>
        <v>70000</v>
      </c>
      <c r="AQ75" s="280">
        <f t="shared" si="79"/>
        <v>68952.610832457212</v>
      </c>
      <c r="AR75" s="280">
        <f t="shared" si="79"/>
        <v>67938.909164914425</v>
      </c>
      <c r="AS75" s="280">
        <f t="shared" si="79"/>
        <v>67000</v>
      </c>
      <c r="AT75" s="280">
        <f t="shared" si="79"/>
        <v>66000</v>
      </c>
      <c r="AU75" s="280">
        <f t="shared" si="79"/>
        <v>65000</v>
      </c>
      <c r="AV75" s="280">
        <f t="shared" si="79"/>
        <v>64000</v>
      </c>
      <c r="AW75" s="280">
        <f t="shared" si="79"/>
        <v>63000</v>
      </c>
      <c r="AX75" s="280">
        <f t="shared" si="79"/>
        <v>62000</v>
      </c>
      <c r="AY75" s="280">
        <f t="shared" si="79"/>
        <v>61000.000000000007</v>
      </c>
      <c r="AZ75" s="280">
        <f t="shared" si="79"/>
        <v>60000.000000000007</v>
      </c>
      <c r="BA75" s="280">
        <f t="shared" si="79"/>
        <v>59000.000000000007</v>
      </c>
      <c r="BB75" s="280">
        <f t="shared" si="79"/>
        <v>58000.000000000007</v>
      </c>
      <c r="BC75" s="280">
        <f t="shared" si="79"/>
        <v>57000.000000000015</v>
      </c>
      <c r="BD75" s="280">
        <f t="shared" si="79"/>
        <v>56000.000000000015</v>
      </c>
      <c r="BE75" s="280">
        <f t="shared" si="79"/>
        <v>55000.000000000015</v>
      </c>
      <c r="BF75" s="280">
        <f t="shared" si="79"/>
        <v>54000.000000000015</v>
      </c>
      <c r="BG75" s="280">
        <f t="shared" si="79"/>
        <v>53000.000000000015</v>
      </c>
      <c r="BH75" s="280">
        <f t="shared" si="79"/>
        <v>52000.000000000015</v>
      </c>
      <c r="BI75" s="280">
        <f t="shared" si="79"/>
        <v>51000.000000000015</v>
      </c>
      <c r="BJ75" s="280">
        <f t="shared" si="79"/>
        <v>50000.000000000015</v>
      </c>
      <c r="BK75" s="280">
        <f t="shared" si="79"/>
        <v>49000.000000000015</v>
      </c>
      <c r="BL75" s="280">
        <f t="shared" si="79"/>
        <v>48000.000000000015</v>
      </c>
      <c r="BM75" s="280">
        <f t="shared" si="79"/>
        <v>47000.000000000015</v>
      </c>
      <c r="BN75" s="280">
        <f t="shared" si="79"/>
        <v>46000.000000000015</v>
      </c>
      <c r="BO75" s="280">
        <f t="shared" si="79"/>
        <v>45000.000000000015</v>
      </c>
      <c r="BP75" s="280">
        <f t="shared" si="79"/>
        <v>44000.000000000015</v>
      </c>
      <c r="BQ75" s="280">
        <f t="shared" si="79"/>
        <v>43000.000000000015</v>
      </c>
      <c r="BR75" s="280">
        <f t="shared" si="79"/>
        <v>42000.000000000015</v>
      </c>
      <c r="BS75" s="280">
        <f t="shared" si="79"/>
        <v>41000.000000000015</v>
      </c>
      <c r="BT75" s="280">
        <f t="shared" si="79"/>
        <v>40000.000000000015</v>
      </c>
      <c r="BU75" s="280">
        <f t="shared" si="79"/>
        <v>39000.000000000015</v>
      </c>
      <c r="BV75" s="280">
        <f t="shared" ref="BV75:DA75" si="80" xml:space="preserve"> SUM(BV69:BV74)</f>
        <v>38000.000000000007</v>
      </c>
      <c r="BW75" s="280">
        <f t="shared" si="80"/>
        <v>37000.000000000015</v>
      </c>
      <c r="BX75" s="280">
        <f t="shared" si="80"/>
        <v>36000.000000000015</v>
      </c>
      <c r="BY75" s="280">
        <f t="shared" si="80"/>
        <v>35000.000000000015</v>
      </c>
      <c r="BZ75" s="280">
        <f t="shared" si="80"/>
        <v>34000.000000000007</v>
      </c>
      <c r="CA75" s="280">
        <f t="shared" si="80"/>
        <v>33000.000000000007</v>
      </c>
      <c r="CB75" s="280">
        <f t="shared" si="80"/>
        <v>32000.000000000011</v>
      </c>
      <c r="CC75" s="280">
        <f t="shared" si="80"/>
        <v>31000.000000000011</v>
      </c>
      <c r="CD75" s="280">
        <f t="shared" si="80"/>
        <v>30000.000000000011</v>
      </c>
      <c r="CE75" s="280">
        <f t="shared" si="80"/>
        <v>30000.000000000004</v>
      </c>
      <c r="CF75" s="280">
        <f t="shared" si="80"/>
        <v>30000.000000000004</v>
      </c>
      <c r="CG75" s="280">
        <f t="shared" si="80"/>
        <v>30000.000000000004</v>
      </c>
      <c r="CH75" s="280">
        <f t="shared" si="80"/>
        <v>30000.000000000004</v>
      </c>
      <c r="CI75" s="280">
        <f t="shared" si="80"/>
        <v>30000.000000000004</v>
      </c>
      <c r="CJ75" s="280">
        <f t="shared" si="80"/>
        <v>30000.000000000004</v>
      </c>
      <c r="CK75" s="280">
        <f t="shared" si="80"/>
        <v>30000.000000000004</v>
      </c>
      <c r="CL75" s="280">
        <f t="shared" si="80"/>
        <v>30000.000000000004</v>
      </c>
      <c r="CM75" s="280">
        <f t="shared" si="80"/>
        <v>30000.000000000004</v>
      </c>
      <c r="CN75" s="280">
        <f t="shared" si="80"/>
        <v>30000.000000000004</v>
      </c>
      <c r="CO75" s="280">
        <f t="shared" si="80"/>
        <v>30000.000000000004</v>
      </c>
      <c r="CP75" s="280">
        <f t="shared" si="80"/>
        <v>30000.000000000004</v>
      </c>
      <c r="CQ75" s="280">
        <f t="shared" si="80"/>
        <v>30000.000000000004</v>
      </c>
      <c r="CR75" s="280">
        <f t="shared" si="80"/>
        <v>30000.000000000004</v>
      </c>
      <c r="CS75" s="280">
        <f t="shared" si="80"/>
        <v>30000.000000000004</v>
      </c>
      <c r="CT75" s="280">
        <f t="shared" si="80"/>
        <v>30000.000000000004</v>
      </c>
      <c r="CU75" s="280">
        <f t="shared" si="80"/>
        <v>30000.000000000004</v>
      </c>
      <c r="CV75" s="280">
        <f t="shared" si="80"/>
        <v>30000.000000000004</v>
      </c>
      <c r="CW75" s="280">
        <f t="shared" si="80"/>
        <v>30000.000000000004</v>
      </c>
      <c r="CX75" s="280">
        <f t="shared" si="80"/>
        <v>30000.000000000004</v>
      </c>
      <c r="CY75" s="280">
        <f t="shared" si="80"/>
        <v>30000.000000000004</v>
      </c>
      <c r="CZ75" s="280">
        <f t="shared" si="80"/>
        <v>30000.000000000004</v>
      </c>
      <c r="DA75" s="280">
        <f t="shared" si="80"/>
        <v>30000.000000000004</v>
      </c>
      <c r="DB75" s="280">
        <f t="shared" ref="DB75:EG75" si="81" xml:space="preserve"> SUM(DB69:DB74)</f>
        <v>30000.000000000004</v>
      </c>
      <c r="DC75" s="280">
        <f t="shared" si="81"/>
        <v>30000.000000000004</v>
      </c>
      <c r="DD75" s="280">
        <f t="shared" si="81"/>
        <v>30000.000000000004</v>
      </c>
      <c r="DE75" s="280">
        <f t="shared" si="81"/>
        <v>30000.000000000004</v>
      </c>
      <c r="DF75" s="280">
        <f t="shared" si="81"/>
        <v>30000.000000000004</v>
      </c>
      <c r="DG75" s="280">
        <f t="shared" si="81"/>
        <v>30000.000000000004</v>
      </c>
      <c r="DH75" s="280">
        <f t="shared" si="81"/>
        <v>9.0949470177292824E-12</v>
      </c>
      <c r="DI75" s="280">
        <f t="shared" si="81"/>
        <v>9.0949470177292824E-12</v>
      </c>
      <c r="DJ75" s="280">
        <f t="shared" si="81"/>
        <v>9.0949470177292824E-12</v>
      </c>
      <c r="DK75" s="280">
        <f t="shared" si="81"/>
        <v>9.0949470177292824E-12</v>
      </c>
      <c r="DL75" s="280">
        <f t="shared" si="81"/>
        <v>9.0949470177292824E-12</v>
      </c>
      <c r="DM75" s="280">
        <f t="shared" si="81"/>
        <v>9.0949470177292824E-12</v>
      </c>
      <c r="DN75" s="280">
        <f t="shared" si="81"/>
        <v>9.0949470177292824E-12</v>
      </c>
      <c r="DO75" s="280">
        <f t="shared" si="81"/>
        <v>9.0949470177292824E-12</v>
      </c>
      <c r="DP75" s="280">
        <f t="shared" si="81"/>
        <v>9.0949470177292824E-12</v>
      </c>
      <c r="DQ75" s="280">
        <f t="shared" si="81"/>
        <v>9.0949470177292824E-12</v>
      </c>
      <c r="DR75" s="280">
        <f t="shared" si="81"/>
        <v>9.0949470177292824E-12</v>
      </c>
      <c r="DS75" s="280">
        <f t="shared" si="81"/>
        <v>9.0949470177292824E-12</v>
      </c>
      <c r="DT75" s="280">
        <f t="shared" si="81"/>
        <v>9.0949470177292824E-12</v>
      </c>
      <c r="DU75" s="280">
        <f t="shared" si="81"/>
        <v>9.0949470177292824E-12</v>
      </c>
      <c r="DV75" s="280">
        <f t="shared" si="81"/>
        <v>9.0949470177292824E-12</v>
      </c>
      <c r="DW75" s="280">
        <f t="shared" si="81"/>
        <v>9.0949470177292824E-12</v>
      </c>
      <c r="DX75" s="280">
        <f t="shared" si="81"/>
        <v>9.0949470177292824E-12</v>
      </c>
      <c r="DY75" s="280">
        <f t="shared" si="81"/>
        <v>9.0949470177292824E-12</v>
      </c>
      <c r="DZ75" s="280">
        <f t="shared" si="81"/>
        <v>9.0949470177292824E-12</v>
      </c>
      <c r="EA75" s="280">
        <f t="shared" si="81"/>
        <v>9.0949470177292824E-12</v>
      </c>
      <c r="EB75" s="280">
        <f t="shared" si="81"/>
        <v>9.0949470177292824E-12</v>
      </c>
      <c r="EC75" s="280">
        <f t="shared" si="81"/>
        <v>9.0949470177292824E-12</v>
      </c>
      <c r="ED75" s="280">
        <f t="shared" si="81"/>
        <v>9.0949470177292824E-12</v>
      </c>
      <c r="EE75" s="280">
        <f t="shared" si="81"/>
        <v>9.0949470177292824E-12</v>
      </c>
      <c r="EF75" s="280">
        <f t="shared" si="81"/>
        <v>9.0949470177292824E-12</v>
      </c>
      <c r="EG75" s="280">
        <f t="shared" si="81"/>
        <v>9.0949470177292824E-12</v>
      </c>
      <c r="EH75" s="280">
        <f t="shared" ref="EH75:FM75" si="82" xml:space="preserve"> SUM(EH69:EH74)</f>
        <v>9.0949470177292824E-12</v>
      </c>
      <c r="EI75" s="280">
        <f t="shared" si="82"/>
        <v>9.0949470177292824E-12</v>
      </c>
      <c r="EJ75" s="280">
        <f t="shared" si="82"/>
        <v>9.0949470177292824E-12</v>
      </c>
      <c r="EK75" s="280">
        <f t="shared" si="82"/>
        <v>9.0949470177292824E-12</v>
      </c>
      <c r="EL75" s="280">
        <f t="shared" si="82"/>
        <v>9.0949470177292824E-12</v>
      </c>
      <c r="EM75" s="280">
        <f t="shared" si="82"/>
        <v>9.0949470177292824E-12</v>
      </c>
      <c r="EN75" s="280">
        <f t="shared" si="82"/>
        <v>9.0949470177292824E-12</v>
      </c>
      <c r="EO75" s="280">
        <f t="shared" si="82"/>
        <v>9.0949470177292824E-12</v>
      </c>
      <c r="EP75" s="280">
        <f t="shared" si="82"/>
        <v>9.0949470177292824E-12</v>
      </c>
      <c r="EQ75" s="280">
        <f t="shared" si="82"/>
        <v>9.0949470177292824E-12</v>
      </c>
      <c r="ER75" s="280">
        <f t="shared" si="82"/>
        <v>9.0949470177292824E-12</v>
      </c>
      <c r="ES75" s="280">
        <f t="shared" si="82"/>
        <v>9.0949470177292824E-12</v>
      </c>
      <c r="ET75" s="280">
        <f t="shared" si="82"/>
        <v>9.0949470177292824E-12</v>
      </c>
      <c r="EU75" s="280">
        <f t="shared" si="82"/>
        <v>9.0949470177292824E-12</v>
      </c>
      <c r="EV75" s="280">
        <f t="shared" si="82"/>
        <v>9.0949470177292824E-12</v>
      </c>
      <c r="EW75" s="280">
        <f t="shared" si="82"/>
        <v>9.0949470177292824E-12</v>
      </c>
      <c r="EX75" s="280">
        <f t="shared" si="82"/>
        <v>9.0949470177292824E-12</v>
      </c>
      <c r="EY75" s="280">
        <f t="shared" si="82"/>
        <v>9.0949470177292824E-12</v>
      </c>
      <c r="EZ75" s="280">
        <f t="shared" si="82"/>
        <v>9.0949470177292824E-12</v>
      </c>
      <c r="FA75" s="280">
        <f t="shared" si="82"/>
        <v>9.0949470177292824E-12</v>
      </c>
      <c r="FB75" s="280">
        <f t="shared" si="82"/>
        <v>9.0949470177292824E-12</v>
      </c>
      <c r="FC75" s="280">
        <f t="shared" si="82"/>
        <v>9.0949470177292824E-12</v>
      </c>
      <c r="FD75" s="280">
        <f t="shared" si="82"/>
        <v>9.0949470177292824E-12</v>
      </c>
      <c r="FE75" s="280">
        <f t="shared" si="82"/>
        <v>9.0949470177292824E-12</v>
      </c>
      <c r="FF75" s="280">
        <f t="shared" si="82"/>
        <v>9.0949470177292824E-12</v>
      </c>
      <c r="FG75" s="280">
        <f t="shared" si="82"/>
        <v>9.0949470177292824E-12</v>
      </c>
      <c r="FH75" s="280">
        <f t="shared" si="82"/>
        <v>9.0949470177292824E-12</v>
      </c>
      <c r="FI75" s="280">
        <f t="shared" si="82"/>
        <v>9.0949470177292824E-12</v>
      </c>
      <c r="FJ75" s="280">
        <f t="shared" si="82"/>
        <v>9.0949470177292824E-12</v>
      </c>
      <c r="FK75" s="280">
        <f t="shared" si="82"/>
        <v>9.0949470177292824E-12</v>
      </c>
      <c r="FL75" s="280">
        <f t="shared" si="82"/>
        <v>9.0949470177292824E-12</v>
      </c>
      <c r="FM75" s="280">
        <f t="shared" si="82"/>
        <v>9.0949470177292824E-12</v>
      </c>
      <c r="FN75" s="280">
        <f t="shared" ref="FN75:GG75" si="83" xml:space="preserve"> SUM(FN69:FN74)</f>
        <v>9.0949470177292824E-12</v>
      </c>
      <c r="FO75" s="280">
        <f t="shared" si="83"/>
        <v>9.0949470177292824E-12</v>
      </c>
      <c r="FP75" s="280">
        <f t="shared" si="83"/>
        <v>9.0949470177292824E-12</v>
      </c>
      <c r="FQ75" s="280">
        <f t="shared" si="83"/>
        <v>9.0949470177292824E-12</v>
      </c>
      <c r="FR75" s="280">
        <f t="shared" si="83"/>
        <v>9.0949470177292824E-12</v>
      </c>
      <c r="FS75" s="280">
        <f t="shared" si="83"/>
        <v>9.0949470177292824E-12</v>
      </c>
      <c r="FT75" s="280">
        <f t="shared" si="83"/>
        <v>9.0949470177292824E-12</v>
      </c>
      <c r="FU75" s="280">
        <f t="shared" si="83"/>
        <v>9.0949470177292824E-12</v>
      </c>
      <c r="FV75" s="280">
        <f t="shared" si="83"/>
        <v>9.0949470177292824E-12</v>
      </c>
      <c r="FW75" s="280">
        <f t="shared" si="83"/>
        <v>9.0949470177292824E-12</v>
      </c>
      <c r="FX75" s="280">
        <f t="shared" si="83"/>
        <v>9.0949470177292824E-12</v>
      </c>
      <c r="FY75" s="280">
        <f t="shared" si="83"/>
        <v>9.0949470177292824E-12</v>
      </c>
      <c r="FZ75" s="280">
        <f t="shared" si="83"/>
        <v>9.0949470177292824E-12</v>
      </c>
      <c r="GA75" s="280">
        <f t="shared" si="83"/>
        <v>9.0949470177292824E-12</v>
      </c>
      <c r="GB75" s="280">
        <f t="shared" si="83"/>
        <v>9.0949470177292824E-12</v>
      </c>
      <c r="GC75" s="280">
        <f t="shared" si="83"/>
        <v>9.0949470177292824E-12</v>
      </c>
      <c r="GD75" s="280">
        <f t="shared" si="83"/>
        <v>9.0949470177292824E-12</v>
      </c>
      <c r="GE75" s="280">
        <f t="shared" si="83"/>
        <v>9.0949470177292824E-12</v>
      </c>
      <c r="GF75" s="280">
        <f t="shared" si="83"/>
        <v>9.0949470177292824E-12</v>
      </c>
      <c r="GG75" s="280">
        <f t="shared" si="83"/>
        <v>9.0949470177292824E-12</v>
      </c>
      <c r="GH75" s="280">
        <f t="shared" ref="GH75:GJ75" si="84" xml:space="preserve"> SUM(GH69:GH74)</f>
        <v>9.0949470177292824E-12</v>
      </c>
      <c r="GI75" s="280">
        <f t="shared" si="84"/>
        <v>9.0949470177292824E-12</v>
      </c>
      <c r="GJ75" s="280">
        <f t="shared" si="84"/>
        <v>9.0949470177292824E-12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100000</v>
      </c>
      <c r="M80" s="311">
        <f t="shared" si="85"/>
        <v>99000</v>
      </c>
      <c r="N80" s="311">
        <f t="shared" si="85"/>
        <v>98000</v>
      </c>
      <c r="O80" s="311">
        <f t="shared" si="85"/>
        <v>96247.537500000006</v>
      </c>
      <c r="P80" s="311">
        <f t="shared" si="85"/>
        <v>94545.912500000006</v>
      </c>
      <c r="Q80" s="311">
        <f t="shared" si="85"/>
        <v>95000</v>
      </c>
      <c r="R80" s="311">
        <f t="shared" si="85"/>
        <v>94000</v>
      </c>
      <c r="S80" s="311">
        <f t="shared" si="85"/>
        <v>92348.08233830845</v>
      </c>
      <c r="T80" s="311">
        <f t="shared" si="85"/>
        <v>90744.552176616911</v>
      </c>
      <c r="U80" s="311">
        <f t="shared" si="85"/>
        <v>91000</v>
      </c>
      <c r="V80" s="311">
        <f t="shared" si="85"/>
        <v>90000</v>
      </c>
      <c r="W80" s="311">
        <f t="shared" si="85"/>
        <v>88448.687650058171</v>
      </c>
      <c r="X80" s="311">
        <f t="shared" si="85"/>
        <v>86934.431550116336</v>
      </c>
      <c r="Y80" s="311">
        <f t="shared" si="85"/>
        <v>87000</v>
      </c>
      <c r="Z80" s="311">
        <f t="shared" si="85"/>
        <v>86000</v>
      </c>
      <c r="AA80" s="311">
        <f t="shared" si="85"/>
        <v>84549.353134386241</v>
      </c>
      <c r="AB80" s="311">
        <f t="shared" si="85"/>
        <v>83142.193768772471</v>
      </c>
      <c r="AC80" s="311">
        <f t="shared" si="85"/>
        <v>83000</v>
      </c>
      <c r="AD80" s="311">
        <f t="shared" si="85"/>
        <v>82000</v>
      </c>
      <c r="AE80" s="311">
        <f t="shared" si="85"/>
        <v>80650.078491926601</v>
      </c>
      <c r="AF80" s="311">
        <f t="shared" si="85"/>
        <v>79341.194483853207</v>
      </c>
      <c r="AG80" s="311">
        <f t="shared" si="85"/>
        <v>79000</v>
      </c>
      <c r="AH80" s="311">
        <f t="shared" si="85"/>
        <v>78000</v>
      </c>
      <c r="AI80" s="311">
        <f t="shared" si="85"/>
        <v>76750.863424802592</v>
      </c>
      <c r="AJ80" s="311">
        <f t="shared" si="85"/>
        <v>75540.314349605178</v>
      </c>
      <c r="AK80" s="311">
        <f t="shared" si="85"/>
        <v>75000</v>
      </c>
      <c r="AL80" s="311">
        <f t="shared" si="85"/>
        <v>74000</v>
      </c>
      <c r="AM80" s="311">
        <f t="shared" si="85"/>
        <v>72851.707636619496</v>
      </c>
      <c r="AN80" s="311">
        <f t="shared" si="85"/>
        <v>71735.571523238992</v>
      </c>
      <c r="AO80" s="311">
        <f t="shared" si="85"/>
        <v>71000</v>
      </c>
      <c r="AP80" s="311">
        <f t="shared" si="85"/>
        <v>70000</v>
      </c>
      <c r="AQ80" s="311">
        <f t="shared" si="85"/>
        <v>68952.610832457212</v>
      </c>
      <c r="AR80" s="311">
        <f t="shared" si="85"/>
        <v>67938.90916491441</v>
      </c>
      <c r="AS80" s="311">
        <f t="shared" si="85"/>
        <v>67000</v>
      </c>
      <c r="AT80" s="311">
        <f t="shared" si="85"/>
        <v>66000</v>
      </c>
      <c r="AU80" s="311">
        <f t="shared" si="85"/>
        <v>65000</v>
      </c>
      <c r="AV80" s="311">
        <f t="shared" si="85"/>
        <v>64000</v>
      </c>
      <c r="AW80" s="311">
        <f t="shared" si="85"/>
        <v>63000</v>
      </c>
      <c r="AX80" s="311">
        <f t="shared" si="85"/>
        <v>62000</v>
      </c>
      <c r="AY80" s="311">
        <f t="shared" si="85"/>
        <v>61000</v>
      </c>
      <c r="AZ80" s="311">
        <f t="shared" si="85"/>
        <v>60000</v>
      </c>
      <c r="BA80" s="311">
        <f t="shared" si="85"/>
        <v>59000</v>
      </c>
      <c r="BB80" s="311">
        <f t="shared" si="85"/>
        <v>58000</v>
      </c>
      <c r="BC80" s="311">
        <f t="shared" si="85"/>
        <v>57000</v>
      </c>
      <c r="BD80" s="311">
        <f t="shared" si="85"/>
        <v>56000</v>
      </c>
      <c r="BE80" s="311">
        <f t="shared" si="85"/>
        <v>55000</v>
      </c>
      <c r="BF80" s="311">
        <f t="shared" si="85"/>
        <v>54000</v>
      </c>
      <c r="BG80" s="311">
        <f t="shared" si="85"/>
        <v>53000</v>
      </c>
      <c r="BH80" s="311">
        <f t="shared" si="85"/>
        <v>52000</v>
      </c>
      <c r="BI80" s="311">
        <f t="shared" si="85"/>
        <v>51000</v>
      </c>
      <c r="BJ80" s="311">
        <f t="shared" si="85"/>
        <v>50000</v>
      </c>
      <c r="BK80" s="311">
        <f t="shared" si="85"/>
        <v>49000</v>
      </c>
      <c r="BL80" s="311">
        <f t="shared" si="85"/>
        <v>48000</v>
      </c>
      <c r="BM80" s="311">
        <f t="shared" si="85"/>
        <v>47000</v>
      </c>
      <c r="BN80" s="311">
        <f t="shared" si="85"/>
        <v>46000</v>
      </c>
      <c r="BO80" s="311">
        <f t="shared" si="85"/>
        <v>45000</v>
      </c>
      <c r="BP80" s="311">
        <f t="shared" si="85"/>
        <v>44000</v>
      </c>
      <c r="BQ80" s="311">
        <f t="shared" si="85"/>
        <v>43000</v>
      </c>
      <c r="BR80" s="311">
        <f t="shared" ref="BR80:EC80" si="86" xml:space="preserve"> BR$67</f>
        <v>42000</v>
      </c>
      <c r="BS80" s="311">
        <f t="shared" si="86"/>
        <v>41000</v>
      </c>
      <c r="BT80" s="311">
        <f t="shared" si="86"/>
        <v>40000</v>
      </c>
      <c r="BU80" s="311">
        <f t="shared" si="86"/>
        <v>39000</v>
      </c>
      <c r="BV80" s="311">
        <f t="shared" si="86"/>
        <v>38000</v>
      </c>
      <c r="BW80" s="311">
        <f t="shared" si="86"/>
        <v>37000</v>
      </c>
      <c r="BX80" s="311">
        <f t="shared" si="86"/>
        <v>36000</v>
      </c>
      <c r="BY80" s="311">
        <f t="shared" si="86"/>
        <v>35000</v>
      </c>
      <c r="BZ80" s="311">
        <f t="shared" si="86"/>
        <v>34000</v>
      </c>
      <c r="CA80" s="311">
        <f t="shared" si="86"/>
        <v>33000</v>
      </c>
      <c r="CB80" s="311">
        <f t="shared" si="86"/>
        <v>32000</v>
      </c>
      <c r="CC80" s="311">
        <f t="shared" si="86"/>
        <v>31000</v>
      </c>
      <c r="CD80" s="311">
        <f t="shared" si="86"/>
        <v>30000</v>
      </c>
      <c r="CE80" s="311">
        <f t="shared" si="86"/>
        <v>29999.999999999993</v>
      </c>
      <c r="CF80" s="311">
        <f t="shared" si="86"/>
        <v>29999.999999999993</v>
      </c>
      <c r="CG80" s="311">
        <f t="shared" si="86"/>
        <v>29999.999999999993</v>
      </c>
      <c r="CH80" s="311">
        <f t="shared" si="86"/>
        <v>29999.999999999993</v>
      </c>
      <c r="CI80" s="311">
        <f t="shared" si="86"/>
        <v>29999.999999999993</v>
      </c>
      <c r="CJ80" s="311">
        <f t="shared" si="86"/>
        <v>29999.999999999993</v>
      </c>
      <c r="CK80" s="311">
        <f t="shared" si="86"/>
        <v>29999.999999999993</v>
      </c>
      <c r="CL80" s="311">
        <f t="shared" si="86"/>
        <v>29999.999999999993</v>
      </c>
      <c r="CM80" s="311">
        <f t="shared" si="86"/>
        <v>29999.999999999993</v>
      </c>
      <c r="CN80" s="311">
        <f t="shared" si="86"/>
        <v>29999.999999999993</v>
      </c>
      <c r="CO80" s="311">
        <f t="shared" si="86"/>
        <v>29999.999999999996</v>
      </c>
      <c r="CP80" s="311">
        <f t="shared" si="86"/>
        <v>29999.999999999996</v>
      </c>
      <c r="CQ80" s="311">
        <f t="shared" si="86"/>
        <v>29999.999999999996</v>
      </c>
      <c r="CR80" s="311">
        <f t="shared" si="86"/>
        <v>29999.999999999996</v>
      </c>
      <c r="CS80" s="311">
        <f t="shared" si="86"/>
        <v>29999.999999999996</v>
      </c>
      <c r="CT80" s="311">
        <f t="shared" si="86"/>
        <v>29999.999999999996</v>
      </c>
      <c r="CU80" s="311">
        <f t="shared" si="86"/>
        <v>29999.999999999996</v>
      </c>
      <c r="CV80" s="311">
        <f t="shared" si="86"/>
        <v>29999.999999999996</v>
      </c>
      <c r="CW80" s="311">
        <f t="shared" si="86"/>
        <v>29999.999999999996</v>
      </c>
      <c r="CX80" s="311">
        <f t="shared" si="86"/>
        <v>29999.999999999996</v>
      </c>
      <c r="CY80" s="311">
        <f t="shared" si="86"/>
        <v>29999.999999999996</v>
      </c>
      <c r="CZ80" s="311">
        <f t="shared" si="86"/>
        <v>29999.999999999993</v>
      </c>
      <c r="DA80" s="311">
        <f t="shared" si="86"/>
        <v>29999.999999999993</v>
      </c>
      <c r="DB80" s="311">
        <f t="shared" si="86"/>
        <v>29999.999999999993</v>
      </c>
      <c r="DC80" s="311">
        <f t="shared" si="86"/>
        <v>29999.999999999993</v>
      </c>
      <c r="DD80" s="311">
        <f t="shared" si="86"/>
        <v>29999.999999999993</v>
      </c>
      <c r="DE80" s="311">
        <f t="shared" si="86"/>
        <v>29999.999999999993</v>
      </c>
      <c r="DF80" s="311">
        <f t="shared" si="86"/>
        <v>29999.999999999993</v>
      </c>
      <c r="DG80" s="311">
        <f t="shared" si="86"/>
        <v>29999.999999999993</v>
      </c>
      <c r="DH80" s="311">
        <f t="shared" si="86"/>
        <v>0</v>
      </c>
      <c r="DI80" s="311">
        <f t="shared" si="86"/>
        <v>0</v>
      </c>
      <c r="DJ80" s="311">
        <f t="shared" si="86"/>
        <v>0</v>
      </c>
      <c r="DK80" s="311">
        <f t="shared" si="86"/>
        <v>0</v>
      </c>
      <c r="DL80" s="311">
        <f t="shared" si="86"/>
        <v>0</v>
      </c>
      <c r="DM80" s="311">
        <f t="shared" si="86"/>
        <v>0</v>
      </c>
      <c r="DN80" s="311">
        <f t="shared" si="86"/>
        <v>0</v>
      </c>
      <c r="DO80" s="311">
        <f t="shared" si="86"/>
        <v>0</v>
      </c>
      <c r="DP80" s="311">
        <f t="shared" si="86"/>
        <v>0</v>
      </c>
      <c r="DQ80" s="311">
        <f t="shared" si="86"/>
        <v>0</v>
      </c>
      <c r="DR80" s="311">
        <f t="shared" si="86"/>
        <v>0</v>
      </c>
      <c r="DS80" s="311">
        <f t="shared" si="86"/>
        <v>0</v>
      </c>
      <c r="DT80" s="311">
        <f t="shared" si="86"/>
        <v>0</v>
      </c>
      <c r="DU80" s="311">
        <f t="shared" si="86"/>
        <v>0</v>
      </c>
      <c r="DV80" s="311">
        <f t="shared" si="86"/>
        <v>0</v>
      </c>
      <c r="DW80" s="311">
        <f t="shared" si="86"/>
        <v>0</v>
      </c>
      <c r="DX80" s="311">
        <f t="shared" si="86"/>
        <v>0</v>
      </c>
      <c r="DY80" s="311">
        <f t="shared" si="86"/>
        <v>0</v>
      </c>
      <c r="DZ80" s="311">
        <f t="shared" si="86"/>
        <v>0</v>
      </c>
      <c r="EA80" s="311">
        <f t="shared" si="86"/>
        <v>0</v>
      </c>
      <c r="EB80" s="311">
        <f t="shared" si="86"/>
        <v>0</v>
      </c>
      <c r="EC80" s="311">
        <f t="shared" si="86"/>
        <v>0</v>
      </c>
      <c r="ED80" s="311">
        <f t="shared" ref="ED80:GJ80" si="87" xml:space="preserve"> ED$67</f>
        <v>0</v>
      </c>
      <c r="EE80" s="311">
        <f t="shared" si="87"/>
        <v>0</v>
      </c>
      <c r="EF80" s="311">
        <f t="shared" si="87"/>
        <v>0</v>
      </c>
      <c r="EG80" s="311">
        <f t="shared" si="87"/>
        <v>0</v>
      </c>
      <c r="EH80" s="311">
        <f t="shared" si="87"/>
        <v>0</v>
      </c>
      <c r="EI80" s="311">
        <f t="shared" si="87"/>
        <v>0</v>
      </c>
      <c r="EJ80" s="311">
        <f t="shared" si="87"/>
        <v>0</v>
      </c>
      <c r="EK80" s="311">
        <f t="shared" si="87"/>
        <v>0</v>
      </c>
      <c r="EL80" s="311">
        <f t="shared" si="87"/>
        <v>0</v>
      </c>
      <c r="EM80" s="311">
        <f t="shared" si="87"/>
        <v>0</v>
      </c>
      <c r="EN80" s="311">
        <f t="shared" si="87"/>
        <v>0</v>
      </c>
      <c r="EO80" s="311">
        <f t="shared" si="87"/>
        <v>0</v>
      </c>
      <c r="EP80" s="311">
        <f t="shared" si="87"/>
        <v>0</v>
      </c>
      <c r="EQ80" s="311">
        <f t="shared" si="87"/>
        <v>0</v>
      </c>
      <c r="ER80" s="311">
        <f t="shared" si="87"/>
        <v>0</v>
      </c>
      <c r="ES80" s="311">
        <f t="shared" si="87"/>
        <v>0</v>
      </c>
      <c r="ET80" s="311">
        <f t="shared" si="87"/>
        <v>0</v>
      </c>
      <c r="EU80" s="311">
        <f t="shared" si="87"/>
        <v>0</v>
      </c>
      <c r="EV80" s="311">
        <f t="shared" si="87"/>
        <v>0</v>
      </c>
      <c r="EW80" s="311">
        <f t="shared" si="87"/>
        <v>0</v>
      </c>
      <c r="EX80" s="311">
        <f t="shared" si="87"/>
        <v>0</v>
      </c>
      <c r="EY80" s="311">
        <f t="shared" si="87"/>
        <v>0</v>
      </c>
      <c r="EZ80" s="311">
        <f t="shared" si="87"/>
        <v>0</v>
      </c>
      <c r="FA80" s="311">
        <f t="shared" si="87"/>
        <v>0</v>
      </c>
      <c r="FB80" s="311">
        <f t="shared" si="87"/>
        <v>0</v>
      </c>
      <c r="FC80" s="311">
        <f t="shared" si="87"/>
        <v>0</v>
      </c>
      <c r="FD80" s="311">
        <f t="shared" si="87"/>
        <v>0</v>
      </c>
      <c r="FE80" s="311">
        <f t="shared" si="87"/>
        <v>0</v>
      </c>
      <c r="FF80" s="311">
        <f t="shared" si="87"/>
        <v>0</v>
      </c>
      <c r="FG80" s="311">
        <f t="shared" si="87"/>
        <v>0</v>
      </c>
      <c r="FH80" s="311">
        <f t="shared" si="87"/>
        <v>0</v>
      </c>
      <c r="FI80" s="311">
        <f t="shared" si="87"/>
        <v>0</v>
      </c>
      <c r="FJ80" s="311">
        <f t="shared" si="87"/>
        <v>0</v>
      </c>
      <c r="FK80" s="311">
        <f t="shared" si="87"/>
        <v>0</v>
      </c>
      <c r="FL80" s="311">
        <f t="shared" si="87"/>
        <v>0</v>
      </c>
      <c r="FM80" s="311">
        <f t="shared" si="87"/>
        <v>0</v>
      </c>
      <c r="FN80" s="311">
        <f t="shared" si="87"/>
        <v>0</v>
      </c>
      <c r="FO80" s="311">
        <f t="shared" si="87"/>
        <v>0</v>
      </c>
      <c r="FP80" s="311">
        <f t="shared" si="87"/>
        <v>0</v>
      </c>
      <c r="FQ80" s="311">
        <f t="shared" si="87"/>
        <v>0</v>
      </c>
      <c r="FR80" s="311">
        <f t="shared" si="87"/>
        <v>0</v>
      </c>
      <c r="FS80" s="311">
        <f t="shared" si="87"/>
        <v>0</v>
      </c>
      <c r="FT80" s="311">
        <f t="shared" si="87"/>
        <v>0</v>
      </c>
      <c r="FU80" s="311">
        <f t="shared" si="87"/>
        <v>0</v>
      </c>
      <c r="FV80" s="311">
        <f t="shared" si="87"/>
        <v>0</v>
      </c>
      <c r="FW80" s="311">
        <f t="shared" si="87"/>
        <v>0</v>
      </c>
      <c r="FX80" s="311">
        <f t="shared" si="87"/>
        <v>0</v>
      </c>
      <c r="FY80" s="311">
        <f t="shared" si="87"/>
        <v>0</v>
      </c>
      <c r="FZ80" s="311">
        <f t="shared" si="87"/>
        <v>0</v>
      </c>
      <c r="GA80" s="311">
        <f t="shared" si="87"/>
        <v>0</v>
      </c>
      <c r="GB80" s="311">
        <f t="shared" si="87"/>
        <v>0</v>
      </c>
      <c r="GC80" s="311">
        <f t="shared" si="87"/>
        <v>0</v>
      </c>
      <c r="GD80" s="311">
        <f t="shared" si="87"/>
        <v>0</v>
      </c>
      <c r="GE80" s="311">
        <f t="shared" si="87"/>
        <v>0</v>
      </c>
      <c r="GF80" s="311">
        <f t="shared" si="87"/>
        <v>0</v>
      </c>
      <c r="GG80" s="311">
        <f t="shared" si="87"/>
        <v>0</v>
      </c>
      <c r="GH80" s="311">
        <f t="shared" si="87"/>
        <v>0</v>
      </c>
      <c r="GI80" s="311">
        <f t="shared" si="87"/>
        <v>0</v>
      </c>
      <c r="GJ80" s="311">
        <f t="shared" si="87"/>
        <v>0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100000</v>
      </c>
      <c r="M81" s="311">
        <f t="shared" si="88"/>
        <v>99000</v>
      </c>
      <c r="N81" s="311">
        <f t="shared" ref="N81:AS81" si="89" xml:space="preserve"> N$75</f>
        <v>98000</v>
      </c>
      <c r="O81" s="311">
        <f t="shared" si="89"/>
        <v>96247.537500000006</v>
      </c>
      <c r="P81" s="311">
        <f t="shared" si="89"/>
        <v>94545.912500000006</v>
      </c>
      <c r="Q81" s="311">
        <f t="shared" si="89"/>
        <v>95000</v>
      </c>
      <c r="R81" s="311">
        <f t="shared" si="89"/>
        <v>94000</v>
      </c>
      <c r="S81" s="311">
        <f t="shared" si="89"/>
        <v>92348.08233830845</v>
      </c>
      <c r="T81" s="311">
        <f t="shared" si="89"/>
        <v>90744.552176616911</v>
      </c>
      <c r="U81" s="311">
        <f t="shared" si="89"/>
        <v>91000</v>
      </c>
      <c r="V81" s="311">
        <f t="shared" si="89"/>
        <v>90000</v>
      </c>
      <c r="W81" s="311">
        <f t="shared" si="89"/>
        <v>88448.687650058171</v>
      </c>
      <c r="X81" s="311">
        <f t="shared" si="89"/>
        <v>86934.431550116336</v>
      </c>
      <c r="Y81" s="311">
        <f t="shared" si="89"/>
        <v>87000</v>
      </c>
      <c r="Z81" s="311">
        <f t="shared" si="89"/>
        <v>86000</v>
      </c>
      <c r="AA81" s="311">
        <f t="shared" si="89"/>
        <v>84549.353134386241</v>
      </c>
      <c r="AB81" s="311">
        <f t="shared" si="89"/>
        <v>83142.193768772471</v>
      </c>
      <c r="AC81" s="311">
        <f t="shared" si="89"/>
        <v>83000</v>
      </c>
      <c r="AD81" s="311">
        <f t="shared" si="89"/>
        <v>82000</v>
      </c>
      <c r="AE81" s="311">
        <f t="shared" si="89"/>
        <v>80650.078491926601</v>
      </c>
      <c r="AF81" s="311">
        <f t="shared" si="89"/>
        <v>79341.194483853207</v>
      </c>
      <c r="AG81" s="311">
        <f t="shared" si="89"/>
        <v>79000</v>
      </c>
      <c r="AH81" s="311">
        <f t="shared" si="89"/>
        <v>78000</v>
      </c>
      <c r="AI81" s="311">
        <f t="shared" si="89"/>
        <v>76750.863424802592</v>
      </c>
      <c r="AJ81" s="311">
        <f t="shared" si="89"/>
        <v>75540.314349605178</v>
      </c>
      <c r="AK81" s="311">
        <f t="shared" si="89"/>
        <v>75000</v>
      </c>
      <c r="AL81" s="311">
        <f t="shared" si="89"/>
        <v>74000</v>
      </c>
      <c r="AM81" s="311">
        <f t="shared" si="89"/>
        <v>72851.707636619496</v>
      </c>
      <c r="AN81" s="311">
        <f t="shared" si="89"/>
        <v>71735.571523238992</v>
      </c>
      <c r="AO81" s="311">
        <f t="shared" si="89"/>
        <v>71000</v>
      </c>
      <c r="AP81" s="311">
        <f t="shared" si="89"/>
        <v>70000</v>
      </c>
      <c r="AQ81" s="311">
        <f t="shared" si="89"/>
        <v>68952.610832457212</v>
      </c>
      <c r="AR81" s="311">
        <f t="shared" si="89"/>
        <v>67938.909164914425</v>
      </c>
      <c r="AS81" s="311">
        <f t="shared" si="89"/>
        <v>67000</v>
      </c>
      <c r="AT81" s="311">
        <f t="shared" ref="AT81:BY81" si="90" xml:space="preserve"> AT$75</f>
        <v>66000</v>
      </c>
      <c r="AU81" s="311">
        <f t="shared" si="90"/>
        <v>65000</v>
      </c>
      <c r="AV81" s="311">
        <f t="shared" si="90"/>
        <v>64000</v>
      </c>
      <c r="AW81" s="311">
        <f t="shared" si="90"/>
        <v>63000</v>
      </c>
      <c r="AX81" s="311">
        <f t="shared" si="90"/>
        <v>62000</v>
      </c>
      <c r="AY81" s="311">
        <f t="shared" si="90"/>
        <v>61000.000000000007</v>
      </c>
      <c r="AZ81" s="311">
        <f t="shared" si="90"/>
        <v>60000.000000000007</v>
      </c>
      <c r="BA81" s="311">
        <f t="shared" si="90"/>
        <v>59000.000000000007</v>
      </c>
      <c r="BB81" s="311">
        <f t="shared" si="90"/>
        <v>58000.000000000007</v>
      </c>
      <c r="BC81" s="311">
        <f t="shared" si="90"/>
        <v>57000.000000000015</v>
      </c>
      <c r="BD81" s="311">
        <f t="shared" si="90"/>
        <v>56000.000000000015</v>
      </c>
      <c r="BE81" s="311">
        <f t="shared" si="90"/>
        <v>55000.000000000015</v>
      </c>
      <c r="BF81" s="311">
        <f t="shared" si="90"/>
        <v>54000.000000000015</v>
      </c>
      <c r="BG81" s="311">
        <f t="shared" si="90"/>
        <v>53000.000000000015</v>
      </c>
      <c r="BH81" s="311">
        <f t="shared" si="90"/>
        <v>52000.000000000015</v>
      </c>
      <c r="BI81" s="311">
        <f t="shared" si="90"/>
        <v>51000.000000000015</v>
      </c>
      <c r="BJ81" s="311">
        <f t="shared" si="90"/>
        <v>50000.000000000015</v>
      </c>
      <c r="BK81" s="311">
        <f t="shared" si="90"/>
        <v>49000.000000000015</v>
      </c>
      <c r="BL81" s="311">
        <f t="shared" si="90"/>
        <v>48000.000000000015</v>
      </c>
      <c r="BM81" s="311">
        <f t="shared" si="90"/>
        <v>47000.000000000015</v>
      </c>
      <c r="BN81" s="311">
        <f t="shared" si="90"/>
        <v>46000.000000000015</v>
      </c>
      <c r="BO81" s="311">
        <f t="shared" si="90"/>
        <v>45000.000000000015</v>
      </c>
      <c r="BP81" s="311">
        <f t="shared" si="90"/>
        <v>44000.000000000015</v>
      </c>
      <c r="BQ81" s="311">
        <f t="shared" si="90"/>
        <v>43000.000000000015</v>
      </c>
      <c r="BR81" s="311">
        <f t="shared" si="90"/>
        <v>42000.000000000015</v>
      </c>
      <c r="BS81" s="311">
        <f t="shared" si="90"/>
        <v>41000.000000000015</v>
      </c>
      <c r="BT81" s="311">
        <f t="shared" si="90"/>
        <v>40000.000000000015</v>
      </c>
      <c r="BU81" s="311">
        <f t="shared" si="90"/>
        <v>39000.000000000015</v>
      </c>
      <c r="BV81" s="311">
        <f t="shared" si="90"/>
        <v>38000.000000000007</v>
      </c>
      <c r="BW81" s="311">
        <f t="shared" si="90"/>
        <v>37000.000000000015</v>
      </c>
      <c r="BX81" s="311">
        <f t="shared" si="90"/>
        <v>36000.000000000015</v>
      </c>
      <c r="BY81" s="311">
        <f t="shared" si="90"/>
        <v>35000.000000000015</v>
      </c>
      <c r="BZ81" s="311">
        <f t="shared" ref="BZ81:DE81" si="91" xml:space="preserve"> BZ$75</f>
        <v>34000.000000000007</v>
      </c>
      <c r="CA81" s="311">
        <f t="shared" si="91"/>
        <v>33000.000000000007</v>
      </c>
      <c r="CB81" s="311">
        <f t="shared" si="91"/>
        <v>32000.000000000011</v>
      </c>
      <c r="CC81" s="311">
        <f t="shared" si="91"/>
        <v>31000.000000000011</v>
      </c>
      <c r="CD81" s="311">
        <f t="shared" si="91"/>
        <v>30000.000000000011</v>
      </c>
      <c r="CE81" s="311">
        <f t="shared" si="91"/>
        <v>30000.000000000004</v>
      </c>
      <c r="CF81" s="311">
        <f t="shared" si="91"/>
        <v>30000.000000000004</v>
      </c>
      <c r="CG81" s="311">
        <f t="shared" si="91"/>
        <v>30000.000000000004</v>
      </c>
      <c r="CH81" s="311">
        <f t="shared" si="91"/>
        <v>30000.000000000004</v>
      </c>
      <c r="CI81" s="311">
        <f t="shared" si="91"/>
        <v>30000.000000000004</v>
      </c>
      <c r="CJ81" s="311">
        <f t="shared" si="91"/>
        <v>30000.000000000004</v>
      </c>
      <c r="CK81" s="311">
        <f t="shared" si="91"/>
        <v>30000.000000000004</v>
      </c>
      <c r="CL81" s="311">
        <f t="shared" si="91"/>
        <v>30000.000000000004</v>
      </c>
      <c r="CM81" s="311">
        <f t="shared" si="91"/>
        <v>30000.000000000004</v>
      </c>
      <c r="CN81" s="311">
        <f t="shared" si="91"/>
        <v>30000.000000000004</v>
      </c>
      <c r="CO81" s="311">
        <f t="shared" si="91"/>
        <v>30000.000000000004</v>
      </c>
      <c r="CP81" s="311">
        <f t="shared" si="91"/>
        <v>30000.000000000004</v>
      </c>
      <c r="CQ81" s="311">
        <f t="shared" si="91"/>
        <v>30000.000000000004</v>
      </c>
      <c r="CR81" s="311">
        <f t="shared" si="91"/>
        <v>30000.000000000004</v>
      </c>
      <c r="CS81" s="311">
        <f t="shared" si="91"/>
        <v>30000.000000000004</v>
      </c>
      <c r="CT81" s="311">
        <f t="shared" si="91"/>
        <v>30000.000000000004</v>
      </c>
      <c r="CU81" s="311">
        <f t="shared" si="91"/>
        <v>30000.000000000004</v>
      </c>
      <c r="CV81" s="311">
        <f t="shared" si="91"/>
        <v>30000.000000000004</v>
      </c>
      <c r="CW81" s="311">
        <f t="shared" si="91"/>
        <v>30000.000000000004</v>
      </c>
      <c r="CX81" s="311">
        <f t="shared" si="91"/>
        <v>30000.000000000004</v>
      </c>
      <c r="CY81" s="311">
        <f t="shared" si="91"/>
        <v>30000.000000000004</v>
      </c>
      <c r="CZ81" s="311">
        <f t="shared" si="91"/>
        <v>30000.000000000004</v>
      </c>
      <c r="DA81" s="311">
        <f t="shared" si="91"/>
        <v>30000.000000000004</v>
      </c>
      <c r="DB81" s="311">
        <f t="shared" si="91"/>
        <v>30000.000000000004</v>
      </c>
      <c r="DC81" s="311">
        <f t="shared" si="91"/>
        <v>30000.000000000004</v>
      </c>
      <c r="DD81" s="311">
        <f t="shared" si="91"/>
        <v>30000.000000000004</v>
      </c>
      <c r="DE81" s="311">
        <f t="shared" si="91"/>
        <v>30000.000000000004</v>
      </c>
      <c r="DF81" s="311">
        <f t="shared" ref="DF81:EK81" si="92" xml:space="preserve"> DF$75</f>
        <v>30000.000000000004</v>
      </c>
      <c r="DG81" s="311">
        <f t="shared" si="92"/>
        <v>30000.000000000004</v>
      </c>
      <c r="DH81" s="311">
        <f t="shared" si="92"/>
        <v>9.0949470177292824E-12</v>
      </c>
      <c r="DI81" s="311">
        <f t="shared" si="92"/>
        <v>9.0949470177292824E-12</v>
      </c>
      <c r="DJ81" s="311">
        <f t="shared" si="92"/>
        <v>9.0949470177292824E-12</v>
      </c>
      <c r="DK81" s="311">
        <f t="shared" si="92"/>
        <v>9.0949470177292824E-12</v>
      </c>
      <c r="DL81" s="311">
        <f t="shared" si="92"/>
        <v>9.0949470177292824E-12</v>
      </c>
      <c r="DM81" s="311">
        <f t="shared" si="92"/>
        <v>9.0949470177292824E-12</v>
      </c>
      <c r="DN81" s="311">
        <f t="shared" si="92"/>
        <v>9.0949470177292824E-12</v>
      </c>
      <c r="DO81" s="311">
        <f t="shared" si="92"/>
        <v>9.0949470177292824E-12</v>
      </c>
      <c r="DP81" s="311">
        <f t="shared" si="92"/>
        <v>9.0949470177292824E-12</v>
      </c>
      <c r="DQ81" s="311">
        <f t="shared" si="92"/>
        <v>9.0949470177292824E-12</v>
      </c>
      <c r="DR81" s="311">
        <f t="shared" si="92"/>
        <v>9.0949470177292824E-12</v>
      </c>
      <c r="DS81" s="311">
        <f t="shared" si="92"/>
        <v>9.0949470177292824E-12</v>
      </c>
      <c r="DT81" s="311">
        <f t="shared" si="92"/>
        <v>9.0949470177292824E-12</v>
      </c>
      <c r="DU81" s="311">
        <f t="shared" si="92"/>
        <v>9.0949470177292824E-12</v>
      </c>
      <c r="DV81" s="311">
        <f t="shared" si="92"/>
        <v>9.0949470177292824E-12</v>
      </c>
      <c r="DW81" s="311">
        <f t="shared" si="92"/>
        <v>9.0949470177292824E-12</v>
      </c>
      <c r="DX81" s="311">
        <f t="shared" si="92"/>
        <v>9.0949470177292824E-12</v>
      </c>
      <c r="DY81" s="311">
        <f t="shared" si="92"/>
        <v>9.0949470177292824E-12</v>
      </c>
      <c r="DZ81" s="311">
        <f t="shared" si="92"/>
        <v>9.0949470177292824E-12</v>
      </c>
      <c r="EA81" s="311">
        <f t="shared" si="92"/>
        <v>9.0949470177292824E-12</v>
      </c>
      <c r="EB81" s="311">
        <f t="shared" si="92"/>
        <v>9.0949470177292824E-12</v>
      </c>
      <c r="EC81" s="311">
        <f t="shared" si="92"/>
        <v>9.0949470177292824E-12</v>
      </c>
      <c r="ED81" s="311">
        <f t="shared" si="92"/>
        <v>9.0949470177292824E-12</v>
      </c>
      <c r="EE81" s="311">
        <f t="shared" si="92"/>
        <v>9.0949470177292824E-12</v>
      </c>
      <c r="EF81" s="311">
        <f t="shared" si="92"/>
        <v>9.0949470177292824E-12</v>
      </c>
      <c r="EG81" s="311">
        <f t="shared" si="92"/>
        <v>9.0949470177292824E-12</v>
      </c>
      <c r="EH81" s="311">
        <f t="shared" si="92"/>
        <v>9.0949470177292824E-12</v>
      </c>
      <c r="EI81" s="311">
        <f t="shared" si="92"/>
        <v>9.0949470177292824E-12</v>
      </c>
      <c r="EJ81" s="311">
        <f t="shared" si="92"/>
        <v>9.0949470177292824E-12</v>
      </c>
      <c r="EK81" s="311">
        <f t="shared" si="92"/>
        <v>9.0949470177292824E-12</v>
      </c>
      <c r="EL81" s="311">
        <f t="shared" ref="EL81:FQ81" si="93" xml:space="preserve"> EL$75</f>
        <v>9.0949470177292824E-12</v>
      </c>
      <c r="EM81" s="311">
        <f t="shared" si="93"/>
        <v>9.0949470177292824E-12</v>
      </c>
      <c r="EN81" s="311">
        <f t="shared" si="93"/>
        <v>9.0949470177292824E-12</v>
      </c>
      <c r="EO81" s="311">
        <f t="shared" si="93"/>
        <v>9.0949470177292824E-12</v>
      </c>
      <c r="EP81" s="311">
        <f t="shared" si="93"/>
        <v>9.0949470177292824E-12</v>
      </c>
      <c r="EQ81" s="311">
        <f t="shared" si="93"/>
        <v>9.0949470177292824E-12</v>
      </c>
      <c r="ER81" s="311">
        <f t="shared" si="93"/>
        <v>9.0949470177292824E-12</v>
      </c>
      <c r="ES81" s="311">
        <f t="shared" si="93"/>
        <v>9.0949470177292824E-12</v>
      </c>
      <c r="ET81" s="311">
        <f t="shared" si="93"/>
        <v>9.0949470177292824E-12</v>
      </c>
      <c r="EU81" s="311">
        <f t="shared" si="93"/>
        <v>9.0949470177292824E-12</v>
      </c>
      <c r="EV81" s="311">
        <f t="shared" si="93"/>
        <v>9.0949470177292824E-12</v>
      </c>
      <c r="EW81" s="311">
        <f t="shared" si="93"/>
        <v>9.0949470177292824E-12</v>
      </c>
      <c r="EX81" s="311">
        <f t="shared" si="93"/>
        <v>9.0949470177292824E-12</v>
      </c>
      <c r="EY81" s="311">
        <f t="shared" si="93"/>
        <v>9.0949470177292824E-12</v>
      </c>
      <c r="EZ81" s="311">
        <f t="shared" si="93"/>
        <v>9.0949470177292824E-12</v>
      </c>
      <c r="FA81" s="311">
        <f t="shared" si="93"/>
        <v>9.0949470177292824E-12</v>
      </c>
      <c r="FB81" s="311">
        <f t="shared" si="93"/>
        <v>9.0949470177292824E-12</v>
      </c>
      <c r="FC81" s="311">
        <f t="shared" si="93"/>
        <v>9.0949470177292824E-12</v>
      </c>
      <c r="FD81" s="311">
        <f t="shared" si="93"/>
        <v>9.0949470177292824E-12</v>
      </c>
      <c r="FE81" s="311">
        <f t="shared" si="93"/>
        <v>9.0949470177292824E-12</v>
      </c>
      <c r="FF81" s="311">
        <f t="shared" si="93"/>
        <v>9.0949470177292824E-12</v>
      </c>
      <c r="FG81" s="311">
        <f t="shared" si="93"/>
        <v>9.0949470177292824E-12</v>
      </c>
      <c r="FH81" s="311">
        <f t="shared" si="93"/>
        <v>9.0949470177292824E-12</v>
      </c>
      <c r="FI81" s="311">
        <f t="shared" si="93"/>
        <v>9.0949470177292824E-12</v>
      </c>
      <c r="FJ81" s="311">
        <f t="shared" si="93"/>
        <v>9.0949470177292824E-12</v>
      </c>
      <c r="FK81" s="311">
        <f t="shared" si="93"/>
        <v>9.0949470177292824E-12</v>
      </c>
      <c r="FL81" s="311">
        <f t="shared" si="93"/>
        <v>9.0949470177292824E-12</v>
      </c>
      <c r="FM81" s="311">
        <f t="shared" si="93"/>
        <v>9.0949470177292824E-12</v>
      </c>
      <c r="FN81" s="311">
        <f t="shared" si="93"/>
        <v>9.0949470177292824E-12</v>
      </c>
      <c r="FO81" s="311">
        <f t="shared" si="93"/>
        <v>9.0949470177292824E-12</v>
      </c>
      <c r="FP81" s="311">
        <f t="shared" si="93"/>
        <v>9.0949470177292824E-12</v>
      </c>
      <c r="FQ81" s="311">
        <f t="shared" si="93"/>
        <v>9.0949470177292824E-12</v>
      </c>
      <c r="FR81" s="311">
        <f t="shared" ref="FR81:GJ81" si="94" xml:space="preserve"> FR$75</f>
        <v>9.0949470177292824E-12</v>
      </c>
      <c r="FS81" s="311">
        <f t="shared" si="94"/>
        <v>9.0949470177292824E-12</v>
      </c>
      <c r="FT81" s="311">
        <f t="shared" si="94"/>
        <v>9.0949470177292824E-12</v>
      </c>
      <c r="FU81" s="311">
        <f t="shared" si="94"/>
        <v>9.0949470177292824E-12</v>
      </c>
      <c r="FV81" s="311">
        <f t="shared" si="94"/>
        <v>9.0949470177292824E-12</v>
      </c>
      <c r="FW81" s="311">
        <f t="shared" si="94"/>
        <v>9.0949470177292824E-12</v>
      </c>
      <c r="FX81" s="311">
        <f t="shared" si="94"/>
        <v>9.0949470177292824E-12</v>
      </c>
      <c r="FY81" s="311">
        <f t="shared" si="94"/>
        <v>9.0949470177292824E-12</v>
      </c>
      <c r="FZ81" s="311">
        <f t="shared" si="94"/>
        <v>9.0949470177292824E-12</v>
      </c>
      <c r="GA81" s="311">
        <f t="shared" si="94"/>
        <v>9.0949470177292824E-12</v>
      </c>
      <c r="GB81" s="311">
        <f t="shared" si="94"/>
        <v>9.0949470177292824E-12</v>
      </c>
      <c r="GC81" s="311">
        <f t="shared" si="94"/>
        <v>9.0949470177292824E-12</v>
      </c>
      <c r="GD81" s="311">
        <f t="shared" si="94"/>
        <v>9.0949470177292824E-12</v>
      </c>
      <c r="GE81" s="311">
        <f t="shared" si="94"/>
        <v>9.0949470177292824E-12</v>
      </c>
      <c r="GF81" s="311">
        <f t="shared" si="94"/>
        <v>9.0949470177292824E-12</v>
      </c>
      <c r="GG81" s="311">
        <f t="shared" si="94"/>
        <v>9.0949470177292824E-12</v>
      </c>
      <c r="GH81" s="311">
        <f t="shared" si="94"/>
        <v>9.0949470177292824E-12</v>
      </c>
      <c r="GI81" s="311">
        <f t="shared" si="94"/>
        <v>9.0949470177292824E-12</v>
      </c>
      <c r="GJ81" s="311">
        <f t="shared" si="94"/>
        <v>9.0949470177292824E-12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8">
        <f xml:space="preserve"> IF(SUM(J82:PY82) &lt;&gt; 0, 1, 0)</f>
        <v>0</v>
      </c>
      <c r="G82" s="255" t="s">
        <v>20</v>
      </c>
      <c r="H82" s="255"/>
      <c r="I82" s="255"/>
      <c r="J82" s="378">
        <f t="shared" ref="J82:AO82" si="95" xml:space="preserve"> IF(ABS(J80 - J81) &gt; CHK_TOL, 1, 0)</f>
        <v>0</v>
      </c>
      <c r="K82" s="378">
        <f t="shared" si="95"/>
        <v>0</v>
      </c>
      <c r="L82" s="378">
        <f t="shared" si="95"/>
        <v>0</v>
      </c>
      <c r="M82" s="378">
        <f t="shared" si="95"/>
        <v>0</v>
      </c>
      <c r="N82" s="378">
        <f t="shared" si="95"/>
        <v>0</v>
      </c>
      <c r="O82" s="378">
        <f t="shared" si="95"/>
        <v>0</v>
      </c>
      <c r="P82" s="378">
        <f t="shared" si="95"/>
        <v>0</v>
      </c>
      <c r="Q82" s="378">
        <f t="shared" si="95"/>
        <v>0</v>
      </c>
      <c r="R82" s="378">
        <f t="shared" si="95"/>
        <v>0</v>
      </c>
      <c r="S82" s="378">
        <f t="shared" si="95"/>
        <v>0</v>
      </c>
      <c r="T82" s="378">
        <f t="shared" si="95"/>
        <v>0</v>
      </c>
      <c r="U82" s="378">
        <f t="shared" si="95"/>
        <v>0</v>
      </c>
      <c r="V82" s="378">
        <f t="shared" si="95"/>
        <v>0</v>
      </c>
      <c r="W82" s="378">
        <f t="shared" si="95"/>
        <v>0</v>
      </c>
      <c r="X82" s="378">
        <f t="shared" si="95"/>
        <v>0</v>
      </c>
      <c r="Y82" s="378">
        <f t="shared" si="95"/>
        <v>0</v>
      </c>
      <c r="Z82" s="378">
        <f t="shared" si="95"/>
        <v>0</v>
      </c>
      <c r="AA82" s="378">
        <f t="shared" si="95"/>
        <v>0</v>
      </c>
      <c r="AB82" s="378">
        <f t="shared" si="95"/>
        <v>0</v>
      </c>
      <c r="AC82" s="378">
        <f t="shared" si="95"/>
        <v>0</v>
      </c>
      <c r="AD82" s="378">
        <f t="shared" si="95"/>
        <v>0</v>
      </c>
      <c r="AE82" s="378">
        <f t="shared" si="95"/>
        <v>0</v>
      </c>
      <c r="AF82" s="378">
        <f t="shared" si="95"/>
        <v>0</v>
      </c>
      <c r="AG82" s="378">
        <f t="shared" si="95"/>
        <v>0</v>
      </c>
      <c r="AH82" s="378">
        <f t="shared" si="95"/>
        <v>0</v>
      </c>
      <c r="AI82" s="378">
        <f t="shared" si="95"/>
        <v>0</v>
      </c>
      <c r="AJ82" s="378">
        <f t="shared" si="95"/>
        <v>0</v>
      </c>
      <c r="AK82" s="378">
        <f t="shared" si="95"/>
        <v>0</v>
      </c>
      <c r="AL82" s="378">
        <f t="shared" si="95"/>
        <v>0</v>
      </c>
      <c r="AM82" s="378">
        <f t="shared" si="95"/>
        <v>0</v>
      </c>
      <c r="AN82" s="378">
        <f t="shared" si="95"/>
        <v>0</v>
      </c>
      <c r="AO82" s="378">
        <f t="shared" si="95"/>
        <v>0</v>
      </c>
      <c r="AP82" s="378">
        <f t="shared" ref="AP82:BU82" si="96" xml:space="preserve"> IF(ABS(AP80 - AP81) &gt; CHK_TOL, 1, 0)</f>
        <v>0</v>
      </c>
      <c r="AQ82" s="378">
        <f t="shared" si="96"/>
        <v>0</v>
      </c>
      <c r="AR82" s="378">
        <f t="shared" si="96"/>
        <v>0</v>
      </c>
      <c r="AS82" s="378">
        <f t="shared" si="96"/>
        <v>0</v>
      </c>
      <c r="AT82" s="378">
        <f t="shared" si="96"/>
        <v>0</v>
      </c>
      <c r="AU82" s="378">
        <f t="shared" si="96"/>
        <v>0</v>
      </c>
      <c r="AV82" s="378">
        <f t="shared" si="96"/>
        <v>0</v>
      </c>
      <c r="AW82" s="378">
        <f t="shared" si="96"/>
        <v>0</v>
      </c>
      <c r="AX82" s="378">
        <f t="shared" si="96"/>
        <v>0</v>
      </c>
      <c r="AY82" s="378">
        <f t="shared" si="96"/>
        <v>0</v>
      </c>
      <c r="AZ82" s="378">
        <f t="shared" si="96"/>
        <v>0</v>
      </c>
      <c r="BA82" s="378">
        <f t="shared" si="96"/>
        <v>0</v>
      </c>
      <c r="BB82" s="378">
        <f t="shared" si="96"/>
        <v>0</v>
      </c>
      <c r="BC82" s="378">
        <f t="shared" si="96"/>
        <v>0</v>
      </c>
      <c r="BD82" s="378">
        <f t="shared" si="96"/>
        <v>0</v>
      </c>
      <c r="BE82" s="378">
        <f t="shared" si="96"/>
        <v>0</v>
      </c>
      <c r="BF82" s="378">
        <f t="shared" si="96"/>
        <v>0</v>
      </c>
      <c r="BG82" s="378">
        <f t="shared" si="96"/>
        <v>0</v>
      </c>
      <c r="BH82" s="378">
        <f t="shared" si="96"/>
        <v>0</v>
      </c>
      <c r="BI82" s="378">
        <f t="shared" si="96"/>
        <v>0</v>
      </c>
      <c r="BJ82" s="378">
        <f t="shared" si="96"/>
        <v>0</v>
      </c>
      <c r="BK82" s="378">
        <f t="shared" si="96"/>
        <v>0</v>
      </c>
      <c r="BL82" s="378">
        <f t="shared" si="96"/>
        <v>0</v>
      </c>
      <c r="BM82" s="378">
        <f t="shared" si="96"/>
        <v>0</v>
      </c>
      <c r="BN82" s="378">
        <f t="shared" si="96"/>
        <v>0</v>
      </c>
      <c r="BO82" s="378">
        <f t="shared" si="96"/>
        <v>0</v>
      </c>
      <c r="BP82" s="378">
        <f t="shared" si="96"/>
        <v>0</v>
      </c>
      <c r="BQ82" s="378">
        <f t="shared" si="96"/>
        <v>0</v>
      </c>
      <c r="BR82" s="378">
        <f t="shared" si="96"/>
        <v>0</v>
      </c>
      <c r="BS82" s="378">
        <f t="shared" si="96"/>
        <v>0</v>
      </c>
      <c r="BT82" s="378">
        <f t="shared" si="96"/>
        <v>0</v>
      </c>
      <c r="BU82" s="378">
        <f t="shared" si="96"/>
        <v>0</v>
      </c>
      <c r="BV82" s="378">
        <f t="shared" ref="BV82:DA82" si="97" xml:space="preserve"> IF(ABS(BV80 - BV81) &gt; CHK_TOL, 1, 0)</f>
        <v>0</v>
      </c>
      <c r="BW82" s="378">
        <f t="shared" si="97"/>
        <v>0</v>
      </c>
      <c r="BX82" s="378">
        <f t="shared" si="97"/>
        <v>0</v>
      </c>
      <c r="BY82" s="378">
        <f t="shared" si="97"/>
        <v>0</v>
      </c>
      <c r="BZ82" s="378">
        <f t="shared" si="97"/>
        <v>0</v>
      </c>
      <c r="CA82" s="378">
        <f t="shared" si="97"/>
        <v>0</v>
      </c>
      <c r="CB82" s="378">
        <f t="shared" si="97"/>
        <v>0</v>
      </c>
      <c r="CC82" s="378">
        <f t="shared" si="97"/>
        <v>0</v>
      </c>
      <c r="CD82" s="378">
        <f t="shared" si="97"/>
        <v>0</v>
      </c>
      <c r="CE82" s="378">
        <f t="shared" si="97"/>
        <v>0</v>
      </c>
      <c r="CF82" s="378">
        <f t="shared" si="97"/>
        <v>0</v>
      </c>
      <c r="CG82" s="378">
        <f t="shared" si="97"/>
        <v>0</v>
      </c>
      <c r="CH82" s="378">
        <f t="shared" si="97"/>
        <v>0</v>
      </c>
      <c r="CI82" s="378">
        <f t="shared" si="97"/>
        <v>0</v>
      </c>
      <c r="CJ82" s="378">
        <f t="shared" si="97"/>
        <v>0</v>
      </c>
      <c r="CK82" s="378">
        <f t="shared" si="97"/>
        <v>0</v>
      </c>
      <c r="CL82" s="378">
        <f t="shared" si="97"/>
        <v>0</v>
      </c>
      <c r="CM82" s="378">
        <f t="shared" si="97"/>
        <v>0</v>
      </c>
      <c r="CN82" s="378">
        <f t="shared" si="97"/>
        <v>0</v>
      </c>
      <c r="CO82" s="378">
        <f t="shared" si="97"/>
        <v>0</v>
      </c>
      <c r="CP82" s="378">
        <f t="shared" si="97"/>
        <v>0</v>
      </c>
      <c r="CQ82" s="378">
        <f t="shared" si="97"/>
        <v>0</v>
      </c>
      <c r="CR82" s="378">
        <f t="shared" si="97"/>
        <v>0</v>
      </c>
      <c r="CS82" s="378">
        <f t="shared" si="97"/>
        <v>0</v>
      </c>
      <c r="CT82" s="378">
        <f t="shared" si="97"/>
        <v>0</v>
      </c>
      <c r="CU82" s="378">
        <f t="shared" si="97"/>
        <v>0</v>
      </c>
      <c r="CV82" s="378">
        <f t="shared" si="97"/>
        <v>0</v>
      </c>
      <c r="CW82" s="378">
        <f t="shared" si="97"/>
        <v>0</v>
      </c>
      <c r="CX82" s="378">
        <f t="shared" si="97"/>
        <v>0</v>
      </c>
      <c r="CY82" s="378">
        <f t="shared" si="97"/>
        <v>0</v>
      </c>
      <c r="CZ82" s="378">
        <f t="shared" si="97"/>
        <v>0</v>
      </c>
      <c r="DA82" s="378">
        <f t="shared" si="97"/>
        <v>0</v>
      </c>
      <c r="DB82" s="378">
        <f t="shared" ref="DB82:EG82" si="98" xml:space="preserve"> IF(ABS(DB80 - DB81) &gt; CHK_TOL, 1, 0)</f>
        <v>0</v>
      </c>
      <c r="DC82" s="378">
        <f t="shared" si="98"/>
        <v>0</v>
      </c>
      <c r="DD82" s="378">
        <f t="shared" si="98"/>
        <v>0</v>
      </c>
      <c r="DE82" s="378">
        <f t="shared" si="98"/>
        <v>0</v>
      </c>
      <c r="DF82" s="378">
        <f t="shared" si="98"/>
        <v>0</v>
      </c>
      <c r="DG82" s="378">
        <f t="shared" si="98"/>
        <v>0</v>
      </c>
      <c r="DH82" s="378">
        <f t="shared" si="98"/>
        <v>0</v>
      </c>
      <c r="DI82" s="378">
        <f t="shared" si="98"/>
        <v>0</v>
      </c>
      <c r="DJ82" s="378">
        <f t="shared" si="98"/>
        <v>0</v>
      </c>
      <c r="DK82" s="378">
        <f t="shared" si="98"/>
        <v>0</v>
      </c>
      <c r="DL82" s="378">
        <f t="shared" si="98"/>
        <v>0</v>
      </c>
      <c r="DM82" s="378">
        <f t="shared" si="98"/>
        <v>0</v>
      </c>
      <c r="DN82" s="378">
        <f t="shared" si="98"/>
        <v>0</v>
      </c>
      <c r="DO82" s="378">
        <f t="shared" si="98"/>
        <v>0</v>
      </c>
      <c r="DP82" s="378">
        <f t="shared" si="98"/>
        <v>0</v>
      </c>
      <c r="DQ82" s="378">
        <f t="shared" si="98"/>
        <v>0</v>
      </c>
      <c r="DR82" s="378">
        <f t="shared" si="98"/>
        <v>0</v>
      </c>
      <c r="DS82" s="378">
        <f t="shared" si="98"/>
        <v>0</v>
      </c>
      <c r="DT82" s="378">
        <f t="shared" si="98"/>
        <v>0</v>
      </c>
      <c r="DU82" s="378">
        <f t="shared" si="98"/>
        <v>0</v>
      </c>
      <c r="DV82" s="378">
        <f t="shared" si="98"/>
        <v>0</v>
      </c>
      <c r="DW82" s="378">
        <f t="shared" si="98"/>
        <v>0</v>
      </c>
      <c r="DX82" s="378">
        <f t="shared" si="98"/>
        <v>0</v>
      </c>
      <c r="DY82" s="378">
        <f t="shared" si="98"/>
        <v>0</v>
      </c>
      <c r="DZ82" s="378">
        <f t="shared" si="98"/>
        <v>0</v>
      </c>
      <c r="EA82" s="378">
        <f t="shared" si="98"/>
        <v>0</v>
      </c>
      <c r="EB82" s="378">
        <f t="shared" si="98"/>
        <v>0</v>
      </c>
      <c r="EC82" s="378">
        <f t="shared" si="98"/>
        <v>0</v>
      </c>
      <c r="ED82" s="378">
        <f t="shared" si="98"/>
        <v>0</v>
      </c>
      <c r="EE82" s="378">
        <f t="shared" si="98"/>
        <v>0</v>
      </c>
      <c r="EF82" s="378">
        <f t="shared" si="98"/>
        <v>0</v>
      </c>
      <c r="EG82" s="378">
        <f t="shared" si="98"/>
        <v>0</v>
      </c>
      <c r="EH82" s="378">
        <f t="shared" ref="EH82:FM82" si="99" xml:space="preserve"> IF(ABS(EH80 - EH81) &gt; CHK_TOL, 1, 0)</f>
        <v>0</v>
      </c>
      <c r="EI82" s="378">
        <f t="shared" si="99"/>
        <v>0</v>
      </c>
      <c r="EJ82" s="378">
        <f t="shared" si="99"/>
        <v>0</v>
      </c>
      <c r="EK82" s="378">
        <f t="shared" si="99"/>
        <v>0</v>
      </c>
      <c r="EL82" s="378">
        <f t="shared" si="99"/>
        <v>0</v>
      </c>
      <c r="EM82" s="378">
        <f t="shared" si="99"/>
        <v>0</v>
      </c>
      <c r="EN82" s="378">
        <f t="shared" si="99"/>
        <v>0</v>
      </c>
      <c r="EO82" s="378">
        <f t="shared" si="99"/>
        <v>0</v>
      </c>
      <c r="EP82" s="378">
        <f t="shared" si="99"/>
        <v>0</v>
      </c>
      <c r="EQ82" s="378">
        <f t="shared" si="99"/>
        <v>0</v>
      </c>
      <c r="ER82" s="378">
        <f t="shared" si="99"/>
        <v>0</v>
      </c>
      <c r="ES82" s="378">
        <f t="shared" si="99"/>
        <v>0</v>
      </c>
      <c r="ET82" s="378">
        <f t="shared" si="99"/>
        <v>0</v>
      </c>
      <c r="EU82" s="378">
        <f t="shared" si="99"/>
        <v>0</v>
      </c>
      <c r="EV82" s="378">
        <f t="shared" si="99"/>
        <v>0</v>
      </c>
      <c r="EW82" s="378">
        <f t="shared" si="99"/>
        <v>0</v>
      </c>
      <c r="EX82" s="378">
        <f t="shared" si="99"/>
        <v>0</v>
      </c>
      <c r="EY82" s="378">
        <f t="shared" si="99"/>
        <v>0</v>
      </c>
      <c r="EZ82" s="378">
        <f t="shared" si="99"/>
        <v>0</v>
      </c>
      <c r="FA82" s="378">
        <f t="shared" si="99"/>
        <v>0</v>
      </c>
      <c r="FB82" s="378">
        <f t="shared" si="99"/>
        <v>0</v>
      </c>
      <c r="FC82" s="378">
        <f t="shared" si="99"/>
        <v>0</v>
      </c>
      <c r="FD82" s="378">
        <f t="shared" si="99"/>
        <v>0</v>
      </c>
      <c r="FE82" s="378">
        <f t="shared" si="99"/>
        <v>0</v>
      </c>
      <c r="FF82" s="378">
        <f t="shared" si="99"/>
        <v>0</v>
      </c>
      <c r="FG82" s="378">
        <f t="shared" si="99"/>
        <v>0</v>
      </c>
      <c r="FH82" s="378">
        <f t="shared" si="99"/>
        <v>0</v>
      </c>
      <c r="FI82" s="378">
        <f t="shared" si="99"/>
        <v>0</v>
      </c>
      <c r="FJ82" s="378">
        <f t="shared" si="99"/>
        <v>0</v>
      </c>
      <c r="FK82" s="378">
        <f t="shared" si="99"/>
        <v>0</v>
      </c>
      <c r="FL82" s="378">
        <f t="shared" si="99"/>
        <v>0</v>
      </c>
      <c r="FM82" s="378">
        <f t="shared" si="99"/>
        <v>0</v>
      </c>
      <c r="FN82" s="378">
        <f t="shared" ref="FN82:GG82" si="100" xml:space="preserve"> IF(ABS(FN80 - FN81) &gt; CHK_TOL, 1, 0)</f>
        <v>0</v>
      </c>
      <c r="FO82" s="378">
        <f t="shared" si="100"/>
        <v>0</v>
      </c>
      <c r="FP82" s="378">
        <f t="shared" si="100"/>
        <v>0</v>
      </c>
      <c r="FQ82" s="378">
        <f t="shared" si="100"/>
        <v>0</v>
      </c>
      <c r="FR82" s="378">
        <f t="shared" si="100"/>
        <v>0</v>
      </c>
      <c r="FS82" s="378">
        <f t="shared" si="100"/>
        <v>0</v>
      </c>
      <c r="FT82" s="378">
        <f t="shared" si="100"/>
        <v>0</v>
      </c>
      <c r="FU82" s="378">
        <f t="shared" si="100"/>
        <v>0</v>
      </c>
      <c r="FV82" s="378">
        <f t="shared" si="100"/>
        <v>0</v>
      </c>
      <c r="FW82" s="378">
        <f t="shared" si="100"/>
        <v>0</v>
      </c>
      <c r="FX82" s="378">
        <f t="shared" si="100"/>
        <v>0</v>
      </c>
      <c r="FY82" s="378">
        <f t="shared" si="100"/>
        <v>0</v>
      </c>
      <c r="FZ82" s="378">
        <f t="shared" si="100"/>
        <v>0</v>
      </c>
      <c r="GA82" s="378">
        <f t="shared" si="100"/>
        <v>0</v>
      </c>
      <c r="GB82" s="378">
        <f t="shared" si="100"/>
        <v>0</v>
      </c>
      <c r="GC82" s="378">
        <f t="shared" si="100"/>
        <v>0</v>
      </c>
      <c r="GD82" s="378">
        <f t="shared" si="100"/>
        <v>0</v>
      </c>
      <c r="GE82" s="378">
        <f t="shared" si="100"/>
        <v>0</v>
      </c>
      <c r="GF82" s="378">
        <f t="shared" si="100"/>
        <v>0</v>
      </c>
      <c r="GG82" s="378">
        <f t="shared" si="100"/>
        <v>0</v>
      </c>
      <c r="GH82" s="378">
        <f t="shared" ref="GH82:GJ82" si="101" xml:space="preserve"> IF(ABS(GH80 - GH81) &gt; CHK_TOL, 1, 0)</f>
        <v>0</v>
      </c>
      <c r="GI82" s="378">
        <f t="shared" si="101"/>
        <v>0</v>
      </c>
      <c r="GJ82" s="378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-7.3669070843607187E-10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-9.0949470177292824E-12</v>
      </c>
      <c r="DI83" s="254">
        <f t="shared" si="103"/>
        <v>-9.0949470177292824E-12</v>
      </c>
      <c r="DJ83" s="254">
        <f t="shared" si="103"/>
        <v>-9.0949470177292824E-12</v>
      </c>
      <c r="DK83" s="254">
        <f t="shared" si="103"/>
        <v>-9.0949470177292824E-12</v>
      </c>
      <c r="DL83" s="254">
        <f t="shared" si="103"/>
        <v>-9.0949470177292824E-12</v>
      </c>
      <c r="DM83" s="254">
        <f t="shared" si="103"/>
        <v>-9.0949470177292824E-12</v>
      </c>
      <c r="DN83" s="254">
        <f t="shared" si="103"/>
        <v>-9.0949470177292824E-12</v>
      </c>
      <c r="DO83" s="254">
        <f t="shared" si="103"/>
        <v>-9.0949470177292824E-12</v>
      </c>
      <c r="DP83" s="254">
        <f t="shared" si="103"/>
        <v>-9.0949470177292824E-12</v>
      </c>
      <c r="DQ83" s="254">
        <f t="shared" si="103"/>
        <v>-9.0949470177292824E-12</v>
      </c>
      <c r="DR83" s="254">
        <f t="shared" si="103"/>
        <v>-9.0949470177292824E-12</v>
      </c>
      <c r="DS83" s="254">
        <f t="shared" si="103"/>
        <v>-9.0949470177292824E-12</v>
      </c>
      <c r="DT83" s="254">
        <f t="shared" si="103"/>
        <v>-9.0949470177292824E-12</v>
      </c>
      <c r="DU83" s="254">
        <f t="shared" si="103"/>
        <v>-9.0949470177292824E-12</v>
      </c>
      <c r="DV83" s="254">
        <f t="shared" si="103"/>
        <v>-9.0949470177292824E-12</v>
      </c>
      <c r="DW83" s="254">
        <f t="shared" si="103"/>
        <v>-9.0949470177292824E-12</v>
      </c>
      <c r="DX83" s="254">
        <f t="shared" si="103"/>
        <v>-9.0949470177292824E-12</v>
      </c>
      <c r="DY83" s="254">
        <f t="shared" si="103"/>
        <v>-9.0949470177292824E-12</v>
      </c>
      <c r="DZ83" s="254">
        <f t="shared" si="103"/>
        <v>-9.0949470177292824E-12</v>
      </c>
      <c r="EA83" s="254">
        <f t="shared" si="103"/>
        <v>-9.0949470177292824E-12</v>
      </c>
      <c r="EB83" s="254">
        <f t="shared" si="103"/>
        <v>-9.0949470177292824E-12</v>
      </c>
      <c r="EC83" s="254">
        <f t="shared" si="103"/>
        <v>-9.0949470177292824E-12</v>
      </c>
      <c r="ED83" s="254">
        <f t="shared" si="103"/>
        <v>-9.0949470177292824E-12</v>
      </c>
      <c r="EE83" s="254">
        <f t="shared" si="103"/>
        <v>-9.0949470177292824E-12</v>
      </c>
      <c r="EF83" s="254">
        <f t="shared" si="103"/>
        <v>-9.0949470177292824E-12</v>
      </c>
      <c r="EG83" s="254">
        <f t="shared" si="103"/>
        <v>-9.0949470177292824E-12</v>
      </c>
      <c r="EH83" s="254">
        <f t="shared" si="103"/>
        <v>-9.0949470177292824E-12</v>
      </c>
      <c r="EI83" s="254">
        <f t="shared" ref="EI83:GG83" si="104" xml:space="preserve"> EI80 - EI81</f>
        <v>-9.0949470177292824E-12</v>
      </c>
      <c r="EJ83" s="254">
        <f t="shared" si="104"/>
        <v>-9.0949470177292824E-12</v>
      </c>
      <c r="EK83" s="254">
        <f t="shared" si="104"/>
        <v>-9.0949470177292824E-12</v>
      </c>
      <c r="EL83" s="254">
        <f t="shared" si="104"/>
        <v>-9.0949470177292824E-12</v>
      </c>
      <c r="EM83" s="254">
        <f t="shared" si="104"/>
        <v>-9.0949470177292824E-12</v>
      </c>
      <c r="EN83" s="254">
        <f t="shared" si="104"/>
        <v>-9.0949470177292824E-12</v>
      </c>
      <c r="EO83" s="254">
        <f t="shared" si="104"/>
        <v>-9.0949470177292824E-12</v>
      </c>
      <c r="EP83" s="254">
        <f t="shared" si="104"/>
        <v>-9.0949470177292824E-12</v>
      </c>
      <c r="EQ83" s="254">
        <f t="shared" si="104"/>
        <v>-9.0949470177292824E-12</v>
      </c>
      <c r="ER83" s="254">
        <f t="shared" si="104"/>
        <v>-9.0949470177292824E-12</v>
      </c>
      <c r="ES83" s="254">
        <f t="shared" si="104"/>
        <v>-9.0949470177292824E-12</v>
      </c>
      <c r="ET83" s="254">
        <f t="shared" si="104"/>
        <v>-9.0949470177292824E-12</v>
      </c>
      <c r="EU83" s="254">
        <f t="shared" si="104"/>
        <v>-9.0949470177292824E-12</v>
      </c>
      <c r="EV83" s="254">
        <f t="shared" si="104"/>
        <v>-9.0949470177292824E-12</v>
      </c>
      <c r="EW83" s="254">
        <f t="shared" si="104"/>
        <v>-9.0949470177292824E-12</v>
      </c>
      <c r="EX83" s="254">
        <f t="shared" si="104"/>
        <v>-9.0949470177292824E-12</v>
      </c>
      <c r="EY83" s="254">
        <f t="shared" si="104"/>
        <v>-9.0949470177292824E-12</v>
      </c>
      <c r="EZ83" s="254">
        <f t="shared" si="104"/>
        <v>-9.0949470177292824E-12</v>
      </c>
      <c r="FA83" s="254">
        <f t="shared" si="104"/>
        <v>-9.0949470177292824E-12</v>
      </c>
      <c r="FB83" s="254">
        <f t="shared" si="104"/>
        <v>-9.0949470177292824E-12</v>
      </c>
      <c r="FC83" s="254">
        <f t="shared" si="104"/>
        <v>-9.0949470177292824E-12</v>
      </c>
      <c r="FD83" s="254">
        <f t="shared" si="104"/>
        <v>-9.0949470177292824E-12</v>
      </c>
      <c r="FE83" s="254">
        <f t="shared" si="104"/>
        <v>-9.0949470177292824E-12</v>
      </c>
      <c r="FF83" s="254">
        <f t="shared" si="104"/>
        <v>-9.0949470177292824E-12</v>
      </c>
      <c r="FG83" s="254">
        <f t="shared" si="104"/>
        <v>-9.0949470177292824E-12</v>
      </c>
      <c r="FH83" s="254">
        <f t="shared" si="104"/>
        <v>-9.0949470177292824E-12</v>
      </c>
      <c r="FI83" s="254">
        <f t="shared" si="104"/>
        <v>-9.0949470177292824E-12</v>
      </c>
      <c r="FJ83" s="254">
        <f t="shared" si="104"/>
        <v>-9.0949470177292824E-12</v>
      </c>
      <c r="FK83" s="254">
        <f t="shared" si="104"/>
        <v>-9.0949470177292824E-12</v>
      </c>
      <c r="FL83" s="254">
        <f t="shared" si="104"/>
        <v>-9.0949470177292824E-12</v>
      </c>
      <c r="FM83" s="254">
        <f t="shared" si="104"/>
        <v>-9.0949470177292824E-12</v>
      </c>
      <c r="FN83" s="254">
        <f t="shared" si="104"/>
        <v>-9.0949470177292824E-12</v>
      </c>
      <c r="FO83" s="254">
        <f t="shared" si="104"/>
        <v>-9.0949470177292824E-12</v>
      </c>
      <c r="FP83" s="254">
        <f t="shared" si="104"/>
        <v>-9.0949470177292824E-12</v>
      </c>
      <c r="FQ83" s="254">
        <f t="shared" si="104"/>
        <v>-9.0949470177292824E-12</v>
      </c>
      <c r="FR83" s="254">
        <f t="shared" si="104"/>
        <v>-9.0949470177292824E-12</v>
      </c>
      <c r="FS83" s="254">
        <f t="shared" si="104"/>
        <v>-9.0949470177292824E-12</v>
      </c>
      <c r="FT83" s="254">
        <f t="shared" si="104"/>
        <v>-9.0949470177292824E-12</v>
      </c>
      <c r="FU83" s="254">
        <f t="shared" si="104"/>
        <v>-9.0949470177292824E-12</v>
      </c>
      <c r="FV83" s="254">
        <f t="shared" si="104"/>
        <v>-9.0949470177292824E-12</v>
      </c>
      <c r="FW83" s="254">
        <f t="shared" si="104"/>
        <v>-9.0949470177292824E-12</v>
      </c>
      <c r="FX83" s="254">
        <f t="shared" si="104"/>
        <v>-9.0949470177292824E-12</v>
      </c>
      <c r="FY83" s="254">
        <f t="shared" si="104"/>
        <v>-9.0949470177292824E-12</v>
      </c>
      <c r="FZ83" s="254">
        <f t="shared" si="104"/>
        <v>-9.0949470177292824E-12</v>
      </c>
      <c r="GA83" s="254">
        <f t="shared" si="104"/>
        <v>-9.0949470177292824E-12</v>
      </c>
      <c r="GB83" s="254">
        <f t="shared" si="104"/>
        <v>-9.0949470177292824E-12</v>
      </c>
      <c r="GC83" s="254">
        <f t="shared" si="104"/>
        <v>-9.0949470177292824E-12</v>
      </c>
      <c r="GD83" s="254">
        <f t="shared" si="104"/>
        <v>-9.0949470177292824E-12</v>
      </c>
      <c r="GE83" s="254">
        <f t="shared" si="104"/>
        <v>-9.0949470177292824E-12</v>
      </c>
      <c r="GF83" s="254">
        <f t="shared" si="104"/>
        <v>-9.0949470177292824E-12</v>
      </c>
      <c r="GG83" s="254">
        <f t="shared" si="104"/>
        <v>-9.0949470177292824E-12</v>
      </c>
      <c r="GH83" s="254">
        <f t="shared" ref="GH83:GJ83" si="105" xml:space="preserve"> GH80 - GH81</f>
        <v>-9.0949470177292824E-12</v>
      </c>
      <c r="GI83" s="254">
        <f t="shared" si="105"/>
        <v>-9.0949470177292824E-12</v>
      </c>
      <c r="GJ83" s="254">
        <f t="shared" si="105"/>
        <v>-9.0949470177292824E-12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6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0</v>
      </c>
      <c r="G3" s="516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6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7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8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8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8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8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1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8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19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Senior debt interest</v>
      </c>
      <c r="F16" s="16">
        <f xml:space="preserve"> 'FS Qtr'!F16</f>
        <v>0</v>
      </c>
      <c r="G16" s="518" t="str">
        <f xml:space="preserve"> 'FS Qtr'!G16</f>
        <v>$ 000s</v>
      </c>
      <c r="H16" s="16">
        <f xml:space="preserve"> SUM(J16:BQ16)</f>
        <v>-22932.612499999996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-4304.0375000000004</v>
      </c>
      <c r="L16" s="16">
        <f xml:space="preserve"> SUMIFS('FS Qtr'!$J16:$IU16, 'FS Qtr'!$J$4:$IU$4, 'FS Ann'!L$4)</f>
        <v>-3856.9124999999999</v>
      </c>
      <c r="M16" s="16">
        <f xml:space="preserve"> SUMIFS('FS Qtr'!$J16:$IU16, 'FS Qtr'!$J$4:$IU$4, 'FS Ann'!M$4)</f>
        <v>-3418.6687499999998</v>
      </c>
      <c r="N16" s="16">
        <f xml:space="preserve"> SUMIFS('FS Qtr'!$J16:$IU16, 'FS Qtr'!$J$4:$IU$4, 'FS Ann'!N$4)</f>
        <v>-2962.6624999999999</v>
      </c>
      <c r="O16" s="16">
        <f xml:space="preserve"> SUMIFS('FS Qtr'!$J16:$IU16, 'FS Qtr'!$J$4:$IU$4, 'FS Ann'!O$4)</f>
        <v>-2515.5374999999999</v>
      </c>
      <c r="P16" s="16">
        <f xml:space="preserve"> SUMIFS('FS Qtr'!$J16:$IU16, 'FS Qtr'!$J$4:$IU$4, 'FS Ann'!P$4)</f>
        <v>-2068.4124999999999</v>
      </c>
      <c r="Q16" s="16">
        <f xml:space="preserve"> SUMIFS('FS Qtr'!$J16:$IU16, 'FS Qtr'!$J$4:$IU$4, 'FS Ann'!Q$4)</f>
        <v>-1625.2687499999997</v>
      </c>
      <c r="R16" s="16">
        <f xml:space="preserve"> SUMIFS('FS Qtr'!$J16:$IU16, 'FS Qtr'!$J$4:$IU$4, 'FS Ann'!R$4)</f>
        <v>-1174.1624999999999</v>
      </c>
      <c r="S16" s="16">
        <f xml:space="preserve"> SUMIFS('FS Qtr'!$J16:$IU16, 'FS Qtr'!$J$4:$IU$4, 'FS Ann'!S$4)</f>
        <v>-727.03749999999991</v>
      </c>
      <c r="T16" s="16">
        <f xml:space="preserve"> SUMIFS('FS Qtr'!$J16:$IU16, 'FS Qtr'!$J$4:$IU$4, 'FS Ann'!T$4)</f>
        <v>-279.91250000000002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8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8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19" t="str">
        <f xml:space="preserve"> SMU</f>
        <v>$ 000s</v>
      </c>
      <c r="H19" s="128">
        <f xml:space="preserve"> SUM(J19:PY19)</f>
        <v>210977.06632059268</v>
      </c>
      <c r="I19" s="128"/>
      <c r="J19" s="128">
        <f t="shared" ref="J19:BD19" si="3" xml:space="preserve"> J14 + SUM(J16:J18)</f>
        <v>0</v>
      </c>
      <c r="K19" s="128">
        <f t="shared" si="3"/>
        <v>5958.4625000000015</v>
      </c>
      <c r="L19" s="128">
        <f t="shared" si="3"/>
        <v>6327.1671019900514</v>
      </c>
      <c r="M19" s="128">
        <f t="shared" si="3"/>
        <v>6687.3806052139853</v>
      </c>
      <c r="N19" s="128">
        <f t="shared" si="3"/>
        <v>7065.7448186208803</v>
      </c>
      <c r="O19" s="128">
        <f t="shared" si="3"/>
        <v>7435.6140608168025</v>
      </c>
      <c r="P19" s="128">
        <f t="shared" si="3"/>
        <v>7805.8676600167219</v>
      </c>
      <c r="Q19" s="128">
        <f t="shared" si="3"/>
        <v>8172.5224539967403</v>
      </c>
      <c r="R19" s="128">
        <f t="shared" si="3"/>
        <v>8547.5202900465065</v>
      </c>
      <c r="S19" s="128">
        <f t="shared" si="3"/>
        <v>8918.915524921902</v>
      </c>
      <c r="T19" s="128">
        <f t="shared" si="3"/>
        <v>9290.6875247979133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8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1" t="str">
        <f>SMU</f>
        <v>$ 000s</v>
      </c>
      <c r="H22" s="308">
        <f xml:space="preserve"> SUM(J22:PY22)</f>
        <v>210977.06632059268</v>
      </c>
      <c r="I22" s="308"/>
      <c r="J22" s="308">
        <f t="shared" ref="J22:BD22" si="4" xml:space="preserve"> J19 + J21</f>
        <v>0</v>
      </c>
      <c r="K22" s="308">
        <f t="shared" si="4"/>
        <v>5958.4625000000015</v>
      </c>
      <c r="L22" s="308">
        <f t="shared" si="4"/>
        <v>6327.1671019900514</v>
      </c>
      <c r="M22" s="308">
        <f t="shared" si="4"/>
        <v>6687.3806052139853</v>
      </c>
      <c r="N22" s="308">
        <f t="shared" si="4"/>
        <v>7065.7448186208803</v>
      </c>
      <c r="O22" s="308">
        <f t="shared" si="4"/>
        <v>7435.6140608168025</v>
      </c>
      <c r="P22" s="308">
        <f t="shared" si="4"/>
        <v>7805.8676600167219</v>
      </c>
      <c r="Q22" s="308">
        <f t="shared" si="4"/>
        <v>8172.5224539967403</v>
      </c>
      <c r="R22" s="308">
        <f t="shared" si="4"/>
        <v>8547.5202900465065</v>
      </c>
      <c r="S22" s="308">
        <f t="shared" si="4"/>
        <v>8918.915524921902</v>
      </c>
      <c r="T22" s="308">
        <f t="shared" si="4"/>
        <v>9290.6875247979133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8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8" t="str">
        <f xml:space="preserve"> 'FS Qtr'!G24</f>
        <v>$ 000s</v>
      </c>
      <c r="H24" s="16">
        <f xml:space="preserve"> SUM(J24:BQ24)</f>
        <v>-210977.06632059268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-4412.5500000000029</v>
      </c>
      <c r="L24" s="16">
        <f xml:space="preserve"> SUMIFS('FS Qtr'!$J24:$IU24, 'FS Qtr'!$J$4:$IU$4, 'FS Ann'!L$4)</f>
        <v>-3128.5274253731368</v>
      </c>
      <c r="M24" s="16">
        <f xml:space="preserve"> SUMIFS('FS Qtr'!$J24:$IU24, 'FS Qtr'!$J$4:$IU$4, 'FS Ann'!M$4)</f>
        <v>-3497.5012317145661</v>
      </c>
      <c r="N24" s="16">
        <f xml:space="preserve"> SUMIFS('FS Qtr'!$J24:$IU24, 'FS Qtr'!$J$4:$IU$4, 'FS Ann'!N$4)</f>
        <v>-3857.9825999647442</v>
      </c>
      <c r="O24" s="16">
        <f xml:space="preserve"> SUMIFS('FS Qtr'!$J24:$IU24, 'FS Qtr'!$J$4:$IU$4, 'FS Ann'!O$4)</f>
        <v>-4236.6133457360665</v>
      </c>
      <c r="P24" s="16">
        <f xml:space="preserve"> SUMIFS('FS Qtr'!$J24:$IU24, 'FS Qtr'!$J$4:$IU$4, 'FS Ann'!P$4)</f>
        <v>-4606.7477942647456</v>
      </c>
      <c r="Q24" s="16">
        <f xml:space="preserve"> SUMIFS('FS Qtr'!$J24:$IU24, 'FS Qtr'!$J$4:$IU$4, 'FS Ann'!Q$4)</f>
        <v>-4977.2652803629344</v>
      </c>
      <c r="R24" s="16">
        <f xml:space="preserve"> SUMIFS('FS Qtr'!$J24:$IU24, 'FS Qtr'!$J$4:$IU$4, 'FS Ann'!R$4)</f>
        <v>-5344.1826483710793</v>
      </c>
      <c r="S24" s="16">
        <f xml:space="preserve"> SUMIFS('FS Qtr'!$J24:$IU24, 'FS Qtr'!$J$4:$IU$4, 'FS Ann'!S$4)</f>
        <v>-5857.8246898363177</v>
      </c>
      <c r="T24" s="16">
        <f xml:space="preserve"> SUMIFS('FS Qtr'!$J24:$IU24, 'FS Qtr'!$J$4:$IU$4, 'FS Ann'!T$4)</f>
        <v>-6290.6875247979142</v>
      </c>
      <c r="U24" s="16">
        <f xml:space="preserve"> SUMIFS('FS Qtr'!$J24:$IU24, 'FS Qtr'!$J$4:$IU$4, 'FS Ann'!U$4)</f>
        <v>-13495.621915221807</v>
      </c>
      <c r="V24" s="16">
        <f xml:space="preserve"> SUMIFS('FS Qtr'!$J24:$IU24, 'FS Qtr'!$J$4:$IU$4, 'FS Ann'!V$4)</f>
        <v>-13421.016831066476</v>
      </c>
      <c r="W24" s="16">
        <f xml:space="preserve"> SUMIFS('FS Qtr'!$J24:$IU24, 'FS Qtr'!$J$4:$IU$4, 'FS Ann'!W$4)</f>
        <v>-13346.78291648406</v>
      </c>
      <c r="X24" s="16">
        <f xml:space="preserve"> SUMIFS('FS Qtr'!$J24:$IU24, 'FS Qtr'!$J$4:$IU$4, 'FS Ann'!X$4)</f>
        <v>-13272.918324859762</v>
      </c>
      <c r="Y24" s="16">
        <f xml:space="preserve"> SUMIFS('FS Qtr'!$J24:$IU24, 'FS Qtr'!$J$4:$IU$4, 'FS Ann'!Y$4)</f>
        <v>-13199.421218765936</v>
      </c>
      <c r="Z24" s="16">
        <f xml:space="preserve"> SUMIFS('FS Qtr'!$J24:$IU24, 'FS Qtr'!$J$4:$IU$4, 'FS Ann'!Z$4)</f>
        <v>-13126.289769916357</v>
      </c>
      <c r="AA24" s="16">
        <f xml:space="preserve"> SUMIFS('FS Qtr'!$J24:$IU24, 'FS Qtr'!$J$4:$IU$4, 'FS Ann'!AA$4)</f>
        <v>-13053.52215912075</v>
      </c>
      <c r="AB24" s="16">
        <f xml:space="preserve"> SUMIFS('FS Qtr'!$J24:$IU24, 'FS Qtr'!$J$4:$IU$4, 'FS Ann'!AB$4)</f>
        <v>-10981.116576239563</v>
      </c>
      <c r="AC24" s="16">
        <f xml:space="preserve"> SUMIFS('FS Qtr'!$J24:$IU24, 'FS Qtr'!$J$4:$IU$4, 'FS Ann'!AC$4)</f>
        <v>-8909.0712201388669</v>
      </c>
      <c r="AD24" s="16">
        <f xml:space="preserve"> SUMIFS('FS Qtr'!$J24:$IU24, 'FS Qtr'!$J$4:$IU$4, 'FS Ann'!AD$4)</f>
        <v>-8837.3842986456402</v>
      </c>
      <c r="AE24" s="16">
        <f xml:space="preserve"> SUMIFS('FS Qtr'!$J24:$IU24, 'FS Qtr'!$J$4:$IU$4, 'FS Ann'!AE$4)</f>
        <v>-8766.0540285031238</v>
      </c>
      <c r="AF24" s="16">
        <f xml:space="preserve"> SUMIFS('FS Qtr'!$J24:$IU24, 'FS Qtr'!$J$4:$IU$4, 'FS Ann'!AF$4)</f>
        <v>-8695.0786353264975</v>
      </c>
      <c r="AG24" s="16">
        <f xml:space="preserve"> SUMIFS('FS Qtr'!$J24:$IU24, 'FS Qtr'!$J$4:$IU$4, 'FS Ann'!AG$4)</f>
        <v>-8624.4563535587058</v>
      </c>
      <c r="AH24" s="16">
        <f xml:space="preserve"> SUMIFS('FS Qtr'!$J24:$IU24, 'FS Qtr'!$J$4:$IU$4, 'FS Ann'!AH$4)</f>
        <v>-8554.1854264265748</v>
      </c>
      <c r="AI24" s="16">
        <f xml:space="preserve"> SUMIFS('FS Qtr'!$J24:$IU24, 'FS Qtr'!$J$4:$IU$4, 'FS Ann'!AI$4)</f>
        <v>-8484.2641058970803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1" t="str">
        <f>SMU</f>
        <v>$ 000s</v>
      </c>
      <c r="H25" s="128">
        <f xml:space="preserve"> SUM(J25:PY25)</f>
        <v>-7.2759576141834259E-12</v>
      </c>
      <c r="I25" s="128"/>
      <c r="J25" s="128">
        <f t="shared" ref="J25:BD25" si="5" xml:space="preserve"> J22 + J24</f>
        <v>0</v>
      </c>
      <c r="K25" s="128">
        <f t="shared" si="5"/>
        <v>1545.9124999999985</v>
      </c>
      <c r="L25" s="128">
        <f t="shared" si="5"/>
        <v>3198.6396766169146</v>
      </c>
      <c r="M25" s="128">
        <f t="shared" si="5"/>
        <v>3189.8793734994192</v>
      </c>
      <c r="N25" s="128">
        <f t="shared" si="5"/>
        <v>3207.7622186561362</v>
      </c>
      <c r="O25" s="128">
        <f t="shared" si="5"/>
        <v>3199.000715080736</v>
      </c>
      <c r="P25" s="128">
        <f t="shared" si="5"/>
        <v>3199.1198657519762</v>
      </c>
      <c r="Q25" s="128">
        <f t="shared" si="5"/>
        <v>3195.2571736338059</v>
      </c>
      <c r="R25" s="128">
        <f t="shared" si="5"/>
        <v>3203.3376416754272</v>
      </c>
      <c r="S25" s="128">
        <f t="shared" si="5"/>
        <v>3061.0908350855843</v>
      </c>
      <c r="T25" s="128">
        <f t="shared" si="5"/>
        <v>2999.9999999999991</v>
      </c>
      <c r="U25" s="128">
        <f t="shared" si="5"/>
        <v>-4000</v>
      </c>
      <c r="V25" s="128">
        <f t="shared" si="5"/>
        <v>-4000</v>
      </c>
      <c r="W25" s="128">
        <f t="shared" si="5"/>
        <v>-4000</v>
      </c>
      <c r="X25" s="128">
        <f t="shared" si="5"/>
        <v>-4000</v>
      </c>
      <c r="Y25" s="128">
        <f t="shared" si="5"/>
        <v>-4000</v>
      </c>
      <c r="Z25" s="128">
        <f t="shared" si="5"/>
        <v>-4000</v>
      </c>
      <c r="AA25" s="128">
        <f t="shared" si="5"/>
        <v>-4000</v>
      </c>
      <c r="AB25" s="128">
        <f t="shared" si="5"/>
        <v>-2000.0000000000073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8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8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8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8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41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8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Senior debt interest</v>
      </c>
      <c r="F35" s="16">
        <f xml:space="preserve"> 'FS Qtr'!F35</f>
        <v>0</v>
      </c>
      <c r="G35" s="518" t="str">
        <f xml:space="preserve"> 'FS Qtr'!G35</f>
        <v>$ 000s</v>
      </c>
      <c r="H35" s="16">
        <f xml:space="preserve"> SUM(J35:BQ35)</f>
        <v>-22932.612499999996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-4304.0375000000004</v>
      </c>
      <c r="L35" s="16">
        <f xml:space="preserve"> SUMIFS('FS Qtr'!$J35:$IU35, 'FS Qtr'!$J$4:$IU$4, 'FS Ann'!L$4)</f>
        <v>-3856.9124999999999</v>
      </c>
      <c r="M35" s="16">
        <f xml:space="preserve"> SUMIFS('FS Qtr'!$J35:$IU35, 'FS Qtr'!$J$4:$IU$4, 'FS Ann'!M$4)</f>
        <v>-3418.6687499999998</v>
      </c>
      <c r="N35" s="16">
        <f xml:space="preserve"> SUMIFS('FS Qtr'!$J35:$IU35, 'FS Qtr'!$J$4:$IU$4, 'FS Ann'!N$4)</f>
        <v>-2962.6624999999999</v>
      </c>
      <c r="O35" s="16">
        <f xml:space="preserve"> SUMIFS('FS Qtr'!$J35:$IU35, 'FS Qtr'!$J$4:$IU$4, 'FS Ann'!O$4)</f>
        <v>-2515.5374999999999</v>
      </c>
      <c r="P35" s="16">
        <f xml:space="preserve"> SUMIFS('FS Qtr'!$J35:$IU35, 'FS Qtr'!$J$4:$IU$4, 'FS Ann'!P$4)</f>
        <v>-2068.4124999999999</v>
      </c>
      <c r="Q35" s="16">
        <f xml:space="preserve"> SUMIFS('FS Qtr'!$J35:$IU35, 'FS Qtr'!$J$4:$IU$4, 'FS Ann'!Q$4)</f>
        <v>-1625.2687499999997</v>
      </c>
      <c r="R35" s="16">
        <f xml:space="preserve"> SUMIFS('FS Qtr'!$J35:$IU35, 'FS Qtr'!$J$4:$IU$4, 'FS Ann'!R$4)</f>
        <v>-1174.1624999999999</v>
      </c>
      <c r="S35" s="16">
        <f xml:space="preserve"> SUMIFS('FS Qtr'!$J35:$IU35, 'FS Qtr'!$J$4:$IU$4, 'FS Ann'!S$4)</f>
        <v>-727.03749999999991</v>
      </c>
      <c r="T35" s="16">
        <f xml:space="preserve"> SUMIFS('FS Qtr'!$J35:$IU35, 'FS Qtr'!$J$4:$IU$4, 'FS Ann'!T$4)</f>
        <v>-279.91250000000002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Senior debt level principal repayment</v>
      </c>
      <c r="F36" s="16">
        <f xml:space="preserve"> 'FS Qtr'!F36</f>
        <v>0</v>
      </c>
      <c r="G36" s="518" t="str">
        <f xml:space="preserve"> 'FS Qtr'!G36</f>
        <v>$ 000s</v>
      </c>
      <c r="H36" s="16">
        <f xml:space="preserve"> SUM(J36:BQ36)</f>
        <v>-70000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-7000</v>
      </c>
      <c r="L36" s="16">
        <f xml:space="preserve"> SUMIFS('FS Qtr'!$J36:$IU36, 'FS Qtr'!$J$4:$IU$4, 'FS Ann'!L$4)</f>
        <v>-7000</v>
      </c>
      <c r="M36" s="16">
        <f xml:space="preserve"> SUMIFS('FS Qtr'!$J36:$IU36, 'FS Qtr'!$J$4:$IU$4, 'FS Ann'!M$4)</f>
        <v>-7000</v>
      </c>
      <c r="N36" s="16">
        <f xml:space="preserve"> SUMIFS('FS Qtr'!$J36:$IU36, 'FS Qtr'!$J$4:$IU$4, 'FS Ann'!N$4)</f>
        <v>-7000</v>
      </c>
      <c r="O36" s="16">
        <f xml:space="preserve"> SUMIFS('FS Qtr'!$J36:$IU36, 'FS Qtr'!$J$4:$IU$4, 'FS Ann'!O$4)</f>
        <v>-7000</v>
      </c>
      <c r="P36" s="16">
        <f xml:space="preserve"> SUMIFS('FS Qtr'!$J36:$IU36, 'FS Qtr'!$J$4:$IU$4, 'FS Ann'!P$4)</f>
        <v>-7000</v>
      </c>
      <c r="Q36" s="16">
        <f xml:space="preserve"> SUMIFS('FS Qtr'!$J36:$IU36, 'FS Qtr'!$J$4:$IU$4, 'FS Ann'!Q$4)</f>
        <v>-7000</v>
      </c>
      <c r="R36" s="16">
        <f xml:space="preserve"> SUMIFS('FS Qtr'!$J36:$IU36, 'FS Qtr'!$J$4:$IU$4, 'FS Ann'!R$4)</f>
        <v>-7000</v>
      </c>
      <c r="S36" s="16">
        <f xml:space="preserve"> SUMIFS('FS Qtr'!$J36:$IU36, 'FS Qtr'!$J$4:$IU$4, 'FS Ann'!S$4)</f>
        <v>-7000</v>
      </c>
      <c r="T36" s="16">
        <f xml:space="preserve"> SUMIFS('FS Qtr'!$J36:$IU36, 'FS Qtr'!$J$4:$IU$4, 'FS Ann'!T$4)</f>
        <v>-7000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41" t="str">
        <f>SMU</f>
        <v>$ 000s</v>
      </c>
      <c r="H37" s="128">
        <f xml:space="preserve"> SUM(J37:PY37)</f>
        <v>240977.06632059268</v>
      </c>
      <c r="I37" s="128"/>
      <c r="J37" s="128">
        <f t="shared" ref="J37:BD37" si="7" xml:space="preserve"> J33 + SUM(J35:J36)</f>
        <v>0</v>
      </c>
      <c r="K37" s="128">
        <f t="shared" si="7"/>
        <v>2958.4625000000015</v>
      </c>
      <c r="L37" s="128">
        <f t="shared" si="7"/>
        <v>3327.1671019900514</v>
      </c>
      <c r="M37" s="128">
        <f t="shared" si="7"/>
        <v>3687.3806052139844</v>
      </c>
      <c r="N37" s="128">
        <f t="shared" si="7"/>
        <v>4065.7448186208803</v>
      </c>
      <c r="O37" s="128">
        <f t="shared" si="7"/>
        <v>4435.6140608168025</v>
      </c>
      <c r="P37" s="128">
        <f t="shared" si="7"/>
        <v>4805.8676600167219</v>
      </c>
      <c r="Q37" s="128">
        <f t="shared" si="7"/>
        <v>5172.5224539967403</v>
      </c>
      <c r="R37" s="128">
        <f t="shared" si="7"/>
        <v>5547.5202900465065</v>
      </c>
      <c r="S37" s="128">
        <f t="shared" si="7"/>
        <v>5918.915524921902</v>
      </c>
      <c r="T37" s="128">
        <f t="shared" si="7"/>
        <v>6290.6875247979133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8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8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8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41" t="str">
        <f>SMU</f>
        <v>$ 000s</v>
      </c>
      <c r="H41" s="309">
        <f xml:space="preserve"> SUM(J41:PY41)</f>
        <v>240977.06632059268</v>
      </c>
      <c r="I41" s="128"/>
      <c r="J41" s="128">
        <f t="shared" ref="J41:BD41" si="8" xml:space="preserve"> J37 + SUM(J39:J40)</f>
        <v>0</v>
      </c>
      <c r="K41" s="128">
        <f t="shared" si="8"/>
        <v>2958.4625000000015</v>
      </c>
      <c r="L41" s="128">
        <f t="shared" si="8"/>
        <v>3327.1671019900514</v>
      </c>
      <c r="M41" s="128">
        <f t="shared" si="8"/>
        <v>3687.3806052139844</v>
      </c>
      <c r="N41" s="128">
        <f t="shared" si="8"/>
        <v>4065.7448186208803</v>
      </c>
      <c r="O41" s="128">
        <f t="shared" si="8"/>
        <v>4435.6140608168025</v>
      </c>
      <c r="P41" s="128">
        <f t="shared" si="8"/>
        <v>4805.8676600167219</v>
      </c>
      <c r="Q41" s="128">
        <f t="shared" si="8"/>
        <v>5172.5224539967403</v>
      </c>
      <c r="R41" s="128">
        <f t="shared" si="8"/>
        <v>5547.5202900465065</v>
      </c>
      <c r="S41" s="128">
        <f t="shared" si="8"/>
        <v>5918.915524921902</v>
      </c>
      <c r="T41" s="128">
        <f t="shared" si="8"/>
        <v>6290.6875247979133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8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8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8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8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19" t="str">
        <f xml:space="preserve"> SMU</f>
        <v>$ 000s</v>
      </c>
      <c r="H46" s="128">
        <f xml:space="preserve"> SUM(J46:BD46)</f>
        <v>240977.06632059268</v>
      </c>
      <c r="I46" s="128"/>
      <c r="J46" s="128">
        <f t="shared" ref="J46:BD46" si="10" xml:space="preserve"> J41 + SUM(J43:J45)</f>
        <v>0</v>
      </c>
      <c r="K46" s="128">
        <f t="shared" si="10"/>
        <v>2958.4625000000015</v>
      </c>
      <c r="L46" s="128">
        <f t="shared" si="10"/>
        <v>3327.1671019900514</v>
      </c>
      <c r="M46" s="128">
        <f t="shared" si="10"/>
        <v>3687.3806052139844</v>
      </c>
      <c r="N46" s="128">
        <f t="shared" si="10"/>
        <v>4065.7448186208803</v>
      </c>
      <c r="O46" s="128">
        <f t="shared" si="10"/>
        <v>4435.6140608168025</v>
      </c>
      <c r="P46" s="128">
        <f t="shared" si="10"/>
        <v>4805.8676600167219</v>
      </c>
      <c r="Q46" s="128">
        <f t="shared" si="10"/>
        <v>5172.5224539967403</v>
      </c>
      <c r="R46" s="128">
        <f t="shared" si="10"/>
        <v>5547.5202900465065</v>
      </c>
      <c r="S46" s="128">
        <f t="shared" si="10"/>
        <v>5918.915524921902</v>
      </c>
      <c r="T46" s="128">
        <f t="shared" si="10"/>
        <v>6290.6875247979133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8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8" t="str">
        <f xml:space="preserve"> 'FS Qtr'!G49</f>
        <v>$ 000s</v>
      </c>
      <c r="H48" s="16">
        <f xml:space="preserve"> SUM(J48:BQ48)</f>
        <v>-30000.000000000004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-30000.000000000004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1" t="str">
        <f>SMU</f>
        <v>$ 000s</v>
      </c>
      <c r="H49" s="128">
        <f xml:space="preserve"> SUM(J49:PY49)</f>
        <v>210977.06632059268</v>
      </c>
      <c r="I49" s="128"/>
      <c r="J49" s="128">
        <f t="shared" ref="J49:BD49" si="11" xml:space="preserve"> J46 + J48</f>
        <v>0</v>
      </c>
      <c r="K49" s="128">
        <f t="shared" si="11"/>
        <v>2958.4625000000015</v>
      </c>
      <c r="L49" s="128">
        <f t="shared" si="11"/>
        <v>3327.1671019900514</v>
      </c>
      <c r="M49" s="128">
        <f t="shared" si="11"/>
        <v>3687.3806052139844</v>
      </c>
      <c r="N49" s="128">
        <f t="shared" si="11"/>
        <v>4065.7448186208803</v>
      </c>
      <c r="O49" s="128">
        <f t="shared" si="11"/>
        <v>4435.6140608168025</v>
      </c>
      <c r="P49" s="128">
        <f t="shared" si="11"/>
        <v>4805.8676600167219</v>
      </c>
      <c r="Q49" s="128">
        <f t="shared" si="11"/>
        <v>5172.5224539967403</v>
      </c>
      <c r="R49" s="128">
        <f t="shared" si="11"/>
        <v>5547.5202900465065</v>
      </c>
      <c r="S49" s="128">
        <f t="shared" si="11"/>
        <v>5918.915524921902</v>
      </c>
      <c r="T49" s="128">
        <f t="shared" si="11"/>
        <v>6290.6875247979133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-17515.735894102916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8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8" t="str">
        <f xml:space="preserve"> 'FS Qtr'!G52</f>
        <v>$ 000s</v>
      </c>
      <c r="H51" s="16">
        <f xml:space="preserve"> SUM(J51:BQ51)</f>
        <v>-210977.06632059268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-4412.5500000000029</v>
      </c>
      <c r="L51" s="16">
        <f xml:space="preserve"> SUMIFS('FS Qtr'!$J52:$IU52, 'FS Qtr'!$J$4:$IU$4, 'FS Ann'!L$4)</f>
        <v>-3128.5274253731368</v>
      </c>
      <c r="M51" s="16">
        <f xml:space="preserve"> SUMIFS('FS Qtr'!$J52:$IU52, 'FS Qtr'!$J$4:$IU$4, 'FS Ann'!M$4)</f>
        <v>-3497.5012317145661</v>
      </c>
      <c r="N51" s="16">
        <f xml:space="preserve"> SUMIFS('FS Qtr'!$J52:$IU52, 'FS Qtr'!$J$4:$IU$4, 'FS Ann'!N$4)</f>
        <v>-3857.9825999647442</v>
      </c>
      <c r="O51" s="16">
        <f xml:space="preserve"> SUMIFS('FS Qtr'!$J52:$IU52, 'FS Qtr'!$J$4:$IU$4, 'FS Ann'!O$4)</f>
        <v>-4236.6133457360665</v>
      </c>
      <c r="P51" s="16">
        <f xml:space="preserve"> SUMIFS('FS Qtr'!$J52:$IU52, 'FS Qtr'!$J$4:$IU$4, 'FS Ann'!P$4)</f>
        <v>-4606.7477942647456</v>
      </c>
      <c r="Q51" s="16">
        <f xml:space="preserve"> SUMIFS('FS Qtr'!$J52:$IU52, 'FS Qtr'!$J$4:$IU$4, 'FS Ann'!Q$4)</f>
        <v>-4977.2652803629344</v>
      </c>
      <c r="R51" s="16">
        <f xml:space="preserve"> SUMIFS('FS Qtr'!$J52:$IU52, 'FS Qtr'!$J$4:$IU$4, 'FS Ann'!R$4)</f>
        <v>-5344.1826483710793</v>
      </c>
      <c r="S51" s="16">
        <f xml:space="preserve"> SUMIFS('FS Qtr'!$J52:$IU52, 'FS Qtr'!$J$4:$IU$4, 'FS Ann'!S$4)</f>
        <v>-5857.8246898363177</v>
      </c>
      <c r="T51" s="16">
        <f xml:space="preserve"> SUMIFS('FS Qtr'!$J52:$IU52, 'FS Qtr'!$J$4:$IU$4, 'FS Ann'!T$4)</f>
        <v>-6290.6875247979142</v>
      </c>
      <c r="U51" s="16">
        <f xml:space="preserve"> SUMIFS('FS Qtr'!$J52:$IU52, 'FS Qtr'!$J$4:$IU$4, 'FS Ann'!U$4)</f>
        <v>-13495.621915221807</v>
      </c>
      <c r="V51" s="16">
        <f xml:space="preserve"> SUMIFS('FS Qtr'!$J52:$IU52, 'FS Qtr'!$J$4:$IU$4, 'FS Ann'!V$4)</f>
        <v>-13421.016831066476</v>
      </c>
      <c r="W51" s="16">
        <f xml:space="preserve"> SUMIFS('FS Qtr'!$J52:$IU52, 'FS Qtr'!$J$4:$IU$4, 'FS Ann'!W$4)</f>
        <v>-13346.78291648406</v>
      </c>
      <c r="X51" s="16">
        <f xml:space="preserve"> SUMIFS('FS Qtr'!$J52:$IU52, 'FS Qtr'!$J$4:$IU$4, 'FS Ann'!X$4)</f>
        <v>-13272.918324859762</v>
      </c>
      <c r="Y51" s="16">
        <f xml:space="preserve"> SUMIFS('FS Qtr'!$J52:$IU52, 'FS Qtr'!$J$4:$IU$4, 'FS Ann'!Y$4)</f>
        <v>-13199.421218765936</v>
      </c>
      <c r="Z51" s="16">
        <f xml:space="preserve"> SUMIFS('FS Qtr'!$J52:$IU52, 'FS Qtr'!$J$4:$IU$4, 'FS Ann'!Z$4)</f>
        <v>-13126.289769916357</v>
      </c>
      <c r="AA51" s="16">
        <f xml:space="preserve"> SUMIFS('FS Qtr'!$J52:$IU52, 'FS Qtr'!$J$4:$IU$4, 'FS Ann'!AA$4)</f>
        <v>-13053.52215912075</v>
      </c>
      <c r="AB51" s="16">
        <f xml:space="preserve"> SUMIFS('FS Qtr'!$J52:$IU52, 'FS Qtr'!$J$4:$IU$4, 'FS Ann'!AB$4)</f>
        <v>-10981.116576239563</v>
      </c>
      <c r="AC51" s="16">
        <f xml:space="preserve"> SUMIFS('FS Qtr'!$J52:$IU52, 'FS Qtr'!$J$4:$IU$4, 'FS Ann'!AC$4)</f>
        <v>-8909.0712201388669</v>
      </c>
      <c r="AD51" s="16">
        <f xml:space="preserve"> SUMIFS('FS Qtr'!$J52:$IU52, 'FS Qtr'!$J$4:$IU$4, 'FS Ann'!AD$4)</f>
        <v>-8837.3842986456402</v>
      </c>
      <c r="AE51" s="16">
        <f xml:space="preserve"> SUMIFS('FS Qtr'!$J52:$IU52, 'FS Qtr'!$J$4:$IU$4, 'FS Ann'!AE$4)</f>
        <v>-8766.0540285031238</v>
      </c>
      <c r="AF51" s="16">
        <f xml:space="preserve"> SUMIFS('FS Qtr'!$J52:$IU52, 'FS Qtr'!$J$4:$IU$4, 'FS Ann'!AF$4)</f>
        <v>-8695.0786353264975</v>
      </c>
      <c r="AG51" s="16">
        <f xml:space="preserve"> SUMIFS('FS Qtr'!$J52:$IU52, 'FS Qtr'!$J$4:$IU$4, 'FS Ann'!AG$4)</f>
        <v>-8624.4563535587058</v>
      </c>
      <c r="AH51" s="16">
        <f xml:space="preserve"> SUMIFS('FS Qtr'!$J52:$IU52, 'FS Qtr'!$J$4:$IU$4, 'FS Ann'!AH$4)</f>
        <v>-8554.1854264265748</v>
      </c>
      <c r="AI51" s="16">
        <f xml:space="preserve"> SUMIFS('FS Qtr'!$J52:$IU52, 'FS Qtr'!$J$4:$IU$4, 'FS Ann'!AI$4)</f>
        <v>-8484.2641058970803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1" t="str">
        <f>SMU</f>
        <v>$ 000s</v>
      </c>
      <c r="H52" s="128">
        <f xml:space="preserve"> SUM(J52:PY52)</f>
        <v>-1.0913936421275139E-11</v>
      </c>
      <c r="I52" s="128"/>
      <c r="J52" s="128">
        <f xml:space="preserve"> J49 + J51</f>
        <v>0</v>
      </c>
      <c r="K52" s="128">
        <f t="shared" ref="K52:BD52" si="12" xml:space="preserve"> K49 + K51</f>
        <v>-1454.0875000000015</v>
      </c>
      <c r="L52" s="128">
        <f t="shared" si="12"/>
        <v>198.63967661691458</v>
      </c>
      <c r="M52" s="128">
        <f t="shared" si="12"/>
        <v>189.87937349941831</v>
      </c>
      <c r="N52" s="128">
        <f t="shared" si="12"/>
        <v>207.76221865613616</v>
      </c>
      <c r="O52" s="128">
        <f t="shared" si="12"/>
        <v>199.00071508073597</v>
      </c>
      <c r="P52" s="128">
        <f t="shared" si="12"/>
        <v>199.11986575197625</v>
      </c>
      <c r="Q52" s="128">
        <f t="shared" si="12"/>
        <v>195.25717363380591</v>
      </c>
      <c r="R52" s="128">
        <f t="shared" si="12"/>
        <v>203.33764167542722</v>
      </c>
      <c r="S52" s="128">
        <f t="shared" si="12"/>
        <v>61.090835085584331</v>
      </c>
      <c r="T52" s="128">
        <f t="shared" si="12"/>
        <v>0</v>
      </c>
      <c r="U52" s="128">
        <f t="shared" si="12"/>
        <v>0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0</v>
      </c>
      <c r="AA52" s="128">
        <f t="shared" si="12"/>
        <v>0</v>
      </c>
      <c r="AB52" s="128">
        <f t="shared" si="12"/>
        <v>1999.9999999999927</v>
      </c>
      <c r="AC52" s="128">
        <f t="shared" si="12"/>
        <v>4000</v>
      </c>
      <c r="AD52" s="128">
        <f t="shared" si="12"/>
        <v>4000</v>
      </c>
      <c r="AE52" s="128">
        <f t="shared" si="12"/>
        <v>3999.9999999999982</v>
      </c>
      <c r="AF52" s="128">
        <f t="shared" si="12"/>
        <v>4000</v>
      </c>
      <c r="AG52" s="128">
        <f t="shared" si="12"/>
        <v>4000</v>
      </c>
      <c r="AH52" s="128">
        <f t="shared" si="12"/>
        <v>4000</v>
      </c>
      <c r="AI52" s="128">
        <f t="shared" si="12"/>
        <v>-25999.999999999996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8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8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8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8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8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8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8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1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8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8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8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-1454.0875000000015</v>
      </c>
      <c r="M63" s="16">
        <f xml:space="preserve"> SUMIFS( 'FS Qtr'!$J63:$IU63, 'FS Qtr'!$J$2:$IU$2, 'FS Ann'!M$2)</f>
        <v>-1255.4478233830846</v>
      </c>
      <c r="N63" s="16">
        <f xml:space="preserve"> SUMIFS( 'FS Qtr'!$J63:$IU63, 'FS Qtr'!$J$2:$IU$2, 'FS Ann'!N$2)</f>
        <v>-1065.5684498836645</v>
      </c>
      <c r="O63" s="16">
        <f xml:space="preserve"> SUMIFS( 'FS Qtr'!$J63:$IU63, 'FS Qtr'!$J$2:$IU$2, 'FS Ann'!O$2)</f>
        <v>-857.80623122752786</v>
      </c>
      <c r="P63" s="16">
        <f xml:space="preserve"> SUMIFS( 'FS Qtr'!$J63:$IU63, 'FS Qtr'!$J$2:$IU$2, 'FS Ann'!P$2)</f>
        <v>-658.80551614679234</v>
      </c>
      <c r="Q63" s="16">
        <f xml:space="preserve"> SUMIFS( 'FS Qtr'!$J63:$IU63, 'FS Qtr'!$J$2:$IU$2, 'FS Ann'!Q$2)</f>
        <v>-459.685650394817</v>
      </c>
      <c r="R63" s="16">
        <f xml:space="preserve"> SUMIFS( 'FS Qtr'!$J63:$IU63, 'FS Qtr'!$J$2:$IU$2, 'FS Ann'!R$2)</f>
        <v>-264.4284767610111</v>
      </c>
      <c r="S63" s="16">
        <f xml:space="preserve"> SUMIFS( 'FS Qtr'!$J63:$IU63, 'FS Qtr'!$J$2:$IU$2, 'FS Ann'!S$2)</f>
        <v>-61.090835085582967</v>
      </c>
      <c r="T63" s="16">
        <f xml:space="preserve"> SUMIFS( 'FS Qtr'!$J63:$IU63, 'FS Qtr'!$J$2:$IU$2, 'FS Ann'!T$2)</f>
        <v>0</v>
      </c>
      <c r="U63" s="16">
        <f xml:space="preserve"> SUMIFS( 'FS Qtr'!$J63:$IU63, 'FS Qtr'!$J$2:$IU$2, 'FS Ann'!U$2)</f>
        <v>0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0</v>
      </c>
      <c r="AB63" s="16">
        <f xml:space="preserve"> SUMIFS( 'FS Qtr'!$J63:$IU63, 'FS Qtr'!$J$2:$IU$2, 'FS Ann'!AB$2)</f>
        <v>0</v>
      </c>
      <c r="AC63" s="16">
        <f xml:space="preserve"> SUMIFS( 'FS Qtr'!$J63:$IU63, 'FS Qtr'!$J$2:$IU$2, 'FS Ann'!AC$2)</f>
        <v>1999.9999999999936</v>
      </c>
      <c r="AD63" s="16">
        <f xml:space="preserve"> SUMIFS( 'FS Qtr'!$J63:$IU63, 'FS Qtr'!$J$2:$IU$2, 'FS Ann'!AD$2)</f>
        <v>5999.9999999999936</v>
      </c>
      <c r="AE63" s="16">
        <f xml:space="preserve"> SUMIFS( 'FS Qtr'!$J63:$IU63, 'FS Qtr'!$J$2:$IU$2, 'FS Ann'!AE$2)</f>
        <v>9999.9999999999945</v>
      </c>
      <c r="AF63" s="16">
        <f xml:space="preserve"> SUMIFS( 'FS Qtr'!$J63:$IU63, 'FS Qtr'!$J$2:$IU$2, 'FS Ann'!AF$2)</f>
        <v>13999.999999999996</v>
      </c>
      <c r="AG63" s="16">
        <f xml:space="preserve"> SUMIFS( 'FS Qtr'!$J63:$IU63, 'FS Qtr'!$J$2:$IU$2, 'FS Ann'!AG$2)</f>
        <v>17999.999999999996</v>
      </c>
      <c r="AH63" s="16">
        <f xml:space="preserve"> SUMIFS( 'FS Qtr'!$J63:$IU63, 'FS Qtr'!$J$2:$IU$2, 'FS Ann'!AH$2)</f>
        <v>21999.999999999993</v>
      </c>
      <c r="AI63" s="16">
        <f xml:space="preserve"> SUMIFS( 'FS Qtr'!$J63:$IU63, 'FS Qtr'!$J$2:$IU$2, 'FS Ann'!AI$2)</f>
        <v>25999.999999999993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8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1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-1454.0875000000015</v>
      </c>
      <c r="M65" s="128">
        <f t="shared" si="14"/>
        <v>-1255.4478233830846</v>
      </c>
      <c r="N65" s="128">
        <f t="shared" si="14"/>
        <v>-1065.5684498836645</v>
      </c>
      <c r="O65" s="128">
        <f t="shared" si="14"/>
        <v>-857.80623122752786</v>
      </c>
      <c r="P65" s="128">
        <f t="shared" si="14"/>
        <v>-658.80551614679234</v>
      </c>
      <c r="Q65" s="128">
        <f t="shared" si="14"/>
        <v>-459.685650394817</v>
      </c>
      <c r="R65" s="128">
        <f t="shared" si="14"/>
        <v>-264.4284767610111</v>
      </c>
      <c r="S65" s="128">
        <f t="shared" si="14"/>
        <v>-61.090835085582967</v>
      </c>
      <c r="T65" s="128">
        <f t="shared" si="14"/>
        <v>0</v>
      </c>
      <c r="U65" s="128">
        <f t="shared" si="14"/>
        <v>0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0</v>
      </c>
      <c r="AB65" s="128">
        <f t="shared" si="14"/>
        <v>0</v>
      </c>
      <c r="AC65" s="128">
        <f t="shared" si="14"/>
        <v>1999.9999999999936</v>
      </c>
      <c r="AD65" s="128">
        <f t="shared" si="14"/>
        <v>5999.9999999999936</v>
      </c>
      <c r="AE65" s="128">
        <f t="shared" si="14"/>
        <v>9999.9999999999945</v>
      </c>
      <c r="AF65" s="128">
        <f t="shared" si="14"/>
        <v>13999.999999999996</v>
      </c>
      <c r="AG65" s="128">
        <f t="shared" si="14"/>
        <v>17999.999999999996</v>
      </c>
      <c r="AH65" s="128">
        <f t="shared" si="14"/>
        <v>21999.999999999993</v>
      </c>
      <c r="AI65" s="128">
        <f t="shared" si="14"/>
        <v>25999.999999999993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18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1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94545.912500000006</v>
      </c>
      <c r="M67" s="128">
        <f t="shared" si="15"/>
        <v>90744.552176616911</v>
      </c>
      <c r="N67" s="128">
        <f t="shared" si="15"/>
        <v>86934.431550116336</v>
      </c>
      <c r="O67" s="128">
        <f t="shared" si="15"/>
        <v>83142.193768772471</v>
      </c>
      <c r="P67" s="128">
        <f t="shared" si="15"/>
        <v>79341.194483853207</v>
      </c>
      <c r="Q67" s="128">
        <f t="shared" si="15"/>
        <v>75540.314349605178</v>
      </c>
      <c r="R67" s="128">
        <f t="shared" si="15"/>
        <v>71735.571523238992</v>
      </c>
      <c r="S67" s="128">
        <f t="shared" si="15"/>
        <v>67938.90916491441</v>
      </c>
      <c r="T67" s="128">
        <f t="shared" si="15"/>
        <v>64000</v>
      </c>
      <c r="U67" s="128">
        <f t="shared" si="15"/>
        <v>60000</v>
      </c>
      <c r="V67" s="128">
        <f t="shared" si="15"/>
        <v>56000</v>
      </c>
      <c r="W67" s="128">
        <f t="shared" si="15"/>
        <v>52000</v>
      </c>
      <c r="X67" s="128">
        <f t="shared" si="15"/>
        <v>48000</v>
      </c>
      <c r="Y67" s="128">
        <f t="shared" si="15"/>
        <v>44000</v>
      </c>
      <c r="Z67" s="128">
        <f t="shared" si="15"/>
        <v>40000</v>
      </c>
      <c r="AA67" s="128">
        <f t="shared" si="15"/>
        <v>36000</v>
      </c>
      <c r="AB67" s="128">
        <f t="shared" si="15"/>
        <v>32000</v>
      </c>
      <c r="AC67" s="128">
        <f t="shared" si="15"/>
        <v>29999.999999999993</v>
      </c>
      <c r="AD67" s="128">
        <f t="shared" si="15"/>
        <v>29999.999999999993</v>
      </c>
      <c r="AE67" s="128">
        <f t="shared" si="15"/>
        <v>29999.999999999993</v>
      </c>
      <c r="AF67" s="128">
        <f t="shared" si="15"/>
        <v>29999.999999999996</v>
      </c>
      <c r="AG67" s="128">
        <f t="shared" si="15"/>
        <v>29999.999999999996</v>
      </c>
      <c r="AH67" s="128">
        <f t="shared" si="15"/>
        <v>29999.999999999993</v>
      </c>
      <c r="AI67" s="128">
        <f t="shared" si="15"/>
        <v>29999.999999999993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18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8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Senior debt balance</v>
      </c>
      <c r="F70" s="16">
        <f xml:space="preserve"> 'FS Qtr'!F70</f>
        <v>0</v>
      </c>
      <c r="G70" s="518" t="str">
        <f xml:space="preserve"> 'FS Qtr'!G70</f>
        <v>$ 000s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70000</v>
      </c>
      <c r="L70" s="16">
        <f xml:space="preserve"> SUMIFS( 'FS Qtr'!$J70:$IU70, 'FS Qtr'!$J$2:$IU$2, 'FS Ann'!L$2)</f>
        <v>63000</v>
      </c>
      <c r="M70" s="16">
        <f xml:space="preserve"> SUMIFS( 'FS Qtr'!$J70:$IU70, 'FS Qtr'!$J$2:$IU$2, 'FS Ann'!M$2)</f>
        <v>56000</v>
      </c>
      <c r="N70" s="16">
        <f xml:space="preserve"> SUMIFS( 'FS Qtr'!$J70:$IU70, 'FS Qtr'!$J$2:$IU$2, 'FS Ann'!N$2)</f>
        <v>49000</v>
      </c>
      <c r="O70" s="16">
        <f xml:space="preserve"> SUMIFS( 'FS Qtr'!$J70:$IU70, 'FS Qtr'!$J$2:$IU$2, 'FS Ann'!O$2)</f>
        <v>42000</v>
      </c>
      <c r="P70" s="16">
        <f xml:space="preserve"> SUMIFS( 'FS Qtr'!$J70:$IU70, 'FS Qtr'!$J$2:$IU$2, 'FS Ann'!P$2)</f>
        <v>35000</v>
      </c>
      <c r="Q70" s="16">
        <f xml:space="preserve"> SUMIFS( 'FS Qtr'!$J70:$IU70, 'FS Qtr'!$J$2:$IU$2, 'FS Ann'!Q$2)</f>
        <v>28000</v>
      </c>
      <c r="R70" s="16">
        <f xml:space="preserve"> SUMIFS( 'FS Qtr'!$J70:$IU70, 'FS Qtr'!$J$2:$IU$2, 'FS Ann'!R$2)</f>
        <v>21000</v>
      </c>
      <c r="S70" s="16">
        <f xml:space="preserve"> SUMIFS( 'FS Qtr'!$J70:$IU70, 'FS Qtr'!$J$2:$IU$2, 'FS Ann'!S$2)</f>
        <v>14000</v>
      </c>
      <c r="T70" s="16">
        <f xml:space="preserve"> SUMIFS( 'FS Qtr'!$J70:$IU70, 'FS Qtr'!$J$2:$IU$2, 'FS Ann'!T$2)</f>
        <v>7000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8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8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Share capital balance</v>
      </c>
      <c r="F73" s="16">
        <f xml:space="preserve"> 'FS Qtr'!F73</f>
        <v>0</v>
      </c>
      <c r="G73" s="518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30000.000000000004</v>
      </c>
      <c r="L73" s="16">
        <f xml:space="preserve"> SUMIFS( 'FS Qtr'!$J73:$IU73, 'FS Qtr'!$J$2:$IU$2, 'FS Ann'!L$2)</f>
        <v>30000.000000000004</v>
      </c>
      <c r="M73" s="16">
        <f xml:space="preserve"> SUMIFS( 'FS Qtr'!$J73:$IU73, 'FS Qtr'!$J$2:$IU$2, 'FS Ann'!M$2)</f>
        <v>30000.000000000004</v>
      </c>
      <c r="N73" s="16">
        <f xml:space="preserve"> SUMIFS( 'FS Qtr'!$J73:$IU73, 'FS Qtr'!$J$2:$IU$2, 'FS Ann'!N$2)</f>
        <v>30000.000000000004</v>
      </c>
      <c r="O73" s="16">
        <f xml:space="preserve"> SUMIFS( 'FS Qtr'!$J73:$IU73, 'FS Qtr'!$J$2:$IU$2, 'FS Ann'!O$2)</f>
        <v>30000.000000000004</v>
      </c>
      <c r="P73" s="16">
        <f xml:space="preserve"> SUMIFS( 'FS Qtr'!$J73:$IU73, 'FS Qtr'!$J$2:$IU$2, 'FS Ann'!P$2)</f>
        <v>30000.000000000004</v>
      </c>
      <c r="Q73" s="16">
        <f xml:space="preserve"> SUMIFS( 'FS Qtr'!$J73:$IU73, 'FS Qtr'!$J$2:$IU$2, 'FS Ann'!Q$2)</f>
        <v>30000.000000000004</v>
      </c>
      <c r="R73" s="16">
        <f xml:space="preserve"> SUMIFS( 'FS Qtr'!$J73:$IU73, 'FS Qtr'!$J$2:$IU$2, 'FS Ann'!R$2)</f>
        <v>30000.000000000004</v>
      </c>
      <c r="S73" s="16">
        <f xml:space="preserve"> SUMIFS( 'FS Qtr'!$J73:$IU73, 'FS Qtr'!$J$2:$IU$2, 'FS Ann'!S$2)</f>
        <v>30000.000000000004</v>
      </c>
      <c r="T73" s="16">
        <f xml:space="preserve"> SUMIFS( 'FS Qtr'!$J73:$IU73, 'FS Qtr'!$J$2:$IU$2, 'FS Ann'!T$2)</f>
        <v>30000.000000000004</v>
      </c>
      <c r="U73" s="16">
        <f xml:space="preserve"> SUMIFS( 'FS Qtr'!$J73:$IU73, 'FS Qtr'!$J$2:$IU$2, 'FS Ann'!U$2)</f>
        <v>30000.000000000004</v>
      </c>
      <c r="V73" s="16">
        <f xml:space="preserve"> SUMIFS( 'FS Qtr'!$J73:$IU73, 'FS Qtr'!$J$2:$IU$2, 'FS Ann'!V$2)</f>
        <v>30000.000000000004</v>
      </c>
      <c r="W73" s="16">
        <f xml:space="preserve"> SUMIFS( 'FS Qtr'!$J73:$IU73, 'FS Qtr'!$J$2:$IU$2, 'FS Ann'!W$2)</f>
        <v>30000.000000000004</v>
      </c>
      <c r="X73" s="16">
        <f xml:space="preserve"> SUMIFS( 'FS Qtr'!$J73:$IU73, 'FS Qtr'!$J$2:$IU$2, 'FS Ann'!X$2)</f>
        <v>30000.000000000004</v>
      </c>
      <c r="Y73" s="16">
        <f xml:space="preserve"> SUMIFS( 'FS Qtr'!$J73:$IU73, 'FS Qtr'!$J$2:$IU$2, 'FS Ann'!Y$2)</f>
        <v>30000.000000000004</v>
      </c>
      <c r="Z73" s="16">
        <f xml:space="preserve"> SUMIFS( 'FS Qtr'!$J73:$IU73, 'FS Qtr'!$J$2:$IU$2, 'FS Ann'!Z$2)</f>
        <v>30000.000000000004</v>
      </c>
      <c r="AA73" s="16">
        <f xml:space="preserve"> SUMIFS( 'FS Qtr'!$J73:$IU73, 'FS Qtr'!$J$2:$IU$2, 'FS Ann'!AA$2)</f>
        <v>30000.000000000004</v>
      </c>
      <c r="AB73" s="16">
        <f xml:space="preserve"> SUMIFS( 'FS Qtr'!$J73:$IU73, 'FS Qtr'!$J$2:$IU$2, 'FS Ann'!AB$2)</f>
        <v>30000.000000000004</v>
      </c>
      <c r="AC73" s="16">
        <f xml:space="preserve"> SUMIFS( 'FS Qtr'!$J73:$IU73, 'FS Qtr'!$J$2:$IU$2, 'FS Ann'!AC$2)</f>
        <v>30000.000000000004</v>
      </c>
      <c r="AD73" s="16">
        <f xml:space="preserve"> SUMIFS( 'FS Qtr'!$J73:$IU73, 'FS Qtr'!$J$2:$IU$2, 'FS Ann'!AD$2)</f>
        <v>30000.000000000004</v>
      </c>
      <c r="AE73" s="16">
        <f xml:space="preserve"> SUMIFS( 'FS Qtr'!$J73:$IU73, 'FS Qtr'!$J$2:$IU$2, 'FS Ann'!AE$2)</f>
        <v>30000.000000000004</v>
      </c>
      <c r="AF73" s="16">
        <f xml:space="preserve"> SUMIFS( 'FS Qtr'!$J73:$IU73, 'FS Qtr'!$J$2:$IU$2, 'FS Ann'!AF$2)</f>
        <v>30000.000000000004</v>
      </c>
      <c r="AG73" s="16">
        <f xml:space="preserve"> SUMIFS( 'FS Qtr'!$J73:$IU73, 'FS Qtr'!$J$2:$IU$2, 'FS Ann'!AG$2)</f>
        <v>30000.000000000004</v>
      </c>
      <c r="AH73" s="16">
        <f xml:space="preserve"> SUMIFS( 'FS Qtr'!$J73:$IU73, 'FS Qtr'!$J$2:$IU$2, 'FS Ann'!AH$2)</f>
        <v>30000.000000000004</v>
      </c>
      <c r="AI73" s="16">
        <f xml:space="preserve"> SUMIFS( 'FS Qtr'!$J73:$IU73, 'FS Qtr'!$J$2:$IU$2, 'FS Ann'!AI$2)</f>
        <v>30000.000000000004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8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1545.9124999999985</v>
      </c>
      <c r="M74" s="16">
        <f xml:space="preserve"> SUMIFS( 'FS Qtr'!$J74:$IU74, 'FS Qtr'!$J$2:$IU$2, 'FS Ann'!M$2)</f>
        <v>4744.5521766169149</v>
      </c>
      <c r="N74" s="16">
        <f xml:space="preserve"> SUMIFS( 'FS Qtr'!$J74:$IU74, 'FS Qtr'!$J$2:$IU$2, 'FS Ann'!N$2)</f>
        <v>7934.4315501163364</v>
      </c>
      <c r="O74" s="16">
        <f xml:space="preserve"> SUMIFS( 'FS Qtr'!$J74:$IU74, 'FS Qtr'!$J$2:$IU$2, 'FS Ann'!O$2)</f>
        <v>11142.193768772473</v>
      </c>
      <c r="P74" s="16">
        <f xml:space="preserve"> SUMIFS( 'FS Qtr'!$J74:$IU74, 'FS Qtr'!$J$2:$IU$2, 'FS Ann'!P$2)</f>
        <v>14341.194483853209</v>
      </c>
      <c r="Q74" s="16">
        <f xml:space="preserve"> SUMIFS( 'FS Qtr'!$J74:$IU74, 'FS Qtr'!$J$2:$IU$2, 'FS Ann'!Q$2)</f>
        <v>17540.314349605185</v>
      </c>
      <c r="R74" s="16">
        <f xml:space="preserve"> SUMIFS( 'FS Qtr'!$J74:$IU74, 'FS Qtr'!$J$2:$IU$2, 'FS Ann'!R$2)</f>
        <v>20735.571523238992</v>
      </c>
      <c r="S74" s="16">
        <f xml:space="preserve"> SUMIFS( 'FS Qtr'!$J74:$IU74, 'FS Qtr'!$J$2:$IU$2, 'FS Ann'!S$2)</f>
        <v>23938.909164914421</v>
      </c>
      <c r="T74" s="16">
        <f xml:space="preserve"> SUMIFS( 'FS Qtr'!$J74:$IU74, 'FS Qtr'!$J$2:$IU$2, 'FS Ann'!T$2)</f>
        <v>27000.000000000004</v>
      </c>
      <c r="U74" s="16">
        <f xml:space="preserve"> SUMIFS( 'FS Qtr'!$J74:$IU74, 'FS Qtr'!$J$2:$IU$2, 'FS Ann'!U$2)</f>
        <v>30000.000000000004</v>
      </c>
      <c r="V74" s="16">
        <f xml:space="preserve"> SUMIFS( 'FS Qtr'!$J74:$IU74, 'FS Qtr'!$J$2:$IU$2, 'FS Ann'!V$2)</f>
        <v>26000.000000000007</v>
      </c>
      <c r="W74" s="16">
        <f xml:space="preserve"> SUMIFS( 'FS Qtr'!$J74:$IU74, 'FS Qtr'!$J$2:$IU$2, 'FS Ann'!W$2)</f>
        <v>22000.000000000007</v>
      </c>
      <c r="X74" s="16">
        <f xml:space="preserve"> SUMIFS( 'FS Qtr'!$J74:$IU74, 'FS Qtr'!$J$2:$IU$2, 'FS Ann'!X$2)</f>
        <v>18000.000000000007</v>
      </c>
      <c r="Y74" s="16">
        <f xml:space="preserve"> SUMIFS( 'FS Qtr'!$J74:$IU74, 'FS Qtr'!$J$2:$IU$2, 'FS Ann'!Y$2)</f>
        <v>14000.000000000007</v>
      </c>
      <c r="Z74" s="16">
        <f xml:space="preserve"> SUMIFS( 'FS Qtr'!$J74:$IU74, 'FS Qtr'!$J$2:$IU$2, 'FS Ann'!Z$2)</f>
        <v>10000.000000000007</v>
      </c>
      <c r="AA74" s="16">
        <f xml:space="preserve"> SUMIFS( 'FS Qtr'!$J74:$IU74, 'FS Qtr'!$J$2:$IU$2, 'FS Ann'!AA$2)</f>
        <v>6000.0000000000073</v>
      </c>
      <c r="AB74" s="16">
        <f xml:space="preserve"> SUMIFS( 'FS Qtr'!$J74:$IU74, 'FS Qtr'!$J$2:$IU$2, 'FS Ann'!AB$2)</f>
        <v>2000.0000000000064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9.0949470177292824E-12</v>
      </c>
      <c r="AK74" s="16">
        <f xml:space="preserve"> SUMIFS( 'FS Qtr'!$J74:$IU74, 'FS Qtr'!$J$2:$IU$2, 'FS Ann'!AK$2)</f>
        <v>9.0949470177292824E-12</v>
      </c>
      <c r="AL74" s="16">
        <f xml:space="preserve"> SUMIFS( 'FS Qtr'!$J74:$IU74, 'FS Qtr'!$J$2:$IU$2, 'FS Ann'!AL$2)</f>
        <v>9.0949470177292824E-12</v>
      </c>
      <c r="AM74" s="16">
        <f xml:space="preserve"> SUMIFS( 'FS Qtr'!$J74:$IU74, 'FS Qtr'!$J$2:$IU$2, 'FS Ann'!AM$2)</f>
        <v>9.0949470177292824E-12</v>
      </c>
      <c r="AN74" s="16">
        <f xml:space="preserve"> SUMIFS( 'FS Qtr'!$J74:$IU74, 'FS Qtr'!$J$2:$IU$2, 'FS Ann'!AN$2)</f>
        <v>9.0949470177292824E-12</v>
      </c>
      <c r="AO74" s="16">
        <f xml:space="preserve"> SUMIFS( 'FS Qtr'!$J74:$IU74, 'FS Qtr'!$J$2:$IU$2, 'FS Ann'!AO$2)</f>
        <v>9.0949470177292824E-12</v>
      </c>
      <c r="AP74" s="16">
        <f xml:space="preserve"> SUMIFS( 'FS Qtr'!$J74:$IU74, 'FS Qtr'!$J$2:$IU$2, 'FS Ann'!AP$2)</f>
        <v>9.0949470177292824E-12</v>
      </c>
      <c r="AQ74" s="16">
        <f xml:space="preserve"> SUMIFS( 'FS Qtr'!$J74:$IU74, 'FS Qtr'!$J$2:$IU$2, 'FS Ann'!AQ$2)</f>
        <v>9.0949470177292824E-12</v>
      </c>
      <c r="AR74" s="16">
        <f xml:space="preserve"> SUMIFS( 'FS Qtr'!$J74:$IU74, 'FS Qtr'!$J$2:$IU$2, 'FS Ann'!AR$2)</f>
        <v>9.0949470177292824E-12</v>
      </c>
      <c r="AS74" s="16">
        <f xml:space="preserve"> SUMIFS( 'FS Qtr'!$J74:$IU74, 'FS Qtr'!$J$2:$IU$2, 'FS Ann'!AS$2)</f>
        <v>9.0949470177292824E-12</v>
      </c>
      <c r="AT74" s="16">
        <f xml:space="preserve"> SUMIFS( 'FS Qtr'!$J74:$IU74, 'FS Qtr'!$J$2:$IU$2, 'FS Ann'!AT$2)</f>
        <v>9.0949470177292824E-12</v>
      </c>
      <c r="AU74" s="16">
        <f xml:space="preserve"> SUMIFS( 'FS Qtr'!$J74:$IU74, 'FS Qtr'!$J$2:$IU$2, 'FS Ann'!AU$2)</f>
        <v>9.0949470177292824E-12</v>
      </c>
      <c r="AV74" s="16">
        <f xml:space="preserve"> SUMIFS( 'FS Qtr'!$J74:$IU74, 'FS Qtr'!$J$2:$IU$2, 'FS Ann'!AV$2)</f>
        <v>9.0949470177292824E-12</v>
      </c>
      <c r="AW74" s="16">
        <f xml:space="preserve"> SUMIFS( 'FS Qtr'!$J74:$IU74, 'FS Qtr'!$J$2:$IU$2, 'FS Ann'!AW$2)</f>
        <v>9.0949470177292824E-12</v>
      </c>
      <c r="AX74" s="16">
        <f xml:space="preserve"> SUMIFS( 'FS Qtr'!$J74:$IU74, 'FS Qtr'!$J$2:$IU$2, 'FS Ann'!AX$2)</f>
        <v>9.0949470177292824E-12</v>
      </c>
      <c r="AY74" s="16">
        <f xml:space="preserve"> SUMIFS( 'FS Qtr'!$J74:$IU74, 'FS Qtr'!$J$2:$IU$2, 'FS Ann'!AY$2)</f>
        <v>9.0949470177292824E-12</v>
      </c>
      <c r="AZ74" s="16">
        <f xml:space="preserve"> SUMIFS( 'FS Qtr'!$J74:$IU74, 'FS Qtr'!$J$2:$IU$2, 'FS Ann'!AZ$2)</f>
        <v>9.0949470177292824E-12</v>
      </c>
      <c r="BA74" s="16">
        <f xml:space="preserve"> SUMIFS( 'FS Qtr'!$J74:$IU74, 'FS Qtr'!$J$2:$IU$2, 'FS Ann'!BA$2)</f>
        <v>9.0949470177292824E-12</v>
      </c>
      <c r="BB74" s="16">
        <f xml:space="preserve"> SUMIFS( 'FS Qtr'!$J74:$IU74, 'FS Qtr'!$J$2:$IU$2, 'FS Ann'!BB$2)</f>
        <v>9.0949470177292824E-12</v>
      </c>
      <c r="BC74" s="16">
        <f xml:space="preserve"> SUMIFS( 'FS Qtr'!$J74:$IU74, 'FS Qtr'!$J$2:$IU$2, 'FS Ann'!BC$2)</f>
        <v>9.0949470177292824E-12</v>
      </c>
      <c r="BD74" s="16">
        <f xml:space="preserve"> SUMIFS( 'FS Qtr'!$J74:$IU74, 'FS Qtr'!$J$2:$IU$2, 'FS Ann'!BD$2)</f>
        <v>9.0949470177292824E-12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1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100000</v>
      </c>
      <c r="L75" s="128">
        <f t="shared" si="16"/>
        <v>94545.912500000006</v>
      </c>
      <c r="M75" s="128">
        <f t="shared" si="16"/>
        <v>90744.552176616911</v>
      </c>
      <c r="N75" s="128">
        <f t="shared" si="16"/>
        <v>86934.431550116336</v>
      </c>
      <c r="O75" s="128">
        <f t="shared" si="16"/>
        <v>83142.193768772471</v>
      </c>
      <c r="P75" s="128">
        <f t="shared" si="16"/>
        <v>79341.194483853207</v>
      </c>
      <c r="Q75" s="128">
        <f t="shared" si="16"/>
        <v>75540.314349605178</v>
      </c>
      <c r="R75" s="128">
        <f t="shared" si="16"/>
        <v>71735.571523238992</v>
      </c>
      <c r="S75" s="128">
        <f t="shared" si="16"/>
        <v>67938.909164914425</v>
      </c>
      <c r="T75" s="128">
        <f t="shared" si="16"/>
        <v>64000</v>
      </c>
      <c r="U75" s="128">
        <f t="shared" si="16"/>
        <v>60000.000000000007</v>
      </c>
      <c r="V75" s="128">
        <f t="shared" si="16"/>
        <v>56000.000000000015</v>
      </c>
      <c r="W75" s="128">
        <f t="shared" si="16"/>
        <v>52000.000000000015</v>
      </c>
      <c r="X75" s="128">
        <f t="shared" si="16"/>
        <v>48000.000000000015</v>
      </c>
      <c r="Y75" s="128">
        <f t="shared" si="16"/>
        <v>44000.000000000015</v>
      </c>
      <c r="Z75" s="128">
        <f t="shared" si="16"/>
        <v>40000.000000000015</v>
      </c>
      <c r="AA75" s="128">
        <f t="shared" si="16"/>
        <v>36000.000000000015</v>
      </c>
      <c r="AB75" s="128">
        <f t="shared" si="16"/>
        <v>32000.000000000011</v>
      </c>
      <c r="AC75" s="128">
        <f t="shared" si="16"/>
        <v>30000.000000000004</v>
      </c>
      <c r="AD75" s="128">
        <f t="shared" si="16"/>
        <v>30000.000000000004</v>
      </c>
      <c r="AE75" s="128">
        <f t="shared" si="16"/>
        <v>30000.000000000004</v>
      </c>
      <c r="AF75" s="128">
        <f t="shared" si="16"/>
        <v>30000.000000000004</v>
      </c>
      <c r="AG75" s="128">
        <f t="shared" si="16"/>
        <v>30000.000000000004</v>
      </c>
      <c r="AH75" s="128">
        <f t="shared" si="16"/>
        <v>30000.000000000004</v>
      </c>
      <c r="AI75" s="128">
        <f t="shared" si="16"/>
        <v>30000.000000000004</v>
      </c>
      <c r="AJ75" s="128">
        <f t="shared" si="16"/>
        <v>9.0949470177292824E-12</v>
      </c>
      <c r="AK75" s="128">
        <f t="shared" si="16"/>
        <v>9.0949470177292824E-12</v>
      </c>
      <c r="AL75" s="128">
        <f t="shared" si="16"/>
        <v>9.0949470177292824E-12</v>
      </c>
      <c r="AM75" s="128">
        <f t="shared" si="16"/>
        <v>9.0949470177292824E-12</v>
      </c>
      <c r="AN75" s="128">
        <f t="shared" si="16"/>
        <v>9.0949470177292824E-12</v>
      </c>
      <c r="AO75" s="128">
        <f t="shared" si="16"/>
        <v>9.0949470177292824E-12</v>
      </c>
      <c r="AP75" s="128">
        <f t="shared" si="16"/>
        <v>9.0949470177292824E-12</v>
      </c>
      <c r="AQ75" s="128">
        <f t="shared" si="16"/>
        <v>9.0949470177292824E-12</v>
      </c>
      <c r="AR75" s="128">
        <f t="shared" si="16"/>
        <v>9.0949470177292824E-12</v>
      </c>
      <c r="AS75" s="128">
        <f t="shared" si="16"/>
        <v>9.0949470177292824E-12</v>
      </c>
      <c r="AT75" s="128">
        <f t="shared" si="16"/>
        <v>9.0949470177292824E-12</v>
      </c>
      <c r="AU75" s="128">
        <f t="shared" si="16"/>
        <v>9.0949470177292824E-12</v>
      </c>
      <c r="AV75" s="128">
        <f t="shared" si="16"/>
        <v>9.0949470177292824E-12</v>
      </c>
      <c r="AW75" s="128">
        <f t="shared" si="16"/>
        <v>9.0949470177292824E-12</v>
      </c>
      <c r="AX75" s="128">
        <f t="shared" si="16"/>
        <v>9.0949470177292824E-12</v>
      </c>
      <c r="AY75" s="128">
        <f t="shared" si="16"/>
        <v>9.0949470177292824E-12</v>
      </c>
      <c r="AZ75" s="128">
        <f t="shared" si="16"/>
        <v>9.0949470177292824E-12</v>
      </c>
      <c r="BA75" s="128">
        <f t="shared" si="16"/>
        <v>9.0949470177292824E-12</v>
      </c>
      <c r="BB75" s="128">
        <f t="shared" si="16"/>
        <v>9.0949470177292824E-12</v>
      </c>
      <c r="BC75" s="128">
        <f t="shared" si="16"/>
        <v>9.0949470177292824E-12</v>
      </c>
      <c r="BD75" s="128">
        <f t="shared" si="16"/>
        <v>9.0949470177292824E-12</v>
      </c>
    </row>
    <row r="76" spans="1:56" outlineLevel="1" x14ac:dyDescent="0.25">
      <c r="A76" s="1"/>
      <c r="B76" s="1"/>
      <c r="C76" s="19"/>
      <c r="D76" s="127"/>
      <c r="E76" s="16"/>
      <c r="F76" s="16"/>
      <c r="G76" s="518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8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8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8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100000</v>
      </c>
      <c r="L80" s="205">
        <f t="shared" si="17"/>
        <v>94545.912500000006</v>
      </c>
      <c r="M80" s="205">
        <f t="shared" si="17"/>
        <v>90744.552176616911</v>
      </c>
      <c r="N80" s="205">
        <f t="shared" si="17"/>
        <v>86934.431550116336</v>
      </c>
      <c r="O80" s="205">
        <f t="shared" si="17"/>
        <v>83142.193768772471</v>
      </c>
      <c r="P80" s="205">
        <f t="shared" si="17"/>
        <v>79341.194483853207</v>
      </c>
      <c r="Q80" s="205">
        <f t="shared" si="17"/>
        <v>75540.314349605178</v>
      </c>
      <c r="R80" s="205">
        <f t="shared" si="17"/>
        <v>71735.571523238992</v>
      </c>
      <c r="S80" s="205">
        <f t="shared" si="17"/>
        <v>67938.90916491441</v>
      </c>
      <c r="T80" s="205">
        <f t="shared" si="17"/>
        <v>64000</v>
      </c>
      <c r="U80" s="205">
        <f t="shared" si="17"/>
        <v>60000</v>
      </c>
      <c r="V80" s="205">
        <f t="shared" si="17"/>
        <v>56000</v>
      </c>
      <c r="W80" s="205">
        <f t="shared" si="17"/>
        <v>52000</v>
      </c>
      <c r="X80" s="205">
        <f t="shared" si="17"/>
        <v>48000</v>
      </c>
      <c r="Y80" s="205">
        <f t="shared" si="17"/>
        <v>44000</v>
      </c>
      <c r="Z80" s="205">
        <f t="shared" si="17"/>
        <v>40000</v>
      </c>
      <c r="AA80" s="205">
        <f t="shared" si="17"/>
        <v>36000</v>
      </c>
      <c r="AB80" s="205">
        <f t="shared" si="17"/>
        <v>32000</v>
      </c>
      <c r="AC80" s="205">
        <f t="shared" si="17"/>
        <v>29999.999999999993</v>
      </c>
      <c r="AD80" s="205">
        <f t="shared" si="17"/>
        <v>29999.999999999993</v>
      </c>
      <c r="AE80" s="205">
        <f t="shared" si="17"/>
        <v>29999.999999999993</v>
      </c>
      <c r="AF80" s="205">
        <f t="shared" si="17"/>
        <v>29999.999999999996</v>
      </c>
      <c r="AG80" s="205">
        <f t="shared" si="17"/>
        <v>29999.999999999996</v>
      </c>
      <c r="AH80" s="205">
        <f t="shared" si="17"/>
        <v>29999.999999999993</v>
      </c>
      <c r="AI80" s="205">
        <f t="shared" si="17"/>
        <v>29999.999999999993</v>
      </c>
      <c r="AJ80" s="205">
        <f t="shared" si="17"/>
        <v>0</v>
      </c>
      <c r="AK80" s="205">
        <f t="shared" ref="AK80:BD80" si="18" xml:space="preserve"> AK$67</f>
        <v>0</v>
      </c>
      <c r="AL80" s="205">
        <f t="shared" si="18"/>
        <v>0</v>
      </c>
      <c r="AM80" s="205">
        <f t="shared" si="18"/>
        <v>0</v>
      </c>
      <c r="AN80" s="205">
        <f t="shared" si="18"/>
        <v>0</v>
      </c>
      <c r="AO80" s="205">
        <f t="shared" si="18"/>
        <v>0</v>
      </c>
      <c r="AP80" s="205">
        <f t="shared" si="18"/>
        <v>0</v>
      </c>
      <c r="AQ80" s="205">
        <f t="shared" si="18"/>
        <v>0</v>
      </c>
      <c r="AR80" s="205">
        <f t="shared" si="18"/>
        <v>0</v>
      </c>
      <c r="AS80" s="205">
        <f t="shared" si="18"/>
        <v>0</v>
      </c>
      <c r="AT80" s="205">
        <f t="shared" si="18"/>
        <v>0</v>
      </c>
      <c r="AU80" s="205">
        <f t="shared" si="18"/>
        <v>0</v>
      </c>
      <c r="AV80" s="205">
        <f t="shared" si="18"/>
        <v>0</v>
      </c>
      <c r="AW80" s="205">
        <f t="shared" si="18"/>
        <v>0</v>
      </c>
      <c r="AX80" s="205">
        <f t="shared" si="18"/>
        <v>0</v>
      </c>
      <c r="AY80" s="205">
        <f t="shared" si="18"/>
        <v>0</v>
      </c>
      <c r="AZ80" s="205">
        <f t="shared" si="18"/>
        <v>0</v>
      </c>
      <c r="BA80" s="205">
        <f t="shared" si="18"/>
        <v>0</v>
      </c>
      <c r="BB80" s="205">
        <f t="shared" si="18"/>
        <v>0</v>
      </c>
      <c r="BC80" s="205">
        <f t="shared" si="18"/>
        <v>0</v>
      </c>
      <c r="BD80" s="205">
        <f t="shared" si="18"/>
        <v>0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100000</v>
      </c>
      <c r="L81" s="205">
        <f t="shared" si="19"/>
        <v>94545.912500000006</v>
      </c>
      <c r="M81" s="205">
        <f t="shared" si="19"/>
        <v>90744.552176616911</v>
      </c>
      <c r="N81" s="205">
        <f t="shared" si="19"/>
        <v>86934.431550116336</v>
      </c>
      <c r="O81" s="205">
        <f t="shared" si="19"/>
        <v>83142.193768772471</v>
      </c>
      <c r="P81" s="205">
        <f t="shared" si="19"/>
        <v>79341.194483853207</v>
      </c>
      <c r="Q81" s="205">
        <f t="shared" si="19"/>
        <v>75540.314349605178</v>
      </c>
      <c r="R81" s="205">
        <f t="shared" si="19"/>
        <v>71735.571523238992</v>
      </c>
      <c r="S81" s="205">
        <f t="shared" si="19"/>
        <v>67938.909164914425</v>
      </c>
      <c r="T81" s="205">
        <f t="shared" si="19"/>
        <v>64000</v>
      </c>
      <c r="U81" s="205">
        <f t="shared" si="19"/>
        <v>60000.000000000007</v>
      </c>
      <c r="V81" s="205">
        <f t="shared" si="19"/>
        <v>56000.000000000015</v>
      </c>
      <c r="W81" s="205">
        <f t="shared" si="19"/>
        <v>52000.000000000015</v>
      </c>
      <c r="X81" s="205">
        <f t="shared" si="19"/>
        <v>48000.000000000015</v>
      </c>
      <c r="Y81" s="205">
        <f t="shared" si="19"/>
        <v>44000.000000000015</v>
      </c>
      <c r="Z81" s="205">
        <f t="shared" si="19"/>
        <v>40000.000000000015</v>
      </c>
      <c r="AA81" s="205">
        <f t="shared" si="19"/>
        <v>36000.000000000015</v>
      </c>
      <c r="AB81" s="205">
        <f t="shared" si="19"/>
        <v>32000.000000000011</v>
      </c>
      <c r="AC81" s="205">
        <f t="shared" si="19"/>
        <v>30000.000000000004</v>
      </c>
      <c r="AD81" s="205">
        <f t="shared" si="19"/>
        <v>30000.000000000004</v>
      </c>
      <c r="AE81" s="205">
        <f t="shared" si="19"/>
        <v>30000.000000000004</v>
      </c>
      <c r="AF81" s="205">
        <f t="shared" si="19"/>
        <v>30000.000000000004</v>
      </c>
      <c r="AG81" s="205">
        <f t="shared" si="19"/>
        <v>30000.000000000004</v>
      </c>
      <c r="AH81" s="205">
        <f t="shared" si="19"/>
        <v>30000.000000000004</v>
      </c>
      <c r="AI81" s="205">
        <f t="shared" si="19"/>
        <v>30000.000000000004</v>
      </c>
      <c r="AJ81" s="205">
        <f t="shared" si="19"/>
        <v>9.0949470177292824E-12</v>
      </c>
      <c r="AK81" s="205">
        <f t="shared" ref="AK81:BD81" si="20" xml:space="preserve"> AK$75</f>
        <v>9.0949470177292824E-12</v>
      </c>
      <c r="AL81" s="205">
        <f t="shared" si="20"/>
        <v>9.0949470177292824E-12</v>
      </c>
      <c r="AM81" s="205">
        <f t="shared" si="20"/>
        <v>9.0949470177292824E-12</v>
      </c>
      <c r="AN81" s="205">
        <f t="shared" si="20"/>
        <v>9.0949470177292824E-12</v>
      </c>
      <c r="AO81" s="205">
        <f t="shared" si="20"/>
        <v>9.0949470177292824E-12</v>
      </c>
      <c r="AP81" s="205">
        <f t="shared" si="20"/>
        <v>9.0949470177292824E-12</v>
      </c>
      <c r="AQ81" s="205">
        <f t="shared" si="20"/>
        <v>9.0949470177292824E-12</v>
      </c>
      <c r="AR81" s="205">
        <f t="shared" si="20"/>
        <v>9.0949470177292824E-12</v>
      </c>
      <c r="AS81" s="205">
        <f t="shared" si="20"/>
        <v>9.0949470177292824E-12</v>
      </c>
      <c r="AT81" s="205">
        <f t="shared" si="20"/>
        <v>9.0949470177292824E-12</v>
      </c>
      <c r="AU81" s="205">
        <f t="shared" si="20"/>
        <v>9.0949470177292824E-12</v>
      </c>
      <c r="AV81" s="205">
        <f t="shared" si="20"/>
        <v>9.0949470177292824E-12</v>
      </c>
      <c r="AW81" s="205">
        <f t="shared" si="20"/>
        <v>9.0949470177292824E-12</v>
      </c>
      <c r="AX81" s="205">
        <f t="shared" si="20"/>
        <v>9.0949470177292824E-12</v>
      </c>
      <c r="AY81" s="205">
        <f t="shared" si="20"/>
        <v>9.0949470177292824E-12</v>
      </c>
      <c r="AZ81" s="205">
        <f t="shared" si="20"/>
        <v>9.0949470177292824E-12</v>
      </c>
      <c r="BA81" s="205">
        <f t="shared" si="20"/>
        <v>9.0949470177292824E-12</v>
      </c>
      <c r="BB81" s="205">
        <f t="shared" si="20"/>
        <v>9.0949470177292824E-12</v>
      </c>
      <c r="BC81" s="205">
        <f t="shared" si="20"/>
        <v>9.0949470177292824E-12</v>
      </c>
      <c r="BD81" s="205">
        <f t="shared" si="20"/>
        <v>9.0949470177292824E-12</v>
      </c>
    </row>
    <row r="82" spans="1:56" outlineLevel="1" x14ac:dyDescent="0.25">
      <c r="A82" s="1"/>
      <c r="B82" s="1"/>
      <c r="C82" s="19"/>
      <c r="D82" s="127"/>
      <c r="E82" s="35" t="s">
        <v>99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100</v>
      </c>
      <c r="F83" s="35"/>
      <c r="G83" s="35"/>
      <c r="H83" s="35">
        <f xml:space="preserve"> SUM(J83:PY83)</f>
        <v>-1.9099388737231493E-10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-9.0949470177292824E-12</v>
      </c>
      <c r="AK83" s="35">
        <f t="shared" si="22"/>
        <v>-9.0949470177292824E-12</v>
      </c>
      <c r="AL83" s="35">
        <f t="shared" si="22"/>
        <v>-9.0949470177292824E-12</v>
      </c>
      <c r="AM83" s="35">
        <f t="shared" si="22"/>
        <v>-9.0949470177292824E-12</v>
      </c>
      <c r="AN83" s="35">
        <f t="shared" si="22"/>
        <v>-9.0949470177292824E-12</v>
      </c>
      <c r="AO83" s="35">
        <f t="shared" si="22"/>
        <v>-9.0949470177292824E-12</v>
      </c>
      <c r="AP83" s="35">
        <f t="shared" si="22"/>
        <v>-9.0949470177292824E-12</v>
      </c>
      <c r="AQ83" s="35">
        <f t="shared" si="22"/>
        <v>-9.0949470177292824E-12</v>
      </c>
      <c r="AR83" s="35">
        <f t="shared" si="22"/>
        <v>-9.0949470177292824E-12</v>
      </c>
      <c r="AS83" s="35">
        <f t="shared" si="22"/>
        <v>-9.0949470177292824E-12</v>
      </c>
      <c r="AT83" s="35">
        <f t="shared" si="22"/>
        <v>-9.0949470177292824E-12</v>
      </c>
      <c r="AU83" s="35">
        <f t="shared" si="22"/>
        <v>-9.0949470177292824E-12</v>
      </c>
      <c r="AV83" s="35">
        <f t="shared" si="22"/>
        <v>-9.0949470177292824E-12</v>
      </c>
      <c r="AW83" s="35">
        <f t="shared" si="22"/>
        <v>-9.0949470177292824E-12</v>
      </c>
      <c r="AX83" s="35">
        <f t="shared" si="22"/>
        <v>-9.0949470177292824E-12</v>
      </c>
      <c r="AY83" s="35">
        <f t="shared" si="22"/>
        <v>-9.0949470177292824E-12</v>
      </c>
      <c r="AZ83" s="35">
        <f t="shared" si="22"/>
        <v>-9.0949470177292824E-12</v>
      </c>
      <c r="BA83" s="35">
        <f t="shared" si="22"/>
        <v>-9.0949470177292824E-12</v>
      </c>
      <c r="BB83" s="35">
        <f t="shared" si="22"/>
        <v>-9.0949470177292824E-12</v>
      </c>
      <c r="BC83" s="35">
        <f t="shared" si="22"/>
        <v>-9.0949470177292824E-12</v>
      </c>
      <c r="BD83" s="35">
        <f t="shared" si="22"/>
        <v>-9.0949470177292824E-12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V72"/>
  <sheetViews>
    <sheetView showGridLines="0" defaultGridColor="0" colorId="22" zoomScale="110" zoomScaleNormal="11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7" customWidth="1"/>
    <col min="11" max="11" width="11.6328125" style="36" customWidth="1"/>
    <col min="12" max="12" width="11.6328125" style="361" customWidth="1"/>
    <col min="13" max="13" width="0.453125" style="206" customWidth="1"/>
    <col min="14" max="17" width="12.6328125" style="145" customWidth="1"/>
    <col min="18" max="18" width="0.453125" style="206" customWidth="1"/>
    <col min="19" max="22" width="0" hidden="1" customWidth="1"/>
    <col min="23" max="16384" width="9.08984375" hidden="1"/>
  </cols>
  <sheetData>
    <row r="1" spans="1:18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71"/>
      <c r="K1" s="394"/>
      <c r="L1" s="392"/>
      <c r="N1" s="138"/>
      <c r="O1" s="138"/>
      <c r="P1" s="138"/>
      <c r="Q1" s="138"/>
    </row>
    <row r="2" spans="1:18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43916</v>
      </c>
      <c r="J2" s="472">
        <f xml:space="preserve"> COUNTIF(J6:J71, "tu")</f>
        <v>0</v>
      </c>
      <c r="N2" s="343">
        <v>43916</v>
      </c>
      <c r="O2" s="343">
        <v>43915</v>
      </c>
      <c r="P2" s="343">
        <v>43915</v>
      </c>
      <c r="Q2" s="343">
        <v>43915</v>
      </c>
    </row>
    <row r="3" spans="1:18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Scenario 1</v>
      </c>
      <c r="I3" s="141"/>
      <c r="J3" s="473"/>
      <c r="K3" s="395"/>
      <c r="L3" s="393"/>
      <c r="M3" s="240"/>
      <c r="N3" s="342" t="s">
        <v>161</v>
      </c>
      <c r="O3" s="342" t="s">
        <v>210</v>
      </c>
      <c r="P3" s="342" t="s">
        <v>211</v>
      </c>
      <c r="Q3" s="342" t="s">
        <v>212</v>
      </c>
      <c r="R3" s="240"/>
    </row>
    <row r="4" spans="1:18" x14ac:dyDescent="0.25">
      <c r="A4" s="140"/>
      <c r="B4" s="140"/>
      <c r="C4" s="141"/>
      <c r="E4" s="148"/>
      <c r="F4"/>
      <c r="G4"/>
      <c r="H4" s="149"/>
      <c r="I4" s="141"/>
      <c r="J4" s="473"/>
      <c r="M4" s="207"/>
      <c r="N4" s="148"/>
      <c r="O4" s="148"/>
      <c r="P4" s="148"/>
      <c r="Q4" s="148"/>
      <c r="R4" s="207"/>
    </row>
    <row r="5" spans="1:18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4">
        <f xml:space="preserve"> MATCH($H$5, M5:R5, 0)</f>
        <v>2</v>
      </c>
      <c r="K5" s="395" t="s">
        <v>65</v>
      </c>
      <c r="L5" s="393" t="s">
        <v>66</v>
      </c>
      <c r="M5" s="208"/>
      <c r="N5" s="344">
        <v>1</v>
      </c>
      <c r="O5" s="344">
        <v>2</v>
      </c>
      <c r="P5" s="344">
        <v>3</v>
      </c>
      <c r="Q5" s="344">
        <v>4</v>
      </c>
      <c r="R5" s="208"/>
    </row>
    <row r="6" spans="1:18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5"/>
      <c r="K6" s="211"/>
      <c r="L6" s="239"/>
      <c r="M6" s="208"/>
      <c r="N6" s="238"/>
      <c r="O6" s="238"/>
      <c r="P6" s="238"/>
      <c r="Q6" s="238"/>
      <c r="R6" s="208"/>
    </row>
    <row r="7" spans="1:18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4"/>
      <c r="K7" s="35"/>
      <c r="L7" s="156"/>
      <c r="M7" s="208"/>
      <c r="N7" s="144"/>
      <c r="O7" s="144"/>
      <c r="P7" s="144"/>
      <c r="Q7" s="144"/>
      <c r="R7" s="208"/>
    </row>
    <row r="8" spans="1:18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6"/>
      <c r="K8" s="40"/>
      <c r="L8" s="159"/>
      <c r="M8" s="208"/>
      <c r="N8" s="150"/>
      <c r="O8" s="150"/>
      <c r="P8" s="150"/>
      <c r="Q8" s="150"/>
      <c r="R8" s="208"/>
    </row>
    <row r="9" spans="1:18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  <c r="Q9" s="157"/>
    </row>
    <row r="10" spans="1:18" s="363" customFormat="1" outlineLevel="1" x14ac:dyDescent="0.25">
      <c r="A10" s="362"/>
      <c r="B10" s="362"/>
      <c r="C10" s="159"/>
      <c r="D10" s="159"/>
      <c r="E10" s="565" t="str">
        <f xml:space="preserve"> Metrics!E$20</f>
        <v>Blended equity IRR</v>
      </c>
      <c r="F10" s="389"/>
      <c r="G10" s="565" t="str">
        <f xml:space="preserve"> Metrics!G$20</f>
        <v>%</v>
      </c>
      <c r="H10" s="566">
        <f xml:space="preserve"> Metrics!F$20</f>
        <v>0.20154823660850521</v>
      </c>
      <c r="I10" s="390"/>
      <c r="J10" s="476" t="str">
        <f xml:space="preserve"> IF(ABS(K10) &gt; TRK_TOL, "tu", "vw")</f>
        <v>vw</v>
      </c>
      <c r="K10" s="159">
        <f xml:space="preserve"> H10 - INDEX(M10:R10, $J$5)</f>
        <v>0</v>
      </c>
      <c r="L10" s="159">
        <f xml:space="preserve"> IF(ABS(K10) &gt; TRK_TOL, IF(INDEX(M10:R10, $J$5) = 0, 0, H10 / INDEX(M10:R10, $J$5) - 1), 0)</f>
        <v>0</v>
      </c>
      <c r="M10" s="370"/>
      <c r="N10" s="391">
        <v>0.20154823660850521</v>
      </c>
      <c r="O10" s="391">
        <v>0.10195913910865784</v>
      </c>
      <c r="P10" s="391">
        <v>0.10373563170433042</v>
      </c>
      <c r="Q10" s="391">
        <v>0.10018597245216371</v>
      </c>
      <c r="R10" s="370"/>
    </row>
    <row r="11" spans="1:18" s="359" customFormat="1" outlineLevel="1" x14ac:dyDescent="0.25">
      <c r="A11" s="357"/>
      <c r="B11" s="357"/>
      <c r="C11" s="358"/>
      <c r="D11" s="358"/>
      <c r="E11" s="408"/>
      <c r="F11" s="409"/>
      <c r="G11" s="408"/>
      <c r="H11" s="408"/>
      <c r="I11" s="410"/>
      <c r="J11" s="476" t="str">
        <f xml:space="preserve"> IF(ABS(K11) &gt; TRK_TOL, "tu", "vw")</f>
        <v>vw</v>
      </c>
      <c r="K11" s="358">
        <f xml:space="preserve"> H11 - INDEX(M11:R11, $J$5)</f>
        <v>0</v>
      </c>
      <c r="L11" s="159">
        <f xml:space="preserve"> IF(ABS(K11) &gt; TRK_TOL, IF(INDEX(M11:R11, $J$5) = 0, 0, H11 / INDEX(M11:R11, $J$5) - 1), 0)</f>
        <v>0</v>
      </c>
      <c r="M11" s="411"/>
      <c r="N11" s="407"/>
      <c r="O11" s="407"/>
      <c r="P11" s="407"/>
      <c r="Q11" s="407"/>
      <c r="R11" s="411"/>
    </row>
    <row r="12" spans="1:18" s="359" customFormat="1" outlineLevel="1" x14ac:dyDescent="0.25">
      <c r="A12" s="357"/>
      <c r="B12" s="357"/>
      <c r="C12" s="358"/>
      <c r="D12" s="358"/>
      <c r="E12" s="408"/>
      <c r="F12" s="409"/>
      <c r="G12" s="408"/>
      <c r="H12" s="408"/>
      <c r="I12" s="410"/>
      <c r="J12" s="476" t="str">
        <f xml:space="preserve"> IF(ABS(K12) &gt; TRK_TOL, "tu", "vw")</f>
        <v>vw</v>
      </c>
      <c r="K12" s="358">
        <f xml:space="preserve"> H12 - INDEX(M12:R12, $J$5)</f>
        <v>0</v>
      </c>
      <c r="L12" s="159">
        <f xml:space="preserve"> IF(ABS(K12) &gt; TRK_TOL, IF(INDEX(M12:R12, $J$5) = 0, 0, H12 / INDEX(M12:R12, $J$5) - 1), 0)</f>
        <v>0</v>
      </c>
      <c r="M12" s="411"/>
      <c r="N12" s="407"/>
      <c r="O12" s="407"/>
      <c r="P12" s="407"/>
      <c r="Q12" s="407"/>
      <c r="R12" s="411"/>
    </row>
    <row r="13" spans="1:18" s="363" customFormat="1" outlineLevel="1" x14ac:dyDescent="0.25">
      <c r="A13" s="362"/>
      <c r="B13" s="362"/>
      <c r="C13" s="159"/>
      <c r="D13" s="159"/>
      <c r="E13" s="388"/>
      <c r="F13" s="389"/>
      <c r="G13" s="388"/>
      <c r="H13" s="388"/>
      <c r="I13" s="390"/>
      <c r="J13" s="476" t="str">
        <f xml:space="preserve"> IF(ABS(K13) &gt; TRK_TOL, "tu", "vw")</f>
        <v>vw</v>
      </c>
      <c r="K13" s="159">
        <f xml:space="preserve"> H13 - INDEX(M13:R13, $J$5)</f>
        <v>0</v>
      </c>
      <c r="L13" s="159">
        <f xml:space="preserve"> IF(ABS(K13) &gt; TRK_TOL, IF(INDEX(M13:R13, $J$5) = 0, 0, H13 / INDEX(M13:R13, $J$5) - 1), 0)</f>
        <v>0</v>
      </c>
      <c r="M13" s="370"/>
      <c r="N13" s="391"/>
      <c r="O13" s="391"/>
      <c r="P13" s="391"/>
      <c r="Q13" s="391"/>
      <c r="R13" s="370"/>
    </row>
    <row r="14" spans="1:18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157"/>
      <c r="R14" s="236"/>
    </row>
    <row r="15" spans="1:18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157"/>
      <c r="R15" s="229"/>
    </row>
    <row r="16" spans="1:18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157"/>
      <c r="R16" s="229"/>
    </row>
    <row r="17" spans="1:18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7"/>
      <c r="K17" s="49"/>
      <c r="L17" s="363"/>
      <c r="M17" s="229"/>
      <c r="N17" s="157"/>
      <c r="O17" s="157"/>
      <c r="P17" s="157"/>
      <c r="Q17" s="157"/>
      <c r="R17" s="229"/>
    </row>
    <row r="18" spans="1:18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157"/>
      <c r="R18" s="209"/>
    </row>
    <row r="19" spans="1:18" s="256" customFormat="1" outlineLevel="1" x14ac:dyDescent="0.25">
      <c r="A19" s="485"/>
      <c r="B19" s="486"/>
      <c r="C19" s="487"/>
      <c r="D19" s="435"/>
      <c r="E19" s="451" t="str">
        <f xml:space="preserve"> 'FS Qtr'!E$9</f>
        <v>Electricity generation revenue</v>
      </c>
      <c r="F19" s="451">
        <f xml:space="preserve"> 'FS Qtr'!F$9</f>
        <v>0</v>
      </c>
      <c r="G19" s="451" t="str">
        <f xml:space="preserve"> 'FS Qtr'!G$9</f>
        <v>$ 000s</v>
      </c>
      <c r="H19" s="451">
        <f xml:space="preserve"> 'FS Qtr'!H$9</f>
        <v>371409.67882059288</v>
      </c>
      <c r="I19" s="435"/>
      <c r="J19" s="476" t="str">
        <f xml:space="preserve"> IF(ABS(K19) &gt; TRK_TOL, "tu", "vw")</f>
        <v>vw</v>
      </c>
      <c r="K19" s="253">
        <f xml:space="preserve"> H19 - INDEX(M19:R19, $J$5)</f>
        <v>0</v>
      </c>
      <c r="L19" s="425">
        <f xml:space="preserve"> IF(ABS(K19) &gt; TRK_TOL, IF(INDEX(M19:R19, $J$5) = 0, 0, H19 / INDEX(M19:R19, $J$5) - 1), 0)</f>
        <v>0</v>
      </c>
      <c r="M19" s="436"/>
      <c r="N19" s="437">
        <v>371409.67882059288</v>
      </c>
      <c r="O19" s="437">
        <v>371409.67882059288</v>
      </c>
      <c r="P19" s="437">
        <v>375238.64458162984</v>
      </c>
      <c r="Q19" s="437">
        <v>367580.71305955586</v>
      </c>
      <c r="R19" s="436"/>
    </row>
    <row r="20" spans="1:18" s="256" customFormat="1" outlineLevel="1" x14ac:dyDescent="0.25">
      <c r="A20" s="485"/>
      <c r="B20" s="486"/>
      <c r="C20" s="487"/>
      <c r="D20" s="435"/>
      <c r="E20" s="451" t="str">
        <f xml:space="preserve"> 'FS Qtr'!E$10</f>
        <v>O&amp;M expense</v>
      </c>
      <c r="F20" s="451">
        <f xml:space="preserve"> 'FS Qtr'!F$10</f>
        <v>0</v>
      </c>
      <c r="G20" s="451" t="str">
        <f xml:space="preserve"> 'FS Qtr'!G$10</f>
        <v>$ 000s</v>
      </c>
      <c r="H20" s="451">
        <f xml:space="preserve"> 'FS Qtr'!H$10</f>
        <v>-37500</v>
      </c>
      <c r="I20" s="435"/>
      <c r="J20" s="476" t="str">
        <f xml:space="preserve"> IF(ABS(K20) &gt; TRK_TOL, "tu", "vw")</f>
        <v>vw</v>
      </c>
      <c r="K20" s="253">
        <f xml:space="preserve"> H20 - INDEX(M20:R20, $J$5)</f>
        <v>0</v>
      </c>
      <c r="L20" s="425">
        <f xml:space="preserve"> IF(ABS(K20) &gt; TRK_TOL, IF(INDEX(M20:R20, $J$5) = 0, 0, H20 / INDEX(M20:R20, $J$5) - 1), 0)</f>
        <v>0</v>
      </c>
      <c r="M20" s="438"/>
      <c r="N20" s="437">
        <v>-37500</v>
      </c>
      <c r="O20" s="437">
        <v>-37500</v>
      </c>
      <c r="P20" s="437">
        <v>-37500</v>
      </c>
      <c r="Q20" s="437">
        <v>-37500</v>
      </c>
      <c r="R20" s="438"/>
    </row>
    <row r="21" spans="1:18" s="256" customFormat="1" outlineLevel="1" x14ac:dyDescent="0.25">
      <c r="A21" s="485"/>
      <c r="B21" s="486"/>
      <c r="C21" s="435"/>
      <c r="D21" s="435"/>
      <c r="E21" s="439" t="str">
        <f xml:space="preserve"> 'FS Qtr'!E$11</f>
        <v>EBITDA</v>
      </c>
      <c r="F21" s="439">
        <f xml:space="preserve"> 'FS Qtr'!F$11</f>
        <v>0</v>
      </c>
      <c r="G21" s="439" t="str">
        <f xml:space="preserve"> 'FS Qtr'!G$11</f>
        <v>$ 000s</v>
      </c>
      <c r="H21" s="439">
        <f xml:space="preserve"> 'FS Qtr'!H$11</f>
        <v>333909.67882059299</v>
      </c>
      <c r="I21" s="440"/>
      <c r="J21" s="478" t="str">
        <f xml:space="preserve"> IF(ABS(K21) &gt; TRK_TOL, "tu", "vw")</f>
        <v>vw</v>
      </c>
      <c r="K21" s="441">
        <f xml:space="preserve"> H21 - INDEX(M21:R21, $J$5)</f>
        <v>0</v>
      </c>
      <c r="L21" s="442">
        <f xml:space="preserve"> IF(ABS(K21) &gt; TRK_TOL, IF(INDEX(M21:R21, $J$5) = 0, 0, H21 / INDEX(M21:R21, $J$5) - 1), 0)</f>
        <v>0</v>
      </c>
      <c r="M21" s="443"/>
      <c r="N21" s="444">
        <v>333909.67882059299</v>
      </c>
      <c r="O21" s="444">
        <v>333909.67882059299</v>
      </c>
      <c r="P21" s="444">
        <v>337738.64458162984</v>
      </c>
      <c r="Q21" s="444">
        <v>330080.71305955591</v>
      </c>
      <c r="R21" s="443"/>
    </row>
    <row r="22" spans="1:18" s="256" customFormat="1" outlineLevel="1" x14ac:dyDescent="0.25">
      <c r="A22" s="485"/>
      <c r="B22" s="486"/>
      <c r="C22" s="435"/>
      <c r="D22" s="435"/>
      <c r="E22" s="448"/>
      <c r="F22" s="448"/>
      <c r="G22" s="448"/>
      <c r="H22" s="448"/>
      <c r="J22" s="476"/>
      <c r="K22" s="254"/>
      <c r="L22" s="426"/>
      <c r="M22" s="436"/>
      <c r="N22" s="437"/>
      <c r="O22" s="437"/>
      <c r="P22" s="437"/>
      <c r="Q22" s="437"/>
      <c r="R22" s="436"/>
    </row>
    <row r="23" spans="1:18" s="256" customFormat="1" outlineLevel="1" x14ac:dyDescent="0.25">
      <c r="A23" s="485"/>
      <c r="B23" s="486"/>
      <c r="C23" s="435"/>
      <c r="D23" s="435"/>
      <c r="E23" s="451" t="str">
        <f xml:space="preserve"> 'FS Qtr'!E$13</f>
        <v>Solar asset depreciation</v>
      </c>
      <c r="F23" s="451">
        <f xml:space="preserve"> 'FS Qtr'!F$13</f>
        <v>0</v>
      </c>
      <c r="G23" s="451" t="str">
        <f xml:space="preserve"> 'FS Qtr'!G$13</f>
        <v>$ 000s</v>
      </c>
      <c r="H23" s="451">
        <f xml:space="preserve"> 'FS Qtr'!H$13</f>
        <v>-100000</v>
      </c>
      <c r="I23" s="435"/>
      <c r="J23" s="476" t="str">
        <f xml:space="preserve"> IF(ABS(K23) &gt; TRK_TOL, "tu", "vw")</f>
        <v>vw</v>
      </c>
      <c r="K23" s="253">
        <f xml:space="preserve"> H23 - INDEX(M23:R23, $J$5)</f>
        <v>0</v>
      </c>
      <c r="L23" s="425">
        <f xml:space="preserve"> IF(ABS(K23) &gt; TRK_TOL, IF(INDEX(M23:R23, $J$5) = 0, 0, H23 / INDEX(M23:R23, $J$5) - 1), 0)</f>
        <v>0</v>
      </c>
      <c r="M23" s="445"/>
      <c r="N23" s="437">
        <v>-100000</v>
      </c>
      <c r="O23" s="437">
        <v>-100000</v>
      </c>
      <c r="P23" s="437">
        <v>-100000</v>
      </c>
      <c r="Q23" s="437">
        <v>-100000</v>
      </c>
      <c r="R23" s="445"/>
    </row>
    <row r="24" spans="1:18" s="256" customFormat="1" outlineLevel="1" x14ac:dyDescent="0.25">
      <c r="A24" s="485"/>
      <c r="B24" s="486"/>
      <c r="C24" s="435"/>
      <c r="D24" s="435"/>
      <c r="E24" s="439" t="str">
        <f xml:space="preserve"> 'FS Qtr'!E$14</f>
        <v>EBIT</v>
      </c>
      <c r="F24" s="439">
        <f xml:space="preserve"> 'FS Qtr'!F$14</f>
        <v>0</v>
      </c>
      <c r="G24" s="439" t="str">
        <f xml:space="preserve"> 'FS Qtr'!G$14</f>
        <v>$ 000s</v>
      </c>
      <c r="H24" s="439">
        <f xml:space="preserve"> 'FS Qtr'!H$14</f>
        <v>233909.67882059276</v>
      </c>
      <c r="I24" s="440"/>
      <c r="J24" s="478" t="str">
        <f xml:space="preserve"> IF(ABS(K24) &gt; TRK_TOL, "tu", "vw")</f>
        <v>vw</v>
      </c>
      <c r="K24" s="441">
        <f xml:space="preserve"> H24 - INDEX(M24:R24, $J$5)</f>
        <v>0</v>
      </c>
      <c r="L24" s="442">
        <f xml:space="preserve"> IF(ABS(K24) &gt; TRK_TOL, IF(INDEX(M24:R24, $J$5) = 0, 0, H24 / INDEX(M24:R24, $J$5) - 1), 0)</f>
        <v>0</v>
      </c>
      <c r="M24" s="446"/>
      <c r="N24" s="444">
        <v>233909.67882059276</v>
      </c>
      <c r="O24" s="444">
        <v>233909.67882059276</v>
      </c>
      <c r="P24" s="444">
        <v>237738.64458162984</v>
      </c>
      <c r="Q24" s="444">
        <v>230080.71305955577</v>
      </c>
      <c r="R24" s="446"/>
    </row>
    <row r="25" spans="1:18" s="256" customFormat="1" outlineLevel="1" x14ac:dyDescent="0.25">
      <c r="A25" s="485"/>
      <c r="B25" s="486"/>
      <c r="C25" s="435"/>
      <c r="D25" s="435"/>
      <c r="E25" s="434"/>
      <c r="F25" s="434"/>
      <c r="G25" s="434"/>
      <c r="H25" s="434"/>
      <c r="J25" s="476"/>
      <c r="K25" s="254"/>
      <c r="L25" s="426"/>
      <c r="M25" s="436"/>
      <c r="N25" s="437"/>
      <c r="O25" s="437"/>
      <c r="P25" s="437"/>
      <c r="Q25" s="437"/>
      <c r="R25" s="436"/>
    </row>
    <row r="26" spans="1:18" s="256" customFormat="1" outlineLevel="1" x14ac:dyDescent="0.25">
      <c r="A26" s="485"/>
      <c r="B26" s="486"/>
      <c r="C26" s="435"/>
      <c r="D26" s="435"/>
      <c r="E26" s="451" t="str">
        <f xml:space="preserve"> 'FS Qtr'!E$16</f>
        <v>Senior debt interest</v>
      </c>
      <c r="F26" s="451">
        <f xml:space="preserve"> 'FS Qtr'!F$16</f>
        <v>0</v>
      </c>
      <c r="G26" s="451" t="str">
        <f xml:space="preserve"> 'FS Qtr'!G$16</f>
        <v>$ 000s</v>
      </c>
      <c r="H26" s="451">
        <f xml:space="preserve"> 'FS Qtr'!H$16</f>
        <v>-22932.612499999999</v>
      </c>
      <c r="I26" s="435"/>
      <c r="J26" s="476" t="str">
        <f xml:space="preserve"> IF(ABS(K26) &gt; TRK_TOL, "tu", "vw")</f>
        <v>vw</v>
      </c>
      <c r="K26" s="253">
        <f xml:space="preserve"> H26 - INDEX(M26:R26, $J$5)</f>
        <v>0</v>
      </c>
      <c r="L26" s="425">
        <f xml:space="preserve"> IF(ABS(K26) &gt; TRK_TOL, IF(INDEX(M26:R26, $J$5) = 0, 0, H26 / INDEX(M26:R26, $J$5) - 1), 0)</f>
        <v>0</v>
      </c>
      <c r="M26" s="447"/>
      <c r="N26" s="437">
        <v>-22932.612499999999</v>
      </c>
      <c r="O26" s="437">
        <v>0</v>
      </c>
      <c r="P26" s="437">
        <v>0</v>
      </c>
      <c r="Q26" s="437">
        <v>0</v>
      </c>
      <c r="R26" s="447"/>
    </row>
    <row r="27" spans="1:18" s="256" customFormat="1" outlineLevel="1" x14ac:dyDescent="0.25">
      <c r="A27" s="485"/>
      <c r="B27" s="486"/>
      <c r="C27" s="435"/>
      <c r="D27" s="435"/>
      <c r="E27" s="451" t="str">
        <f xml:space="preserve"> 'FS Qtr'!E$17</f>
        <v>[Refi facility interest]</v>
      </c>
      <c r="F27" s="451">
        <f xml:space="preserve"> 'FS Qtr'!F$17</f>
        <v>0</v>
      </c>
      <c r="G27" s="451">
        <f xml:space="preserve"> 'FS Qtr'!G$17</f>
        <v>0</v>
      </c>
      <c r="H27" s="451">
        <f xml:space="preserve"> 'FS Qtr'!H$17</f>
        <v>0</v>
      </c>
      <c r="I27" s="435"/>
      <c r="J27" s="476" t="str">
        <f xml:space="preserve"> IF(ABS(K27) &gt; TRK_TOL, "tu", "vw")</f>
        <v>vw</v>
      </c>
      <c r="K27" s="253">
        <f xml:space="preserve"> H27 - INDEX(M27:R27, $J$5)</f>
        <v>0</v>
      </c>
      <c r="L27" s="425">
        <f xml:space="preserve"> IF(ABS(K27) &gt; TRK_TOL, IF(INDEX(M27:R27, $J$5) = 0, 0, H27 / INDEX(M27:R27, $J$5) - 1), 0)</f>
        <v>0</v>
      </c>
      <c r="M27" s="447"/>
      <c r="N27" s="437">
        <v>0</v>
      </c>
      <c r="O27" s="437">
        <v>0</v>
      </c>
      <c r="P27" s="437">
        <v>0</v>
      </c>
      <c r="Q27" s="437">
        <v>0</v>
      </c>
      <c r="R27" s="447"/>
    </row>
    <row r="28" spans="1:18" s="452" customFormat="1" outlineLevel="1" x14ac:dyDescent="0.25">
      <c r="A28" s="485"/>
      <c r="B28" s="486"/>
      <c r="C28" s="435"/>
      <c r="D28" s="435"/>
      <c r="E28" s="451" t="str">
        <f xml:space="preserve"> 'FS Qtr'!E$18</f>
        <v>[RCF interest expense]</v>
      </c>
      <c r="F28" s="451">
        <f xml:space="preserve"> 'FS Qtr'!F$18</f>
        <v>0</v>
      </c>
      <c r="G28" s="451">
        <f xml:space="preserve"> 'FS Qtr'!G$18</f>
        <v>0</v>
      </c>
      <c r="H28" s="451">
        <f xml:space="preserve"> 'FS Qtr'!H$18</f>
        <v>0</v>
      </c>
      <c r="I28" s="435"/>
      <c r="J28" s="479" t="str">
        <f xml:space="preserve"> IF(ABS(K28) &gt; TRK_TOL, "tu", "vw")</f>
        <v>vw</v>
      </c>
      <c r="K28" s="253">
        <f xml:space="preserve"> H28 - INDEX(M28:R28, $J$5)</f>
        <v>0</v>
      </c>
      <c r="L28" s="425">
        <f xml:space="preserve"> IF(ABS(K28) &gt; TRK_TOL, IF(INDEX(M28:R28, $J$5) = 0, 0, H28 / INDEX(M28:R28, $J$5) - 1), 0)</f>
        <v>0</v>
      </c>
      <c r="M28" s="449"/>
      <c r="N28" s="437">
        <v>0</v>
      </c>
      <c r="O28" s="437">
        <v>0</v>
      </c>
      <c r="P28" s="437">
        <v>0</v>
      </c>
      <c r="Q28" s="437">
        <v>0</v>
      </c>
      <c r="R28" s="449"/>
    </row>
    <row r="29" spans="1:18" s="452" customFormat="1" outlineLevel="1" x14ac:dyDescent="0.25">
      <c r="E29" s="484" t="str">
        <f xml:space="preserve"> 'FS Qtr'!E$19</f>
        <v>Profit before tax</v>
      </c>
      <c r="F29" s="484">
        <f xml:space="preserve"> 'FS Qtr'!F$19</f>
        <v>0</v>
      </c>
      <c r="G29" s="484" t="str">
        <f xml:space="preserve"> 'FS Qtr'!G$19</f>
        <v>$ 000s</v>
      </c>
      <c r="H29" s="484">
        <f xml:space="preserve"> 'FS Qtr'!H$19</f>
        <v>210977.06632059271</v>
      </c>
      <c r="I29" s="481"/>
      <c r="J29" s="478" t="str">
        <f xml:space="preserve"> IF(ABS(K29) &gt; TRK_TOL, "tu", "vw")</f>
        <v>vw</v>
      </c>
      <c r="K29" s="441">
        <f xml:space="preserve"> H29 - INDEX(M29:R29, $J$5)</f>
        <v>0</v>
      </c>
      <c r="L29" s="442">
        <f xml:space="preserve"> IF(ABS(K29) &gt; TRK_TOL, IF(INDEX(M29:R29, $J$5) = 0, 0, H29 / INDEX(M29:R29, $J$5) - 1), 0)</f>
        <v>0</v>
      </c>
      <c r="M29" s="443"/>
      <c r="N29" s="444">
        <v>210977.06632059271</v>
      </c>
      <c r="O29" s="444">
        <v>233909.67882059276</v>
      </c>
      <c r="P29" s="444">
        <v>237738.64458162984</v>
      </c>
      <c r="Q29" s="444">
        <v>230080.71305955577</v>
      </c>
      <c r="R29" s="443"/>
    </row>
    <row r="30" spans="1:18" s="520" customFormat="1" outlineLevel="1" x14ac:dyDescent="0.25">
      <c r="B30" s="488"/>
      <c r="C30" s="489"/>
      <c r="D30" s="485"/>
      <c r="E30" s="434"/>
      <c r="F30" s="434"/>
      <c r="G30" s="434"/>
      <c r="H30" s="434"/>
      <c r="I30" s="435"/>
      <c r="J30" s="479"/>
      <c r="K30" s="253"/>
      <c r="L30" s="425"/>
      <c r="M30" s="449"/>
      <c r="N30" s="437"/>
      <c r="O30" s="437"/>
      <c r="P30" s="437"/>
      <c r="Q30" s="437"/>
      <c r="R30" s="449"/>
    </row>
    <row r="31" spans="1:18" s="452" customFormat="1" outlineLevel="1" x14ac:dyDescent="0.25">
      <c r="A31" s="485"/>
      <c r="B31" s="486"/>
      <c r="C31" s="490"/>
      <c r="D31" s="435"/>
      <c r="E31" s="451" t="str">
        <f xml:space="preserve"> 'FS Qtr'!E$21</f>
        <v>[Corporate income tax expense]</v>
      </c>
      <c r="F31" s="451">
        <f xml:space="preserve"> 'FS Qtr'!F$21</f>
        <v>0</v>
      </c>
      <c r="G31" s="451">
        <f xml:space="preserve"> 'FS Qtr'!G$21</f>
        <v>0</v>
      </c>
      <c r="H31" s="451">
        <f xml:space="preserve"> 'FS Qtr'!H$21</f>
        <v>0</v>
      </c>
      <c r="I31" s="435"/>
      <c r="J31" s="479" t="str">
        <f xml:space="preserve"> IF(ABS(K31) &gt; TRK_TOL, "tu", "vw")</f>
        <v>vw</v>
      </c>
      <c r="K31" s="253">
        <f xml:space="preserve"> H31 - INDEX(M31:R31, $J$5)</f>
        <v>0</v>
      </c>
      <c r="L31" s="425">
        <f xml:space="preserve"> IF(ABS(K31) &gt; TRK_TOL, IF(INDEX(M31:R31, $J$5) = 0, 0, H31 / INDEX(M31:R31, $J$5) - 1), 0)</f>
        <v>0</v>
      </c>
      <c r="M31" s="449"/>
      <c r="N31" s="437">
        <v>0</v>
      </c>
      <c r="O31" s="437">
        <v>0</v>
      </c>
      <c r="P31" s="437">
        <v>0</v>
      </c>
      <c r="Q31" s="437">
        <v>0</v>
      </c>
      <c r="R31" s="449"/>
    </row>
    <row r="32" spans="1:18" s="452" customFormat="1" outlineLevel="1" x14ac:dyDescent="0.25">
      <c r="A32" s="485"/>
      <c r="B32" s="486"/>
      <c r="C32" s="491"/>
      <c r="D32" s="435"/>
      <c r="E32" s="439" t="str">
        <f xml:space="preserve"> 'FS Qtr'!E$22</f>
        <v>Profit after tax</v>
      </c>
      <c r="F32" s="439">
        <f xml:space="preserve"> 'FS Qtr'!F$22</f>
        <v>0</v>
      </c>
      <c r="G32" s="439" t="str">
        <f xml:space="preserve"> 'FS Qtr'!G$22</f>
        <v>$ 000s</v>
      </c>
      <c r="H32" s="439">
        <f xml:space="preserve"> 'FS Qtr'!H$22</f>
        <v>210977.06632059271</v>
      </c>
      <c r="I32" s="481"/>
      <c r="J32" s="478" t="str">
        <f xml:space="preserve"> IF(ABS(K32) &gt; TRK_TOL, "tu", "vw")</f>
        <v>vw</v>
      </c>
      <c r="K32" s="441">
        <f xml:space="preserve"> H32 - INDEX(M32:R32, $J$5)</f>
        <v>0</v>
      </c>
      <c r="L32" s="442">
        <f xml:space="preserve"> IF(ABS(K32) &gt; TRK_TOL, IF(INDEX(M32:R32, $J$5) = 0, 0, H32 / INDEX(M32:R32, $J$5) - 1), 0)</f>
        <v>0</v>
      </c>
      <c r="M32" s="443"/>
      <c r="N32" s="444">
        <v>210977.06632059271</v>
      </c>
      <c r="O32" s="444">
        <v>233909.67882059276</v>
      </c>
      <c r="P32" s="444">
        <v>237738.64458162984</v>
      </c>
      <c r="Q32" s="444">
        <v>230080.71305955577</v>
      </c>
      <c r="R32" s="443"/>
    </row>
    <row r="33" spans="1:18" s="452" customFormat="1" outlineLevel="1" x14ac:dyDescent="0.25">
      <c r="A33" s="485"/>
      <c r="B33" s="486"/>
      <c r="C33" s="491"/>
      <c r="D33" s="435"/>
      <c r="E33" s="434"/>
      <c r="F33" s="434"/>
      <c r="G33" s="434"/>
      <c r="H33" s="434"/>
      <c r="I33" s="435"/>
      <c r="J33" s="479"/>
      <c r="K33" s="253"/>
      <c r="L33" s="425"/>
      <c r="M33" s="449"/>
      <c r="N33" s="437"/>
      <c r="O33" s="437"/>
      <c r="P33" s="437"/>
      <c r="Q33" s="437"/>
      <c r="R33" s="449"/>
    </row>
    <row r="34" spans="1:18" s="452" customFormat="1" outlineLevel="1" x14ac:dyDescent="0.25">
      <c r="A34" s="485"/>
      <c r="B34" s="486"/>
      <c r="C34" s="491"/>
      <c r="D34" s="435"/>
      <c r="E34" s="451" t="str">
        <f xml:space="preserve"> 'FS Qtr'!E$24</f>
        <v>Dividends paid</v>
      </c>
      <c r="F34" s="451">
        <f xml:space="preserve"> 'FS Qtr'!F$24</f>
        <v>0</v>
      </c>
      <c r="G34" s="451" t="str">
        <f xml:space="preserve"> 'FS Qtr'!G$24</f>
        <v>$ 000s</v>
      </c>
      <c r="H34" s="451">
        <f xml:space="preserve"> 'FS Qtr'!H$24</f>
        <v>-210977.06632059277</v>
      </c>
      <c r="I34" s="435"/>
      <c r="J34" s="479" t="str">
        <f xml:space="preserve"> IF(ABS(K34) &gt; TRK_TOL, "tu", "vw")</f>
        <v>vw</v>
      </c>
      <c r="K34" s="253">
        <f xml:space="preserve"> H34 - INDEX(M34:R34, $J$5)</f>
        <v>0</v>
      </c>
      <c r="L34" s="425">
        <f xml:space="preserve"> IF(ABS(K34) &gt; TRK_TOL, IF(INDEX(M34:R34, $J$5) = 0, 0, H34 / INDEX(M34:R34, $J$5) - 1), 0)</f>
        <v>0</v>
      </c>
      <c r="M34" s="449"/>
      <c r="N34" s="437">
        <v>-210977.06632059277</v>
      </c>
      <c r="O34" s="437">
        <v>-233909.67882059276</v>
      </c>
      <c r="P34" s="437">
        <v>-237738.64458162984</v>
      </c>
      <c r="Q34" s="437">
        <v>-230080.71305955577</v>
      </c>
      <c r="R34" s="449"/>
    </row>
    <row r="35" spans="1:18" s="452" customFormat="1" outlineLevel="1" x14ac:dyDescent="0.25">
      <c r="A35" s="151"/>
      <c r="B35" s="153"/>
      <c r="C35" s="160"/>
      <c r="D35" s="150"/>
      <c r="E35" s="439" t="str">
        <f xml:space="preserve"> 'FS Qtr'!E$25</f>
        <v>Net income</v>
      </c>
      <c r="F35" s="439">
        <f xml:space="preserve"> 'FS Qtr'!F$25</f>
        <v>0</v>
      </c>
      <c r="G35" s="439" t="str">
        <f xml:space="preserve"> 'FS Qtr'!G$25</f>
        <v>$ 000s</v>
      </c>
      <c r="H35" s="439">
        <f xml:space="preserve"> 'FS Qtr'!H$25</f>
        <v>6.3664629124104977E-12</v>
      </c>
      <c r="I35" s="440"/>
      <c r="J35" s="478" t="str">
        <f xml:space="preserve"> IF(ABS(K35) &gt; TRK_TOL, "tu", "vw")</f>
        <v>vw</v>
      </c>
      <c r="K35" s="441">
        <f xml:space="preserve"> H35 - INDEX(M35:R35, $J$5)</f>
        <v>0</v>
      </c>
      <c r="L35" s="442">
        <f xml:space="preserve"> IF(ABS(K35) &gt; TRK_TOL, IF(INDEX(M35:R35, $J$5) = 0, 0, H35 / INDEX(M35:R35, $J$5) - 1), 0)</f>
        <v>0</v>
      </c>
      <c r="M35" s="446"/>
      <c r="N35" s="522">
        <v>6.3664629124104977E-12</v>
      </c>
      <c r="O35" s="522">
        <v>0</v>
      </c>
      <c r="P35" s="522">
        <v>0</v>
      </c>
      <c r="Q35" s="522">
        <v>7.2759576141834259E-12</v>
      </c>
      <c r="R35" s="446"/>
    </row>
    <row r="36" spans="1:18" s="256" customFormat="1" outlineLevel="1" x14ac:dyDescent="0.25">
      <c r="A36" s="151"/>
      <c r="B36" s="153"/>
      <c r="C36" s="160"/>
      <c r="D36" s="150"/>
      <c r="E36" s="434"/>
      <c r="F36" s="435"/>
      <c r="G36" s="435"/>
      <c r="H36" s="435"/>
      <c r="I36" s="435"/>
      <c r="J36" s="477"/>
      <c r="K36" s="254"/>
      <c r="L36" s="426"/>
      <c r="M36" s="445"/>
      <c r="N36" s="431"/>
      <c r="O36" s="431"/>
      <c r="P36" s="431"/>
      <c r="Q36" s="431"/>
      <c r="R36" s="445"/>
    </row>
    <row r="37" spans="1:18" s="256" customFormat="1" x14ac:dyDescent="0.25">
      <c r="A37" s="151"/>
      <c r="B37" s="153"/>
      <c r="C37" s="160"/>
      <c r="D37" s="150"/>
      <c r="E37" s="435"/>
      <c r="F37" s="435"/>
      <c r="G37" s="435"/>
      <c r="H37" s="435"/>
      <c r="I37" s="435"/>
      <c r="J37" s="477"/>
      <c r="K37" s="254"/>
      <c r="L37" s="426"/>
      <c r="M37" s="445"/>
      <c r="N37" s="431"/>
      <c r="O37" s="431"/>
      <c r="P37" s="431"/>
      <c r="Q37" s="431"/>
      <c r="R37" s="445"/>
    </row>
    <row r="38" spans="1:18" s="256" customFormat="1" x14ac:dyDescent="0.25">
      <c r="A38" s="140" t="s">
        <v>68</v>
      </c>
      <c r="B38" s="153"/>
      <c r="C38" s="160"/>
      <c r="D38" s="150"/>
      <c r="E38" s="435"/>
      <c r="F38" s="435"/>
      <c r="G38" s="435"/>
      <c r="H38" s="435"/>
      <c r="I38" s="435"/>
      <c r="J38" s="477"/>
      <c r="K38" s="254"/>
      <c r="L38" s="426"/>
      <c r="M38" s="445"/>
      <c r="N38" s="431"/>
      <c r="O38" s="431"/>
      <c r="P38" s="431"/>
      <c r="Q38" s="431"/>
      <c r="R38" s="445"/>
    </row>
    <row r="39" spans="1:18" s="256" customFormat="1" outlineLevel="1" x14ac:dyDescent="0.25">
      <c r="A39" s="151"/>
      <c r="B39" s="153"/>
      <c r="C39" s="161"/>
      <c r="D39" s="150"/>
      <c r="E39" s="435"/>
      <c r="F39" s="435"/>
      <c r="G39" s="435"/>
      <c r="H39" s="435"/>
      <c r="I39" s="435"/>
      <c r="J39" s="477"/>
      <c r="K39" s="254"/>
      <c r="L39" s="426"/>
      <c r="M39" s="445"/>
      <c r="N39" s="431"/>
      <c r="O39" s="431"/>
      <c r="P39" s="431"/>
      <c r="Q39" s="431"/>
      <c r="R39" s="445"/>
    </row>
    <row r="40" spans="1:18" s="256" customFormat="1" outlineLevel="1" x14ac:dyDescent="0.25">
      <c r="A40" s="151"/>
      <c r="B40" s="153"/>
      <c r="C40" s="161"/>
      <c r="D40" s="150"/>
      <c r="E40" s="422" t="str">
        <f xml:space="preserve"> 'FS Qtr'!E$30</f>
        <v>Electricity generation revenue</v>
      </c>
      <c r="F40" s="422">
        <f xml:space="preserve"> 'FS Qtr'!F$30</f>
        <v>0</v>
      </c>
      <c r="G40" s="422" t="str">
        <f xml:space="preserve"> 'FS Qtr'!G$30</f>
        <v>$ 000s</v>
      </c>
      <c r="H40" s="422">
        <f xml:space="preserve"> 'FS Qtr'!H$30</f>
        <v>371409.67882059288</v>
      </c>
      <c r="I40" s="435"/>
      <c r="J40" s="476" t="str">
        <f xml:space="preserve"> IF(ABS(K40) &gt; TRK_TOL, "tu", "vw")</f>
        <v>vw</v>
      </c>
      <c r="K40" s="253">
        <f xml:space="preserve"> H40 - INDEX(M40:R40, $J$5)</f>
        <v>0</v>
      </c>
      <c r="L40" s="425">
        <f xml:space="preserve"> IF(ABS(K40) &gt; TRK_TOL, IF(INDEX(M40:R40, $J$5) = 0, 0, H40 / INDEX(M40:R40, $J$5) - 1), 0)</f>
        <v>0</v>
      </c>
      <c r="M40" s="447"/>
      <c r="N40" s="437">
        <v>371409.67882059288</v>
      </c>
      <c r="O40" s="437">
        <v>371409.67882059288</v>
      </c>
      <c r="P40" s="437">
        <v>375238.64458162984</v>
      </c>
      <c r="Q40" s="437">
        <v>367580.71305955586</v>
      </c>
      <c r="R40" s="447"/>
    </row>
    <row r="41" spans="1:18" s="256" customFormat="1" outlineLevel="1" x14ac:dyDescent="0.25">
      <c r="A41" s="151"/>
      <c r="B41" s="153"/>
      <c r="C41" s="161"/>
      <c r="D41" s="150"/>
      <c r="E41" s="371" t="str">
        <f xml:space="preserve"> 'FS Qtr'!E$31</f>
        <v>O&amp;M expense</v>
      </c>
      <c r="F41" s="371">
        <f xml:space="preserve"> 'FS Qtr'!F$31</f>
        <v>0</v>
      </c>
      <c r="G41" s="371" t="str">
        <f xml:space="preserve"> 'FS Qtr'!G$31</f>
        <v>$ 000s</v>
      </c>
      <c r="H41" s="371">
        <f xml:space="preserve"> 'FS Qtr'!H$31</f>
        <v>-37500</v>
      </c>
      <c r="I41" s="435"/>
      <c r="J41" s="476" t="str">
        <f xml:space="preserve"> IF(ABS(K41) &gt; TRK_TOL, "tu", "vw")</f>
        <v>vw</v>
      </c>
      <c r="K41" s="253">
        <f xml:space="preserve"> H41 - INDEX(M41:R41, $J$5)</f>
        <v>0</v>
      </c>
      <c r="L41" s="425">
        <f xml:space="preserve"> IF(ABS(K41) &gt; TRK_TOL, IF(INDEX(M41:R41, $J$5) = 0, 0, H41 / INDEX(M41:R41, $J$5) - 1), 0)</f>
        <v>0</v>
      </c>
      <c r="M41" s="447"/>
      <c r="N41" s="437">
        <v>-37500</v>
      </c>
      <c r="O41" s="437">
        <v>-37500</v>
      </c>
      <c r="P41" s="437">
        <v>-37500</v>
      </c>
      <c r="Q41" s="437">
        <v>-37500</v>
      </c>
      <c r="R41" s="447"/>
    </row>
    <row r="42" spans="1:18" s="256" customFormat="1" outlineLevel="1" x14ac:dyDescent="0.25">
      <c r="A42" s="151"/>
      <c r="B42" s="153"/>
      <c r="C42" s="161"/>
      <c r="D42" s="150"/>
      <c r="E42" s="371" t="str">
        <f xml:space="preserve"> 'FS Qtr'!E$32</f>
        <v>[Corporate income tax expense]</v>
      </c>
      <c r="F42" s="371">
        <f xml:space="preserve"> 'FS Qtr'!F$32</f>
        <v>0</v>
      </c>
      <c r="G42" s="371">
        <f xml:space="preserve"> 'FS Qtr'!G$32</f>
        <v>0</v>
      </c>
      <c r="H42" s="371">
        <f xml:space="preserve"> 'FS Qtr'!H$32</f>
        <v>0</v>
      </c>
      <c r="I42" s="435"/>
      <c r="J42" s="476" t="str">
        <f xml:space="preserve"> IF(ABS(K42) &gt; TRK_TOL, "tu", "vw")</f>
        <v>vw</v>
      </c>
      <c r="K42" s="253">
        <f xml:space="preserve"> H42 - INDEX(M42:R42, $J$5)</f>
        <v>0</v>
      </c>
      <c r="L42" s="425">
        <f xml:space="preserve"> IF(ABS(K42) &gt; TRK_TOL, IF(INDEX(M42:R42, $J$5) = 0, 0, H42 / INDEX(M42:R42, $J$5) - 1), 0)</f>
        <v>0</v>
      </c>
      <c r="M42" s="447"/>
      <c r="N42" s="437">
        <v>0</v>
      </c>
      <c r="O42" s="437">
        <v>0</v>
      </c>
      <c r="P42" s="437">
        <v>0</v>
      </c>
      <c r="Q42" s="437">
        <v>0</v>
      </c>
      <c r="R42" s="447"/>
    </row>
    <row r="43" spans="1:18" s="256" customFormat="1" outlineLevel="1" x14ac:dyDescent="0.25">
      <c r="A43" s="151"/>
      <c r="B43" s="153"/>
      <c r="C43" s="161"/>
      <c r="D43" s="150"/>
      <c r="E43" s="521" t="str">
        <f ca="1" xml:space="preserve"> 'FS Qtr'!E$33</f>
        <v>Cash flow available for senior debt servce</v>
      </c>
      <c r="F43" s="521">
        <f xml:space="preserve"> 'FS Qtr'!F$33</f>
        <v>0</v>
      </c>
      <c r="G43" s="521" t="str">
        <f xml:space="preserve"> 'FS Qtr'!G$33</f>
        <v>$ 000s</v>
      </c>
      <c r="H43" s="521">
        <f xml:space="preserve"> 'FS Qtr'!H$33</f>
        <v>333909.67882059299</v>
      </c>
      <c r="I43" s="440"/>
      <c r="J43" s="478" t="str">
        <f xml:space="preserve"> IF(ABS(K43) &gt; TRK_TOL, "tu", "vw")</f>
        <v>vw</v>
      </c>
      <c r="K43" s="441">
        <f xml:space="preserve"> H43 - INDEX(M43:R43, $J$5)</f>
        <v>0</v>
      </c>
      <c r="L43" s="442">
        <f xml:space="preserve"> IF(ABS(K43) &gt; TRK_TOL, IF(INDEX(M43:R43, $J$5) = 0, 0, H43 / INDEX(M43:R43, $J$5) - 1), 0)</f>
        <v>0</v>
      </c>
      <c r="M43" s="443"/>
      <c r="N43" s="444">
        <v>333909.67882059299</v>
      </c>
      <c r="O43" s="444">
        <v>333909.67882059299</v>
      </c>
      <c r="P43" s="444">
        <v>337738.64458162984</v>
      </c>
      <c r="Q43" s="444">
        <v>330080.71305955591</v>
      </c>
      <c r="R43" s="443"/>
    </row>
    <row r="44" spans="1:18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6"/>
      <c r="K44" s="254"/>
      <c r="L44" s="426"/>
      <c r="M44" s="447"/>
      <c r="N44" s="437"/>
      <c r="O44" s="437"/>
      <c r="P44" s="437"/>
      <c r="Q44" s="437"/>
      <c r="R44" s="447"/>
    </row>
    <row r="45" spans="1:18" s="256" customFormat="1" outlineLevel="1" x14ac:dyDescent="0.25">
      <c r="A45" s="151"/>
      <c r="B45" s="153"/>
      <c r="C45" s="161"/>
      <c r="D45" s="150"/>
      <c r="E45" s="371" t="str">
        <f xml:space="preserve"> 'FS Qtr'!E$35</f>
        <v>Senior debt interest</v>
      </c>
      <c r="F45" s="371">
        <f xml:space="preserve"> 'FS Qtr'!F$35</f>
        <v>0</v>
      </c>
      <c r="G45" s="371" t="str">
        <f xml:space="preserve"> 'FS Qtr'!G$35</f>
        <v>$ 000s</v>
      </c>
      <c r="H45" s="371">
        <f xml:space="preserve"> 'FS Qtr'!H$35</f>
        <v>-22932.612499999999</v>
      </c>
      <c r="I45" s="435"/>
      <c r="J45" s="476" t="str">
        <f xml:space="preserve"> IF(ABS(K45) &gt; TRK_TOL, "tu", "vw")</f>
        <v>vw</v>
      </c>
      <c r="K45" s="253">
        <f xml:space="preserve"> H45 - INDEX(M45:R45, $J$5)</f>
        <v>0</v>
      </c>
      <c r="L45" s="425">
        <f xml:space="preserve"> IF(ABS(K45) &gt; TRK_TOL, IF(INDEX(M45:R45, $J$5) = 0, 0, H45 / INDEX(M45:R45, $J$5) - 1), 0)</f>
        <v>0</v>
      </c>
      <c r="M45" s="447"/>
      <c r="N45" s="437">
        <v>-22932.612499999999</v>
      </c>
      <c r="O45" s="437">
        <v>0</v>
      </c>
      <c r="P45" s="437">
        <v>0</v>
      </c>
      <c r="Q45" s="437">
        <v>0</v>
      </c>
      <c r="R45" s="447"/>
    </row>
    <row r="46" spans="1:18" s="256" customFormat="1" outlineLevel="1" x14ac:dyDescent="0.25">
      <c r="A46" s="151"/>
      <c r="B46" s="153"/>
      <c r="C46" s="161"/>
      <c r="D46" s="150"/>
      <c r="E46" s="371" t="str">
        <f xml:space="preserve"> 'FS Qtr'!E$36</f>
        <v>Senior debt level principal repayment</v>
      </c>
      <c r="F46" s="371">
        <f xml:space="preserve"> 'FS Qtr'!F$36</f>
        <v>0</v>
      </c>
      <c r="G46" s="371" t="str">
        <f xml:space="preserve"> 'FS Qtr'!G$36</f>
        <v>$ 000s</v>
      </c>
      <c r="H46" s="371">
        <f xml:space="preserve"> 'FS Qtr'!H$36</f>
        <v>-70000</v>
      </c>
      <c r="I46" s="435"/>
      <c r="J46" s="476" t="str">
        <f xml:space="preserve"> IF(ABS(K46) &gt; TRK_TOL, "tu", "vw")</f>
        <v>vw</v>
      </c>
      <c r="K46" s="253">
        <f xml:space="preserve"> H46 - INDEX(M46:R46, $J$5)</f>
        <v>0</v>
      </c>
      <c r="L46" s="425">
        <f xml:space="preserve"> IF(ABS(K46) &gt; TRK_TOL, IF(INDEX(M46:R46, $J$5) = 0, 0, H46 / INDEX(M46:R46, $J$5) - 1), 0)</f>
        <v>0</v>
      </c>
      <c r="M46" s="447"/>
      <c r="N46" s="437">
        <v>-70000</v>
      </c>
      <c r="O46" s="437">
        <v>0</v>
      </c>
      <c r="P46" s="437">
        <v>0</v>
      </c>
      <c r="Q46" s="437">
        <v>0</v>
      </c>
      <c r="R46" s="447"/>
    </row>
    <row r="47" spans="1:18" s="256" customFormat="1" outlineLevel="1" x14ac:dyDescent="0.25">
      <c r="A47" s="151"/>
      <c r="B47" s="153"/>
      <c r="C47" s="161"/>
      <c r="D47" s="150"/>
      <c r="E47" s="521" t="str">
        <f xml:space="preserve"> 'FS Qtr'!E$37</f>
        <v>Cash flow available for refinancing facility</v>
      </c>
      <c r="F47" s="521">
        <f xml:space="preserve"> 'FS Qtr'!F$37</f>
        <v>0</v>
      </c>
      <c r="G47" s="521" t="str">
        <f xml:space="preserve"> 'FS Qtr'!G$37</f>
        <v>$ 000s</v>
      </c>
      <c r="H47" s="521">
        <f xml:space="preserve"> 'FS Qtr'!H$37</f>
        <v>240977.06632059271</v>
      </c>
      <c r="I47" s="481"/>
      <c r="J47" s="478" t="str">
        <f xml:space="preserve"> IF(ABS(K47) &gt; TRK_TOL, "tu", "vw")</f>
        <v>vw</v>
      </c>
      <c r="K47" s="482"/>
      <c r="L47" s="483"/>
      <c r="M47" s="443"/>
      <c r="N47" s="444">
        <v>240977.06632059271</v>
      </c>
      <c r="O47" s="444">
        <v>333909.67882059299</v>
      </c>
      <c r="P47" s="444">
        <v>337738.64458162984</v>
      </c>
      <c r="Q47" s="444">
        <v>330080.71305955591</v>
      </c>
      <c r="R47" s="443"/>
    </row>
    <row r="48" spans="1:18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5"/>
      <c r="J48" s="476"/>
      <c r="K48" s="253"/>
      <c r="L48" s="425"/>
      <c r="M48" s="447"/>
      <c r="N48" s="437"/>
      <c r="O48" s="437"/>
      <c r="P48" s="437"/>
      <c r="Q48" s="437"/>
      <c r="R48" s="447"/>
    </row>
    <row r="49" spans="1:18" s="452" customFormat="1" outlineLevel="1" x14ac:dyDescent="0.25">
      <c r="A49" s="151"/>
      <c r="B49" s="153"/>
      <c r="C49" s="161"/>
      <c r="D49" s="150"/>
      <c r="E49" s="371" t="str">
        <f xml:space="preserve"> 'FS Qtr'!E$39</f>
        <v>[Refi facility drawdown]</v>
      </c>
      <c r="F49" s="371">
        <f xml:space="preserve"> 'FS Qtr'!F$39</f>
        <v>0</v>
      </c>
      <c r="G49" s="371">
        <f xml:space="preserve"> 'FS Qtr'!G$39</f>
        <v>0</v>
      </c>
      <c r="H49" s="371">
        <f xml:space="preserve"> 'FS Qtr'!H$39</f>
        <v>0</v>
      </c>
      <c r="I49" s="435"/>
      <c r="J49" s="476" t="str">
        <f xml:space="preserve"> IF(ABS(K49) &gt; TRK_TOL, "tu", "vw")</f>
        <v>vw</v>
      </c>
      <c r="K49" s="253">
        <f xml:space="preserve"> H49 - INDEX(M49:R49, $J$5)</f>
        <v>0</v>
      </c>
      <c r="L49" s="425">
        <f xml:space="preserve"> IF(ABS(K49) &gt; TRK_TOL, IF(INDEX(M49:R49, $J$5) = 0, 0, H49 / INDEX(M49:R49, $J$5) - 1), 0)</f>
        <v>0</v>
      </c>
      <c r="M49" s="449"/>
      <c r="N49" s="437">
        <v>0</v>
      </c>
      <c r="O49" s="437">
        <v>0</v>
      </c>
      <c r="P49" s="437">
        <v>0</v>
      </c>
      <c r="Q49" s="437">
        <v>0</v>
      </c>
      <c r="R49" s="449"/>
    </row>
    <row r="50" spans="1:18" s="452" customFormat="1" outlineLevel="1" x14ac:dyDescent="0.25">
      <c r="A50" s="151"/>
      <c r="B50" s="153"/>
      <c r="C50" s="161"/>
      <c r="D50" s="150"/>
      <c r="E50" s="371" t="str">
        <f xml:space="preserve"> 'FS Qtr'!E$40</f>
        <v>[Refi facility repayment]</v>
      </c>
      <c r="F50" s="371">
        <f xml:space="preserve"> 'FS Qtr'!F$40</f>
        <v>0</v>
      </c>
      <c r="G50" s="371">
        <f xml:space="preserve"> 'FS Qtr'!G$40</f>
        <v>0</v>
      </c>
      <c r="H50" s="371">
        <f xml:space="preserve"> 'FS Qtr'!H$40</f>
        <v>0</v>
      </c>
      <c r="I50" s="435"/>
      <c r="J50" s="476" t="str">
        <f xml:space="preserve"> IF(ABS(K50) &gt; TRK_TOL, "tu", "vw")</f>
        <v>vw</v>
      </c>
      <c r="K50" s="253">
        <f xml:space="preserve"> H50 - INDEX(M50:R50, $J$5)</f>
        <v>0</v>
      </c>
      <c r="L50" s="425">
        <f xml:space="preserve"> IF(ABS(K50) &gt; TRK_TOL, IF(INDEX(M50:R50, $J$5) = 0, 0, H50 / INDEX(M50:R50, $J$5) - 1), 0)</f>
        <v>0</v>
      </c>
      <c r="M50" s="449"/>
      <c r="N50" s="437">
        <v>0</v>
      </c>
      <c r="O50" s="437">
        <v>0</v>
      </c>
      <c r="P50" s="437">
        <v>0</v>
      </c>
      <c r="Q50" s="437">
        <v>0</v>
      </c>
      <c r="R50" s="449"/>
    </row>
    <row r="51" spans="1:18" s="452" customFormat="1" outlineLevel="1" x14ac:dyDescent="0.25">
      <c r="A51" s="151"/>
      <c r="B51" s="153"/>
      <c r="C51" s="161"/>
      <c r="D51" s="150"/>
      <c r="E51" s="371" t="str">
        <f xml:space="preserve"> 'FS Qtr'!E$41</f>
        <v>[Refi facility interest]</v>
      </c>
      <c r="F51" s="371">
        <f xml:space="preserve"> 'FS Qtr'!F$41</f>
        <v>0</v>
      </c>
      <c r="G51" s="371">
        <f xml:space="preserve"> 'FS Qtr'!G$41</f>
        <v>0</v>
      </c>
      <c r="H51" s="371">
        <f xml:space="preserve"> 'FS Qtr'!H$41</f>
        <v>0</v>
      </c>
      <c r="J51" s="476" t="str">
        <f xml:space="preserve"> IF(ABS(K51) &gt; TRK_TOL, "tu", "vw")</f>
        <v>vw</v>
      </c>
      <c r="K51" s="253">
        <f xml:space="preserve"> H51 - INDEX(M51:R51, $J$5)</f>
        <v>0</v>
      </c>
      <c r="L51" s="425">
        <f xml:space="preserve"> IF(ABS(K51) &gt; TRK_TOL, IF(INDEX(M51:R51, $J$5) = 0, 0, H51 / INDEX(M51:R51, $J$5) - 1), 0)</f>
        <v>0</v>
      </c>
      <c r="M51" s="449"/>
      <c r="N51" s="437">
        <v>0</v>
      </c>
      <c r="O51" s="437">
        <v>0</v>
      </c>
      <c r="P51" s="437">
        <v>0</v>
      </c>
      <c r="Q51" s="437">
        <v>0</v>
      </c>
      <c r="R51" s="449"/>
    </row>
    <row r="52" spans="1:18" s="452" customFormat="1" outlineLevel="1" x14ac:dyDescent="0.25">
      <c r="A52" s="151"/>
      <c r="B52" s="153"/>
      <c r="C52" s="141"/>
      <c r="D52" s="150"/>
      <c r="E52" s="521" t="str">
        <f xml:space="preserve"> 'FS Qtr'!E$42</f>
        <v>Cash flow available for revolving credit facility</v>
      </c>
      <c r="F52" s="521">
        <f xml:space="preserve"> 'FS Qtr'!F$42</f>
        <v>0</v>
      </c>
      <c r="G52" s="521" t="str">
        <f xml:space="preserve"> 'FS Qtr'!G$42</f>
        <v>$ 000s</v>
      </c>
      <c r="H52" s="521">
        <f xml:space="preserve"> 'FS Qtr'!H$42</f>
        <v>240977.06632059271</v>
      </c>
      <c r="I52" s="440"/>
      <c r="J52" s="478" t="str">
        <f xml:space="preserve"> IF(ABS(K52) &gt; TRK_TOL, "tu", "vw")</f>
        <v>vw</v>
      </c>
      <c r="K52" s="441">
        <f xml:space="preserve"> H52 - INDEX(M52:R52, $J$5)</f>
        <v>0</v>
      </c>
      <c r="L52" s="442">
        <f xml:space="preserve"> IF(ABS(K52) &gt; TRK_TOL, IF(INDEX(M52:R52, $J$5) = 0, 0, H52 / INDEX(M52:R52, $J$5) - 1), 0)</f>
        <v>0</v>
      </c>
      <c r="M52" s="443"/>
      <c r="N52" s="444">
        <v>240977.06632059271</v>
      </c>
      <c r="O52" s="444">
        <v>333909.67882059299</v>
      </c>
      <c r="P52" s="444">
        <v>337738.64458162984</v>
      </c>
      <c r="Q52" s="444">
        <v>330080.71305955591</v>
      </c>
      <c r="R52" s="443"/>
    </row>
    <row r="53" spans="1:18" s="452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5"/>
      <c r="J53" s="479"/>
      <c r="K53" s="253"/>
      <c r="L53" s="425"/>
      <c r="M53" s="449"/>
      <c r="N53" s="437"/>
      <c r="O53" s="437"/>
      <c r="P53" s="437"/>
      <c r="Q53" s="437"/>
      <c r="R53" s="449"/>
    </row>
    <row r="54" spans="1:18" s="452" customFormat="1" outlineLevel="1" x14ac:dyDescent="0.25">
      <c r="A54" s="151"/>
      <c r="B54" s="153"/>
      <c r="C54" s="160"/>
      <c r="D54" s="150"/>
      <c r="E54" s="371" t="str">
        <f xml:space="preserve"> 'FS Qtr'!E$44</f>
        <v>[RCF drawdown]</v>
      </c>
      <c r="F54" s="371">
        <f xml:space="preserve"> 'FS Qtr'!F$44</f>
        <v>0</v>
      </c>
      <c r="G54" s="371">
        <f xml:space="preserve"> 'FS Qtr'!G$44</f>
        <v>0</v>
      </c>
      <c r="H54" s="371">
        <f xml:space="preserve"> 'FS Qtr'!H$44</f>
        <v>0</v>
      </c>
      <c r="I54" s="435"/>
      <c r="J54" s="476" t="str">
        <f xml:space="preserve"> IF(ABS(K54) &gt; TRK_TOL, "tu", "vw")</f>
        <v>vw</v>
      </c>
      <c r="K54" s="253">
        <f xml:space="preserve"> H54 - INDEX(M54:R54, $J$5)</f>
        <v>0</v>
      </c>
      <c r="L54" s="425">
        <f xml:space="preserve"> IF(ABS(K54) &gt; TRK_TOL, IF(INDEX(M54:R54, $J$5) = 0, 0, H54 / INDEX(M54:R54, $J$5) - 1), 0)</f>
        <v>0</v>
      </c>
      <c r="M54" s="449"/>
      <c r="N54" s="437">
        <v>0</v>
      </c>
      <c r="O54" s="437">
        <v>0</v>
      </c>
      <c r="P54" s="437">
        <v>0</v>
      </c>
      <c r="Q54" s="437">
        <v>0</v>
      </c>
      <c r="R54" s="449"/>
    </row>
    <row r="55" spans="1:18" s="452" customFormat="1" outlineLevel="1" x14ac:dyDescent="0.25">
      <c r="A55" s="151"/>
      <c r="B55" s="153"/>
      <c r="C55" s="160"/>
      <c r="D55" s="150"/>
      <c r="E55" s="371" t="str">
        <f xml:space="preserve"> 'FS Qtr'!E$45</f>
        <v>[RCF repayment]</v>
      </c>
      <c r="F55" s="371">
        <f xml:space="preserve"> 'FS Qtr'!F$45</f>
        <v>0</v>
      </c>
      <c r="G55" s="371">
        <f xml:space="preserve"> 'FS Qtr'!G$45</f>
        <v>0</v>
      </c>
      <c r="H55" s="371">
        <f xml:space="preserve"> 'FS Qtr'!H$45</f>
        <v>0</v>
      </c>
      <c r="I55" s="435"/>
      <c r="J55" s="476" t="str">
        <f xml:space="preserve"> IF(ABS(K55) &gt; TRK_TOL, "tu", "vw")</f>
        <v>vw</v>
      </c>
      <c r="K55" s="253">
        <f xml:space="preserve"> H55 - INDEX(M55:R55, $J$5)</f>
        <v>0</v>
      </c>
      <c r="L55" s="425">
        <f xml:space="preserve"> IF(ABS(K55) &gt; TRK_TOL, IF(INDEX(M55:R55, $J$5) = 0, 0, H55 / INDEX(M55:R55, $J$5) - 1), 0)</f>
        <v>0</v>
      </c>
      <c r="M55" s="449"/>
      <c r="N55" s="437">
        <v>0</v>
      </c>
      <c r="O55" s="437">
        <v>0</v>
      </c>
      <c r="P55" s="437">
        <v>0</v>
      </c>
      <c r="Q55" s="437">
        <v>0</v>
      </c>
      <c r="R55" s="449"/>
    </row>
    <row r="56" spans="1:18" s="452" customFormat="1" outlineLevel="1" x14ac:dyDescent="0.25">
      <c r="A56" s="151"/>
      <c r="B56" s="153"/>
      <c r="C56" s="160"/>
      <c r="D56" s="150"/>
      <c r="E56" s="371" t="str">
        <f xml:space="preserve"> 'FS Qtr'!E$46</f>
        <v>[RCF interest expense paid]</v>
      </c>
      <c r="F56" s="371">
        <f xml:space="preserve"> 'FS Qtr'!F$46</f>
        <v>0</v>
      </c>
      <c r="G56" s="371">
        <f xml:space="preserve"> 'FS Qtr'!G$46</f>
        <v>0</v>
      </c>
      <c r="H56" s="371">
        <f xml:space="preserve"> 'FS Qtr'!H$46</f>
        <v>0</v>
      </c>
      <c r="I56" s="435"/>
      <c r="J56" s="476" t="str">
        <f xml:space="preserve"> IF(ABS(K56) &gt; TRK_TOL, "tu", "vw")</f>
        <v>vw</v>
      </c>
      <c r="K56" s="253">
        <f xml:space="preserve"> H56 - INDEX(M56:R56, $J$5)</f>
        <v>0</v>
      </c>
      <c r="L56" s="425">
        <f xml:space="preserve"> IF(ABS(K56) &gt; TRK_TOL, IF(INDEX(M56:R56, $J$5) = 0, 0, H56 / INDEX(M56:R56, $J$5) - 1), 0)</f>
        <v>0</v>
      </c>
      <c r="M56" s="449"/>
      <c r="N56" s="437">
        <v>0</v>
      </c>
      <c r="O56" s="437">
        <v>0</v>
      </c>
      <c r="P56" s="437">
        <v>0</v>
      </c>
      <c r="Q56" s="437">
        <v>0</v>
      </c>
      <c r="R56" s="449"/>
    </row>
    <row r="57" spans="1:18" s="452" customFormat="1" outlineLevel="1" x14ac:dyDescent="0.25">
      <c r="A57" s="151"/>
      <c r="B57" s="153"/>
      <c r="C57" s="160"/>
      <c r="D57" s="150"/>
      <c r="E57" s="521" t="str">
        <f xml:space="preserve"> 'FS Qtr'!E$47</f>
        <v>Cash available for shareholders</v>
      </c>
      <c r="F57" s="521">
        <f xml:space="preserve"> 'FS Qtr'!F$47</f>
        <v>0</v>
      </c>
      <c r="G57" s="521" t="str">
        <f xml:space="preserve"> 'FS Qtr'!G$47</f>
        <v>$ 000s</v>
      </c>
      <c r="H57" s="521">
        <f xml:space="preserve"> 'FS Qtr'!H$47</f>
        <v>240977.06632059271</v>
      </c>
      <c r="I57" s="440"/>
      <c r="J57" s="478" t="str">
        <f xml:space="preserve"> IF(ABS(K57) &gt; TRK_TOL, "tu", "vw")</f>
        <v>vw</v>
      </c>
      <c r="K57" s="441">
        <f xml:space="preserve"> H57 - INDEX(M57:R57, $J$5)</f>
        <v>0</v>
      </c>
      <c r="L57" s="442">
        <f xml:space="preserve"> IF(ABS(K57) &gt; TRK_TOL, IF(INDEX(M57:R57, $J$5) = 0, 0, H57 / INDEX(M57:R57, $J$5) - 1), 0)</f>
        <v>0</v>
      </c>
      <c r="M57" s="443"/>
      <c r="N57" s="444">
        <v>240977.06632059271</v>
      </c>
      <c r="O57" s="444">
        <v>333909.67882059299</v>
      </c>
      <c r="P57" s="444">
        <v>337738.64458162984</v>
      </c>
      <c r="Q57" s="444">
        <v>330080.71305955591</v>
      </c>
      <c r="R57" s="443"/>
    </row>
    <row r="58" spans="1:18" s="452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5"/>
      <c r="J58" s="479"/>
      <c r="K58" s="253"/>
      <c r="L58" s="425"/>
      <c r="M58" s="449"/>
      <c r="N58" s="437"/>
      <c r="O58" s="437"/>
      <c r="P58" s="437"/>
      <c r="Q58" s="437"/>
      <c r="R58" s="449"/>
    </row>
    <row r="59" spans="1:18" s="452" customFormat="1" outlineLevel="1" x14ac:dyDescent="0.25">
      <c r="A59" s="151"/>
      <c r="B59" s="153"/>
      <c r="C59" s="160"/>
      <c r="D59" s="150"/>
      <c r="E59" s="371" t="str">
        <f xml:space="preserve"> 'FS Qtr'!E$49</f>
        <v>Share capital redemption</v>
      </c>
      <c r="F59" s="371">
        <f xml:space="preserve"> 'FS Qtr'!F$49</f>
        <v>0</v>
      </c>
      <c r="G59" s="371" t="str">
        <f xml:space="preserve"> 'FS Qtr'!G$49</f>
        <v>$ 000s</v>
      </c>
      <c r="H59" s="371">
        <f xml:space="preserve"> 'FS Qtr'!H$49</f>
        <v>-30000.000000000004</v>
      </c>
      <c r="I59" s="435"/>
      <c r="J59" s="479" t="str">
        <f xml:space="preserve"> IF(ABS(K59) &gt; TRK_TOL, "tu", "vw")</f>
        <v>vw</v>
      </c>
      <c r="K59" s="253">
        <f xml:space="preserve"> H59 - INDEX(M59:R59, $J$5)</f>
        <v>0</v>
      </c>
      <c r="L59" s="425">
        <f xml:space="preserve"> IF(ABS(K59) &gt; TRK_TOL, IF(INDEX(M59:R59, $J$5) = 0, 0, H59 / INDEX(M59:R59, $J$5) - 1), 0)</f>
        <v>0</v>
      </c>
      <c r="M59" s="449"/>
      <c r="N59" s="437">
        <v>-30000.000000000004</v>
      </c>
      <c r="O59" s="437">
        <v>-100000</v>
      </c>
      <c r="P59" s="437">
        <v>-100000</v>
      </c>
      <c r="Q59" s="437">
        <v>-100000</v>
      </c>
      <c r="R59" s="449"/>
    </row>
    <row r="60" spans="1:18" s="452" customFormat="1" outlineLevel="1" x14ac:dyDescent="0.25">
      <c r="A60" s="151"/>
      <c r="B60" s="153"/>
      <c r="C60" s="160"/>
      <c r="D60" s="150"/>
      <c r="E60" s="521" t="str">
        <f xml:space="preserve"> 'FS Qtr'!E$50</f>
        <v>Cash flow available for dividends</v>
      </c>
      <c r="F60" s="521">
        <f xml:space="preserve"> 'FS Qtr'!F$50</f>
        <v>0</v>
      </c>
      <c r="G60" s="521" t="str">
        <f xml:space="preserve"> 'FS Qtr'!G$50</f>
        <v>$ 000s</v>
      </c>
      <c r="H60" s="521">
        <f xml:space="preserve"> 'FS Qtr'!H$50</f>
        <v>210977.06632059271</v>
      </c>
      <c r="I60" s="481"/>
      <c r="J60" s="478" t="str">
        <f xml:space="preserve"> IF(ABS(K60) &gt; TRK_TOL, "tu", "vw")</f>
        <v>vw</v>
      </c>
      <c r="K60" s="482"/>
      <c r="L60" s="483"/>
      <c r="M60" s="443"/>
      <c r="N60" s="444">
        <v>210977.06632059271</v>
      </c>
      <c r="O60" s="444">
        <v>233909.67882059299</v>
      </c>
      <c r="P60" s="444">
        <v>237738.64458162984</v>
      </c>
      <c r="Q60" s="444">
        <v>230080.71305955591</v>
      </c>
      <c r="R60" s="443"/>
    </row>
    <row r="61" spans="1:18" s="452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5"/>
      <c r="J61" s="479"/>
      <c r="K61" s="253"/>
      <c r="L61" s="425"/>
      <c r="M61" s="449"/>
      <c r="N61" s="437"/>
      <c r="O61" s="437"/>
      <c r="P61" s="437"/>
      <c r="Q61" s="437"/>
      <c r="R61" s="449"/>
    </row>
    <row r="62" spans="1:18" s="452" customFormat="1" outlineLevel="1" x14ac:dyDescent="0.25">
      <c r="A62" s="151"/>
      <c r="B62" s="153"/>
      <c r="C62" s="160"/>
      <c r="D62" s="150"/>
      <c r="E62" s="371" t="str">
        <f xml:space="preserve"> 'FS Qtr'!E$52</f>
        <v>Dividends paid</v>
      </c>
      <c r="F62" s="371">
        <f xml:space="preserve"> 'FS Qtr'!F$52</f>
        <v>0</v>
      </c>
      <c r="G62" s="371" t="str">
        <f xml:space="preserve"> 'FS Qtr'!G$52</f>
        <v>$ 000s</v>
      </c>
      <c r="H62" s="371">
        <f xml:space="preserve"> 'FS Qtr'!H$52</f>
        <v>-210977.06632059277</v>
      </c>
      <c r="I62" s="435"/>
      <c r="J62" s="479" t="str">
        <f xml:space="preserve"> IF(ABS(K62) &gt; TRK_TOL, "tu", "vw")</f>
        <v>vw</v>
      </c>
      <c r="K62" s="253">
        <f xml:space="preserve"> H62 - INDEX(M62:R62, $J$5)</f>
        <v>0</v>
      </c>
      <c r="L62" s="425">
        <f xml:space="preserve"> IF(ABS(K62) &gt; TRK_TOL, IF(INDEX(M62:R62, $J$5) = 0, 0, H62 / INDEX(M62:R62, $J$5) - 1), 0)</f>
        <v>0</v>
      </c>
      <c r="M62" s="449"/>
      <c r="N62" s="437">
        <v>-210977.06632059277</v>
      </c>
      <c r="O62" s="437">
        <v>-233909.67882059276</v>
      </c>
      <c r="P62" s="437">
        <v>-237738.64458162984</v>
      </c>
      <c r="Q62" s="437">
        <v>-230080.71305955577</v>
      </c>
      <c r="R62" s="449"/>
    </row>
    <row r="63" spans="1:18" s="452" customFormat="1" outlineLevel="1" x14ac:dyDescent="0.25">
      <c r="A63" s="151"/>
      <c r="B63" s="153"/>
      <c r="C63" s="160"/>
      <c r="D63" s="150"/>
      <c r="E63" s="521" t="str">
        <f xml:space="preserve"> 'FS Qtr'!E$53</f>
        <v>Net cash flow</v>
      </c>
      <c r="F63" s="521">
        <f xml:space="preserve"> 'FS Qtr'!F$53</f>
        <v>0</v>
      </c>
      <c r="G63" s="521" t="str">
        <f xml:space="preserve"> 'FS Qtr'!G$53</f>
        <v>$ 000s</v>
      </c>
      <c r="H63" s="521">
        <f xml:space="preserve"> 'FS Qtr'!H$53</f>
        <v>0</v>
      </c>
      <c r="I63" s="440"/>
      <c r="J63" s="478" t="str">
        <f xml:space="preserve"> IF(ABS(K63) &gt; TRK_TOL, "tu", "vw")</f>
        <v>vw</v>
      </c>
      <c r="K63" s="441"/>
      <c r="L63" s="442"/>
      <c r="M63" s="443"/>
      <c r="N63" s="444">
        <v>0</v>
      </c>
      <c r="O63" s="444">
        <v>0</v>
      </c>
      <c r="P63" s="444">
        <v>0</v>
      </c>
      <c r="Q63" s="444">
        <v>0</v>
      </c>
      <c r="R63" s="443"/>
    </row>
    <row r="64" spans="1:18" s="452" customFormat="1" outlineLevel="1" x14ac:dyDescent="0.25">
      <c r="A64" s="151"/>
      <c r="B64" s="153"/>
      <c r="C64" s="150"/>
      <c r="D64" s="150"/>
      <c r="E64" s="435"/>
      <c r="F64" s="435"/>
      <c r="G64" s="435"/>
      <c r="H64" s="435"/>
      <c r="I64" s="435"/>
      <c r="J64" s="480"/>
      <c r="K64" s="453"/>
      <c r="L64" s="454"/>
      <c r="M64" s="449"/>
      <c r="N64" s="437"/>
      <c r="O64" s="437"/>
      <c r="P64" s="437"/>
      <c r="Q64" s="437"/>
      <c r="R64" s="449"/>
    </row>
    <row r="65" spans="1:18" s="256" customFormat="1" x14ac:dyDescent="0.25">
      <c r="A65" s="151"/>
      <c r="B65" s="153"/>
      <c r="C65" s="150"/>
      <c r="D65" s="150"/>
      <c r="E65" s="435"/>
      <c r="F65" s="435"/>
      <c r="G65" s="435"/>
      <c r="H65" s="435"/>
      <c r="I65" s="435"/>
      <c r="J65" s="477"/>
      <c r="K65" s="254"/>
      <c r="L65" s="426"/>
      <c r="M65" s="447"/>
      <c r="N65" s="437"/>
      <c r="O65" s="437"/>
      <c r="P65" s="437"/>
      <c r="Q65" s="437"/>
      <c r="R65" s="447"/>
    </row>
    <row r="66" spans="1:18" s="316" customFormat="1" x14ac:dyDescent="0.25">
      <c r="A66" s="140" t="s">
        <v>105</v>
      </c>
      <c r="B66" s="150"/>
      <c r="C66" s="150"/>
      <c r="D66" s="150"/>
      <c r="E66" s="450"/>
      <c r="F66" s="455"/>
      <c r="G66" s="450"/>
      <c r="H66" s="450"/>
      <c r="I66" s="450"/>
      <c r="J66" s="474"/>
      <c r="K66" s="255"/>
      <c r="L66" s="427"/>
      <c r="M66" s="447"/>
      <c r="N66" s="456"/>
      <c r="O66" s="456"/>
      <c r="P66" s="456"/>
      <c r="Q66" s="456"/>
      <c r="R66" s="447"/>
    </row>
    <row r="67" spans="1:18" s="256" customFormat="1" outlineLevel="1" x14ac:dyDescent="0.25">
      <c r="A67" s="166"/>
      <c r="B67" s="166"/>
      <c r="C67" s="167"/>
      <c r="D67" s="168"/>
      <c r="E67" s="377" t="s">
        <v>71</v>
      </c>
      <c r="F67" s="457"/>
      <c r="G67" s="458"/>
      <c r="H67" s="459">
        <f ca="1" xml:space="preserve"> NOW()</f>
        <v>43916.483429282409</v>
      </c>
      <c r="I67" s="450"/>
      <c r="J67" s="477"/>
      <c r="K67" s="255"/>
      <c r="L67" s="427"/>
      <c r="M67" s="447"/>
      <c r="N67" s="460">
        <v>43916.482404513888</v>
      </c>
      <c r="O67" s="460">
        <v>43915.310571296293</v>
      </c>
      <c r="P67" s="460">
        <v>43915.310834143522</v>
      </c>
      <c r="Q67" s="460">
        <v>43915.311705324071</v>
      </c>
      <c r="R67" s="447"/>
    </row>
    <row r="68" spans="1:18" s="256" customFormat="1" outlineLevel="1" x14ac:dyDescent="0.25">
      <c r="A68" s="140"/>
      <c r="B68" s="140"/>
      <c r="C68" s="141"/>
      <c r="D68" s="150"/>
      <c r="E68" s="461" t="s">
        <v>106</v>
      </c>
      <c r="F68" s="457"/>
      <c r="G68" s="461"/>
      <c r="H68" s="462" t="str">
        <f ca="1" xml:space="preserve"> MID(CELL("filename",$A$1), SEARCH("[", CELL("filename",$A$1)) + 1, SEARCH("]", CELL("filename",$A$1)) - SEARCH("[", CELL("filename",$A$1)) - 1)</f>
        <v>EFM m10.1 BEG 01a.xlsx</v>
      </c>
      <c r="I68" s="450"/>
      <c r="J68" s="477"/>
      <c r="K68" s="255"/>
      <c r="L68" s="427"/>
      <c r="M68" s="447"/>
      <c r="N68" s="463" t="s">
        <v>237</v>
      </c>
      <c r="O68" s="463" t="s">
        <v>209</v>
      </c>
      <c r="P68" s="463" t="s">
        <v>209</v>
      </c>
      <c r="Q68" s="463" t="s">
        <v>209</v>
      </c>
      <c r="R68" s="447"/>
    </row>
    <row r="69" spans="1:18" s="256" customFormat="1" outlineLevel="1" x14ac:dyDescent="0.25">
      <c r="A69" s="140"/>
      <c r="B69" s="140"/>
      <c r="C69" s="141"/>
      <c r="D69" s="151"/>
      <c r="E69" s="464"/>
      <c r="F69" s="455"/>
      <c r="G69" s="450"/>
      <c r="H69" s="450"/>
      <c r="I69" s="450"/>
      <c r="J69" s="474"/>
      <c r="K69" s="255"/>
      <c r="L69" s="427"/>
      <c r="M69" s="447"/>
      <c r="N69" s="450"/>
      <c r="O69" s="450"/>
      <c r="P69" s="450"/>
      <c r="Q69" s="450"/>
      <c r="R69" s="447"/>
    </row>
    <row r="70" spans="1:18" s="256" customFormat="1" x14ac:dyDescent="0.25">
      <c r="A70" s="140"/>
      <c r="B70" s="140"/>
      <c r="C70" s="141"/>
      <c r="D70" s="151"/>
      <c r="E70" s="464"/>
      <c r="F70" s="455"/>
      <c r="G70" s="450"/>
      <c r="H70" s="450"/>
      <c r="I70" s="450"/>
      <c r="J70" s="474"/>
      <c r="K70" s="255"/>
      <c r="L70" s="427"/>
      <c r="M70" s="447"/>
      <c r="N70" s="450"/>
      <c r="O70" s="450"/>
      <c r="P70" s="450"/>
      <c r="Q70" s="450"/>
      <c r="R70" s="447"/>
    </row>
    <row r="71" spans="1:18" s="445" customFormat="1" x14ac:dyDescent="0.25">
      <c r="A71" s="339"/>
      <c r="B71" s="339"/>
      <c r="C71" s="340"/>
      <c r="D71" s="341"/>
      <c r="E71" s="465" t="s">
        <v>67</v>
      </c>
      <c r="F71" s="466"/>
      <c r="G71" s="467"/>
      <c r="H71" s="467"/>
      <c r="I71" s="468"/>
      <c r="J71" s="475" t="s">
        <v>72</v>
      </c>
      <c r="K71" s="436"/>
      <c r="L71" s="469"/>
      <c r="M71" s="447"/>
      <c r="N71" s="470"/>
      <c r="O71" s="470"/>
      <c r="P71" s="470"/>
      <c r="Q71" s="470"/>
      <c r="R71" s="447"/>
    </row>
    <row r="72" spans="1:18" s="256" customFormat="1" x14ac:dyDescent="0.25">
      <c r="A72" s="170"/>
      <c r="B72" s="170"/>
      <c r="C72" s="147"/>
      <c r="D72" s="142"/>
      <c r="E72" s="461"/>
      <c r="F72" s="461"/>
      <c r="G72" s="461"/>
      <c r="H72" s="461"/>
      <c r="I72" s="450"/>
      <c r="J72" s="477"/>
      <c r="K72" s="254"/>
      <c r="L72" s="426"/>
      <c r="M72" s="447"/>
      <c r="N72" s="461"/>
      <c r="O72" s="461"/>
      <c r="P72" s="461"/>
      <c r="Q72" s="461"/>
      <c r="R72" s="447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F71" sqref="F71"/>
      <selection pane="topRight" activeCell="F71" sqref="F71"/>
      <selection pane="bottomLeft" activeCell="F71" sqref="F71"/>
      <selection pane="bottomRight" activeCell="F71" sqref="F7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7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2020-04-16T14:11:40Z</dcterms:modified>
</cp:coreProperties>
</file>